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FE01B12-7F30-4D5B-BAD8-5318B24958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9" r:id="rId2"/>
    <sheet name="inactive 2" sheetId="5" r:id="rId3"/>
    <sheet name="Inactive 3" sheetId="7" r:id="rId4"/>
    <sheet name="B" sheetId="8" r:id="rId5"/>
    <sheet name="BAV" sheetId="4" r:id="rId6"/>
    <sheet name="C" sheetId="3" r:id="rId7"/>
  </sheets>
  <definedNames>
    <definedName name="solver_adj" localSheetId="4" hidden="1">B!$V$3,B!$U$4:$U$6</definedName>
    <definedName name="solver_adj" localSheetId="2" hidden="1">'inactive 2'!$U$3:$U$6</definedName>
    <definedName name="solver_adj" localSheetId="3" hidden="1">'Inactive 3'!$V$3,'Inactive 3'!$U$4:$U$6</definedName>
    <definedName name="solver_cvg" localSheetId="4" hidden="1">0.0001</definedName>
    <definedName name="solver_cvg" localSheetId="2" hidden="1">0.0001</definedName>
    <definedName name="solver_cvg" localSheetId="3" hidden="1">0.0001</definedName>
    <definedName name="solver_drv" localSheetId="4" hidden="1">1</definedName>
    <definedName name="solver_drv" localSheetId="2" hidden="1">1</definedName>
    <definedName name="solver_drv" localSheetId="3" hidden="1">1</definedName>
    <definedName name="solver_est" localSheetId="4" hidden="1">1</definedName>
    <definedName name="solver_est" localSheetId="2" hidden="1">1</definedName>
    <definedName name="solver_est" localSheetId="3" hidden="1">1</definedName>
    <definedName name="solver_itr" localSheetId="4" hidden="1">100</definedName>
    <definedName name="solver_itr" localSheetId="2" hidden="1">100</definedName>
    <definedName name="solver_itr" localSheetId="3" hidden="1">100</definedName>
    <definedName name="solver_lin" localSheetId="4" hidden="1">2</definedName>
    <definedName name="solver_lin" localSheetId="2" hidden="1">2</definedName>
    <definedName name="solver_lin" localSheetId="3" hidden="1">2</definedName>
    <definedName name="solver_neg" localSheetId="4" hidden="1">2</definedName>
    <definedName name="solver_neg" localSheetId="2" hidden="1">2</definedName>
    <definedName name="solver_neg" localSheetId="3" hidden="1">2</definedName>
    <definedName name="solver_num" localSheetId="4" hidden="1">0</definedName>
    <definedName name="solver_num" localSheetId="2" hidden="1">0</definedName>
    <definedName name="solver_num" localSheetId="3" hidden="1">0</definedName>
    <definedName name="solver_nwt" localSheetId="4" hidden="1">1</definedName>
    <definedName name="solver_nwt" localSheetId="2" hidden="1">1</definedName>
    <definedName name="solver_nwt" localSheetId="3" hidden="1">1</definedName>
    <definedName name="solver_opt" localSheetId="4" hidden="1">B!$V$17</definedName>
    <definedName name="solver_opt" localSheetId="2" hidden="1">'inactive 2'!$U$17</definedName>
    <definedName name="solver_opt" localSheetId="3" hidden="1">'Inactive 3'!$V$17</definedName>
    <definedName name="solver_pre" localSheetId="4" hidden="1">0.000001</definedName>
    <definedName name="solver_pre" localSheetId="2" hidden="1">0.000001</definedName>
    <definedName name="solver_pre" localSheetId="3" hidden="1">0.000001</definedName>
    <definedName name="solver_scl" localSheetId="4" hidden="1">1</definedName>
    <definedName name="solver_scl" localSheetId="2" hidden="1">1</definedName>
    <definedName name="solver_scl" localSheetId="3" hidden="1">1</definedName>
    <definedName name="solver_sho" localSheetId="4" hidden="1">2</definedName>
    <definedName name="solver_sho" localSheetId="2" hidden="1">2</definedName>
    <definedName name="solver_sho" localSheetId="3" hidden="1">2</definedName>
    <definedName name="solver_tim" localSheetId="4" hidden="1">100</definedName>
    <definedName name="solver_tim" localSheetId="2" hidden="1">100</definedName>
    <definedName name="solver_tim" localSheetId="3" hidden="1">100</definedName>
    <definedName name="solver_tol" localSheetId="4" hidden="1">0.05</definedName>
    <definedName name="solver_tol" localSheetId="2" hidden="1">0.05</definedName>
    <definedName name="solver_tol" localSheetId="3" hidden="1">0.05</definedName>
    <definedName name="solver_typ" localSheetId="4" hidden="1">2</definedName>
    <definedName name="solver_typ" localSheetId="2" hidden="1">2</definedName>
    <definedName name="solver_typ" localSheetId="3" hidden="1">2</definedName>
    <definedName name="solver_val" localSheetId="4" hidden="1">0</definedName>
    <definedName name="solver_val" localSheetId="2" hidden="1">0</definedName>
    <definedName name="solver_val" localSheetId="3" hidden="1">0</definedName>
  </definedNames>
  <calcPr calcId="181029"/>
</workbook>
</file>

<file path=xl/calcChain.xml><?xml version="1.0" encoding="utf-8"?>
<calcChain xmlns="http://schemas.openxmlformats.org/spreadsheetml/2006/main">
  <c r="E350" i="1" l="1"/>
  <c r="F350" i="1" s="1"/>
  <c r="Q350" i="1"/>
  <c r="E351" i="1"/>
  <c r="F351" i="1" s="1"/>
  <c r="Q351" i="1"/>
  <c r="E352" i="1"/>
  <c r="F352" i="1" s="1"/>
  <c r="Q352" i="1"/>
  <c r="E353" i="1"/>
  <c r="F353" i="1" s="1"/>
  <c r="Q353" i="1"/>
  <c r="E354" i="1"/>
  <c r="F354" i="1" s="1"/>
  <c r="Q354" i="1"/>
  <c r="S320" i="1"/>
  <c r="E316" i="1"/>
  <c r="F316" i="1" s="1"/>
  <c r="G316" i="1" s="1"/>
  <c r="Q316" i="1"/>
  <c r="E317" i="1"/>
  <c r="F317" i="1" s="1"/>
  <c r="G317" i="1" s="1"/>
  <c r="Q317" i="1"/>
  <c r="E318" i="1"/>
  <c r="F318" i="1" s="1"/>
  <c r="G318" i="1" s="1"/>
  <c r="Q318" i="1"/>
  <c r="E319" i="1"/>
  <c r="F319" i="1"/>
  <c r="G319" i="1" s="1"/>
  <c r="R319" i="1" s="1"/>
  <c r="Q319" i="1"/>
  <c r="E320" i="1"/>
  <c r="F320" i="1"/>
  <c r="G320" i="1" s="1"/>
  <c r="Q320" i="1"/>
  <c r="E323" i="1"/>
  <c r="F323" i="1"/>
  <c r="G323" i="1" s="1"/>
  <c r="S323" i="1" s="1"/>
  <c r="Q323" i="1"/>
  <c r="E333" i="1"/>
  <c r="F333" i="1"/>
  <c r="G333" i="1" s="1"/>
  <c r="R333" i="1" s="1"/>
  <c r="Q333" i="1"/>
  <c r="E334" i="1"/>
  <c r="F334" i="1" s="1"/>
  <c r="G334" i="1" s="1"/>
  <c r="Q334" i="1"/>
  <c r="E335" i="1"/>
  <c r="F335" i="1" s="1"/>
  <c r="G335" i="1" s="1"/>
  <c r="Q335" i="1"/>
  <c r="Q342" i="1"/>
  <c r="Q347" i="1"/>
  <c r="Q348" i="1"/>
  <c r="E349" i="1"/>
  <c r="F349" i="1" s="1"/>
  <c r="Q349" i="1"/>
  <c r="E318" i="7"/>
  <c r="F318" i="7" s="1"/>
  <c r="Q318" i="7"/>
  <c r="R318" i="7"/>
  <c r="U318" i="7"/>
  <c r="E319" i="7"/>
  <c r="F319" i="7" s="1"/>
  <c r="Q319" i="7"/>
  <c r="R319" i="7"/>
  <c r="U319" i="7"/>
  <c r="E320" i="7"/>
  <c r="F320" i="7"/>
  <c r="G320" i="7" s="1"/>
  <c r="Q320" i="7"/>
  <c r="R320" i="7"/>
  <c r="U320" i="7"/>
  <c r="U17" i="7" s="1"/>
  <c r="E321" i="7"/>
  <c r="F321" i="7" s="1"/>
  <c r="Q321" i="7"/>
  <c r="R321" i="7"/>
  <c r="U321" i="7"/>
  <c r="E322" i="7"/>
  <c r="F322" i="7"/>
  <c r="O322" i="7" s="1"/>
  <c r="G322" i="7"/>
  <c r="T322" i="7" s="1"/>
  <c r="K322" i="7"/>
  <c r="Q322" i="7"/>
  <c r="R322" i="7"/>
  <c r="U322" i="7"/>
  <c r="E323" i="7"/>
  <c r="F323" i="7" s="1"/>
  <c r="Q323" i="7"/>
  <c r="R323" i="7"/>
  <c r="U323" i="7"/>
  <c r="E324" i="7"/>
  <c r="F324" i="7"/>
  <c r="G324" i="7" s="1"/>
  <c r="O324" i="7"/>
  <c r="P324" i="7"/>
  <c r="Q324" i="7"/>
  <c r="R324" i="7"/>
  <c r="U324" i="7"/>
  <c r="E325" i="7"/>
  <c r="F325" i="7"/>
  <c r="O325" i="7" s="1"/>
  <c r="G325" i="7"/>
  <c r="K325" i="7" s="1"/>
  <c r="Q325" i="7"/>
  <c r="R325" i="7"/>
  <c r="U325" i="7"/>
  <c r="E326" i="7"/>
  <c r="F326" i="7"/>
  <c r="G326" i="7" s="1"/>
  <c r="O326" i="7"/>
  <c r="P326" i="7"/>
  <c r="Q326" i="7"/>
  <c r="R326" i="7"/>
  <c r="U326" i="7"/>
  <c r="E327" i="7"/>
  <c r="F327" i="7" s="1"/>
  <c r="Q327" i="7"/>
  <c r="R327" i="7"/>
  <c r="U327" i="7"/>
  <c r="E328" i="7"/>
  <c r="F328" i="7"/>
  <c r="G328" i="7" s="1"/>
  <c r="Q328" i="7"/>
  <c r="R328" i="7"/>
  <c r="U328" i="7"/>
  <c r="E329" i="7"/>
  <c r="F329" i="7" s="1"/>
  <c r="Q329" i="7"/>
  <c r="R329" i="7"/>
  <c r="U329" i="7"/>
  <c r="E330" i="7"/>
  <c r="F330" i="7"/>
  <c r="O330" i="7" s="1"/>
  <c r="G330" i="7"/>
  <c r="T330" i="7" s="1"/>
  <c r="K330" i="7"/>
  <c r="Q330" i="7"/>
  <c r="R330" i="7"/>
  <c r="U330" i="7"/>
  <c r="Q323" i="5"/>
  <c r="T323" i="5"/>
  <c r="Q324" i="5"/>
  <c r="T324" i="5"/>
  <c r="Q325" i="5"/>
  <c r="T325" i="5"/>
  <c r="Q326" i="5"/>
  <c r="T326" i="5"/>
  <c r="Q327" i="5"/>
  <c r="T327" i="5"/>
  <c r="Q341" i="1"/>
  <c r="Q343" i="1"/>
  <c r="Q344" i="1"/>
  <c r="Q345" i="1"/>
  <c r="Q346" i="1"/>
  <c r="Q304" i="5"/>
  <c r="T304" i="5"/>
  <c r="Q305" i="5"/>
  <c r="T305" i="5"/>
  <c r="Q306" i="5"/>
  <c r="T306" i="5"/>
  <c r="Q307" i="5"/>
  <c r="T307" i="5"/>
  <c r="Q308" i="5"/>
  <c r="T308" i="5"/>
  <c r="Q309" i="5"/>
  <c r="T309" i="5"/>
  <c r="Q310" i="5"/>
  <c r="T310" i="5"/>
  <c r="Q312" i="5"/>
  <c r="T312" i="5"/>
  <c r="Q313" i="5"/>
  <c r="T313" i="5"/>
  <c r="Q314" i="5"/>
  <c r="T314" i="5"/>
  <c r="Q315" i="5"/>
  <c r="T315" i="5"/>
  <c r="Q316" i="5"/>
  <c r="T316" i="5"/>
  <c r="Q317" i="5"/>
  <c r="T317" i="5"/>
  <c r="Q311" i="5"/>
  <c r="T311" i="5"/>
  <c r="Q321" i="5"/>
  <c r="T321" i="5"/>
  <c r="Q318" i="5"/>
  <c r="T318" i="5"/>
  <c r="Q319" i="5"/>
  <c r="T319" i="5"/>
  <c r="Q320" i="5"/>
  <c r="T320" i="5"/>
  <c r="Q322" i="5"/>
  <c r="T322" i="5"/>
  <c r="G13" i="1"/>
  <c r="G14" i="1" s="1"/>
  <c r="Q336" i="1"/>
  <c r="Q337" i="1"/>
  <c r="Q338" i="1"/>
  <c r="Q340" i="1"/>
  <c r="C14" i="1"/>
  <c r="C13" i="1"/>
  <c r="Q339" i="1"/>
  <c r="Q327" i="1"/>
  <c r="Q328" i="1"/>
  <c r="Q329" i="1"/>
  <c r="Q330" i="1"/>
  <c r="Q331" i="1"/>
  <c r="Q332" i="1"/>
  <c r="Q326" i="1"/>
  <c r="Q313" i="1"/>
  <c r="Q321" i="1"/>
  <c r="Q322" i="1"/>
  <c r="Q324" i="1"/>
  <c r="Q325" i="1"/>
  <c r="Q294" i="1"/>
  <c r="Q299" i="1"/>
  <c r="Q301" i="1"/>
  <c r="Q305" i="1"/>
  <c r="Q307" i="1"/>
  <c r="Q308" i="1"/>
  <c r="Q309" i="1"/>
  <c r="Q232" i="1"/>
  <c r="Q234" i="1"/>
  <c r="Q314" i="1"/>
  <c r="Q315" i="1"/>
  <c r="Y52" i="8"/>
  <c r="Z52" i="8"/>
  <c r="Y53" i="8"/>
  <c r="Z53" i="8"/>
  <c r="Y54" i="8"/>
  <c r="Z54" i="8"/>
  <c r="Y55" i="8"/>
  <c r="Z55" i="8"/>
  <c r="Y56" i="8"/>
  <c r="Z56" i="8"/>
  <c r="Y57" i="8"/>
  <c r="Z57" i="8"/>
  <c r="Y58" i="8"/>
  <c r="Z58" i="8"/>
  <c r="Y59" i="8"/>
  <c r="Z59" i="8"/>
  <c r="Y60" i="8"/>
  <c r="Z60" i="8"/>
  <c r="Y61" i="8"/>
  <c r="Z61" i="8"/>
  <c r="Y62" i="8"/>
  <c r="Z62" i="8"/>
  <c r="Y63" i="8"/>
  <c r="Z63" i="8"/>
  <c r="Y64" i="8"/>
  <c r="Z64" i="8"/>
  <c r="Y65" i="8"/>
  <c r="Z65" i="8"/>
  <c r="Y66" i="8"/>
  <c r="Z66" i="8"/>
  <c r="Y67" i="8"/>
  <c r="Z67" i="8"/>
  <c r="Y68" i="8"/>
  <c r="Z68" i="8"/>
  <c r="Y69" i="8"/>
  <c r="Z69" i="8"/>
  <c r="Y70" i="8"/>
  <c r="Z70" i="8"/>
  <c r="Y71" i="8"/>
  <c r="Z71" i="8"/>
  <c r="A11" i="4"/>
  <c r="D11" i="4"/>
  <c r="C7" i="1"/>
  <c r="E336" i="1" s="1"/>
  <c r="F336" i="1" s="1"/>
  <c r="C8" i="1"/>
  <c r="G11" i="4"/>
  <c r="C11" i="4"/>
  <c r="H11" i="4"/>
  <c r="B11" i="4"/>
  <c r="A12" i="4"/>
  <c r="D12" i="4"/>
  <c r="G12" i="4"/>
  <c r="C12" i="4"/>
  <c r="H12" i="4"/>
  <c r="B12" i="4"/>
  <c r="A13" i="4"/>
  <c r="D13" i="4"/>
  <c r="G13" i="4"/>
  <c r="C13" i="4"/>
  <c r="H13" i="4"/>
  <c r="B13" i="4"/>
  <c r="A14" i="4"/>
  <c r="D14" i="4"/>
  <c r="G14" i="4"/>
  <c r="C14" i="4"/>
  <c r="H14" i="4"/>
  <c r="B14" i="4"/>
  <c r="A15" i="4"/>
  <c r="D15" i="4"/>
  <c r="G15" i="4"/>
  <c r="C15" i="4"/>
  <c r="H15" i="4"/>
  <c r="B15" i="4"/>
  <c r="A16" i="4"/>
  <c r="D16" i="4"/>
  <c r="G16" i="4"/>
  <c r="C16" i="4"/>
  <c r="H16" i="4"/>
  <c r="B16" i="4"/>
  <c r="A17" i="4"/>
  <c r="D17" i="4"/>
  <c r="G17" i="4"/>
  <c r="C17" i="4"/>
  <c r="H17" i="4"/>
  <c r="B17" i="4"/>
  <c r="A18" i="4"/>
  <c r="D18" i="4"/>
  <c r="E122" i="1"/>
  <c r="E18" i="4" s="1"/>
  <c r="G18" i="4"/>
  <c r="C18" i="4"/>
  <c r="H18" i="4"/>
  <c r="B18" i="4"/>
  <c r="A19" i="4"/>
  <c r="D19" i="4"/>
  <c r="E123" i="1"/>
  <c r="E19" i="4" s="1"/>
  <c r="G19" i="4"/>
  <c r="C19" i="4"/>
  <c r="H19" i="4"/>
  <c r="B19" i="4"/>
  <c r="A20" i="4"/>
  <c r="D20" i="4"/>
  <c r="E124" i="1"/>
  <c r="E20" i="4" s="1"/>
  <c r="G20" i="4"/>
  <c r="C20" i="4"/>
  <c r="H20" i="4"/>
  <c r="B20" i="4"/>
  <c r="A21" i="4"/>
  <c r="D21" i="4"/>
  <c r="G21" i="4"/>
  <c r="C21" i="4"/>
  <c r="H21" i="4"/>
  <c r="B21" i="4"/>
  <c r="A22" i="4"/>
  <c r="D22" i="4"/>
  <c r="E126" i="1"/>
  <c r="F126" i="1" s="1"/>
  <c r="G22" i="4"/>
  <c r="C22" i="4"/>
  <c r="H22" i="4"/>
  <c r="B22" i="4"/>
  <c r="A23" i="4"/>
  <c r="D23" i="4"/>
  <c r="E127" i="1"/>
  <c r="E23" i="4" s="1"/>
  <c r="G23" i="4"/>
  <c r="C23" i="4"/>
  <c r="H23" i="4"/>
  <c r="B23" i="4"/>
  <c r="A24" i="4"/>
  <c r="D24" i="4"/>
  <c r="E136" i="1"/>
  <c r="E24" i="4" s="1"/>
  <c r="G24" i="4"/>
  <c r="C24" i="4"/>
  <c r="H24" i="4"/>
  <c r="B24" i="4"/>
  <c r="A25" i="4"/>
  <c r="D25" i="4"/>
  <c r="G25" i="4"/>
  <c r="C25" i="4"/>
  <c r="H25" i="4"/>
  <c r="B25" i="4"/>
  <c r="A26" i="4"/>
  <c r="D26" i="4"/>
  <c r="G26" i="4"/>
  <c r="C26" i="4"/>
  <c r="H26" i="4"/>
  <c r="B26" i="4"/>
  <c r="A27" i="4"/>
  <c r="D27" i="4"/>
  <c r="E139" i="1"/>
  <c r="E27" i="4" s="1"/>
  <c r="G27" i="4"/>
  <c r="C27" i="4"/>
  <c r="H27" i="4"/>
  <c r="B27" i="4"/>
  <c r="A28" i="4"/>
  <c r="D28" i="4"/>
  <c r="G28" i="4"/>
  <c r="C28" i="4"/>
  <c r="H28" i="4"/>
  <c r="B28" i="4"/>
  <c r="A29" i="4"/>
  <c r="D29" i="4"/>
  <c r="G29" i="4"/>
  <c r="C29" i="4"/>
  <c r="H29" i="4"/>
  <c r="B29" i="4"/>
  <c r="A30" i="4"/>
  <c r="D30" i="4"/>
  <c r="E142" i="1"/>
  <c r="E30" i="4" s="1"/>
  <c r="G30" i="4"/>
  <c r="C30" i="4"/>
  <c r="H30" i="4"/>
  <c r="B30" i="4"/>
  <c r="A31" i="4"/>
  <c r="D31" i="4"/>
  <c r="G31" i="4"/>
  <c r="C31" i="4"/>
  <c r="H31" i="4"/>
  <c r="B31" i="4"/>
  <c r="A32" i="4"/>
  <c r="D32" i="4"/>
  <c r="E144" i="1"/>
  <c r="E32" i="4" s="1"/>
  <c r="G32" i="4"/>
  <c r="C32" i="4"/>
  <c r="H32" i="4"/>
  <c r="B32" i="4"/>
  <c r="A33" i="4"/>
  <c r="D33" i="4"/>
  <c r="E145" i="1"/>
  <c r="G33" i="4"/>
  <c r="C33" i="4"/>
  <c r="H33" i="4"/>
  <c r="B33" i="4"/>
  <c r="A34" i="4"/>
  <c r="D34" i="4"/>
  <c r="G34" i="4"/>
  <c r="C34" i="4"/>
  <c r="H34" i="4"/>
  <c r="B34" i="4"/>
  <c r="A35" i="4"/>
  <c r="D35" i="4"/>
  <c r="E148" i="1"/>
  <c r="G35" i="4"/>
  <c r="C35" i="4"/>
  <c r="E35" i="4"/>
  <c r="H35" i="4"/>
  <c r="B35" i="4"/>
  <c r="A36" i="4"/>
  <c r="D36" i="4"/>
  <c r="E149" i="1"/>
  <c r="G36" i="4"/>
  <c r="C36" i="4"/>
  <c r="E36" i="4"/>
  <c r="H36" i="4"/>
  <c r="B36" i="4"/>
  <c r="A37" i="4"/>
  <c r="D37" i="4"/>
  <c r="E152" i="1"/>
  <c r="G37" i="4"/>
  <c r="C37" i="4"/>
  <c r="E37" i="4"/>
  <c r="H37" i="4"/>
  <c r="B37" i="4"/>
  <c r="A38" i="4"/>
  <c r="D38" i="4"/>
  <c r="E154" i="1"/>
  <c r="G38" i="4"/>
  <c r="C38" i="4"/>
  <c r="E38" i="4"/>
  <c r="H38" i="4"/>
  <c r="B38" i="4"/>
  <c r="A39" i="4"/>
  <c r="D39" i="4"/>
  <c r="E156" i="1"/>
  <c r="G39" i="4"/>
  <c r="C39" i="4"/>
  <c r="E39" i="4"/>
  <c r="H39" i="4"/>
  <c r="B39" i="4"/>
  <c r="A40" i="4"/>
  <c r="D40" i="4"/>
  <c r="E157" i="1"/>
  <c r="G40" i="4"/>
  <c r="C40" i="4"/>
  <c r="E40" i="4"/>
  <c r="H40" i="4"/>
  <c r="B40" i="4"/>
  <c r="A41" i="4"/>
  <c r="D41" i="4"/>
  <c r="E163" i="1"/>
  <c r="G41" i="4"/>
  <c r="C41" i="4"/>
  <c r="H41" i="4"/>
  <c r="B41" i="4"/>
  <c r="A42" i="4"/>
  <c r="D42" i="4"/>
  <c r="E165" i="1"/>
  <c r="F165" i="1" s="1"/>
  <c r="G42" i="4"/>
  <c r="C42" i="4"/>
  <c r="H42" i="4"/>
  <c r="B42" i="4"/>
  <c r="A43" i="4"/>
  <c r="D43" i="4"/>
  <c r="G43" i="4"/>
  <c r="C43" i="4"/>
  <c r="H43" i="4"/>
  <c r="B43" i="4"/>
  <c r="A44" i="4"/>
  <c r="D44" i="4"/>
  <c r="G44" i="4"/>
  <c r="C44" i="4"/>
  <c r="H44" i="4"/>
  <c r="B44" i="4"/>
  <c r="A45" i="4"/>
  <c r="D45" i="4"/>
  <c r="G45" i="4"/>
  <c r="C45" i="4"/>
  <c r="H45" i="4"/>
  <c r="B45" i="4"/>
  <c r="A46" i="4"/>
  <c r="D46" i="4"/>
  <c r="G46" i="4"/>
  <c r="C46" i="4"/>
  <c r="H46" i="4"/>
  <c r="B46" i="4"/>
  <c r="A47" i="4"/>
  <c r="D47" i="4"/>
  <c r="G47" i="4"/>
  <c r="C47" i="4"/>
  <c r="H47" i="4"/>
  <c r="B47" i="4"/>
  <c r="A48" i="4"/>
  <c r="D48" i="4"/>
  <c r="G48" i="4"/>
  <c r="C48" i="4"/>
  <c r="H48" i="4"/>
  <c r="B48" i="4"/>
  <c r="A49" i="4"/>
  <c r="D49" i="4"/>
  <c r="G49" i="4"/>
  <c r="C49" i="4"/>
  <c r="H49" i="4"/>
  <c r="B49" i="4"/>
  <c r="A50" i="4"/>
  <c r="D50" i="4"/>
  <c r="E177" i="1"/>
  <c r="G50" i="4"/>
  <c r="C50" i="4"/>
  <c r="H50" i="4"/>
  <c r="B50" i="4"/>
  <c r="A51" i="4"/>
  <c r="D51" i="4"/>
  <c r="E179" i="1"/>
  <c r="E51" i="4" s="1"/>
  <c r="G51" i="4"/>
  <c r="C51" i="4"/>
  <c r="H51" i="4"/>
  <c r="B51" i="4"/>
  <c r="A52" i="4"/>
  <c r="D52" i="4"/>
  <c r="E180" i="1"/>
  <c r="E52" i="4" s="1"/>
  <c r="G52" i="4"/>
  <c r="C52" i="4"/>
  <c r="H52" i="4"/>
  <c r="B52" i="4"/>
  <c r="A53" i="4"/>
  <c r="D53" i="4"/>
  <c r="E181" i="1"/>
  <c r="E53" i="4" s="1"/>
  <c r="G53" i="4"/>
  <c r="C53" i="4"/>
  <c r="H53" i="4"/>
  <c r="B53" i="4"/>
  <c r="A54" i="4"/>
  <c r="D54" i="4"/>
  <c r="E185" i="1"/>
  <c r="E54" i="4" s="1"/>
  <c r="G54" i="4"/>
  <c r="C54" i="4"/>
  <c r="H54" i="4"/>
  <c r="B54" i="4"/>
  <c r="A55" i="4"/>
  <c r="D55" i="4"/>
  <c r="E187" i="1"/>
  <c r="E55" i="4" s="1"/>
  <c r="G55" i="4"/>
  <c r="C55" i="4"/>
  <c r="H55" i="4"/>
  <c r="B55" i="4"/>
  <c r="A56" i="4"/>
  <c r="D56" i="4"/>
  <c r="E188" i="1"/>
  <c r="E56" i="4" s="1"/>
  <c r="G56" i="4"/>
  <c r="C56" i="4"/>
  <c r="H56" i="4"/>
  <c r="B56" i="4"/>
  <c r="A57" i="4"/>
  <c r="D57" i="4"/>
  <c r="E190" i="1"/>
  <c r="F190" i="1" s="1"/>
  <c r="G190" i="1" s="1"/>
  <c r="I190" i="1" s="1"/>
  <c r="G57" i="4"/>
  <c r="C57" i="4"/>
  <c r="H57" i="4"/>
  <c r="B57" i="4"/>
  <c r="A58" i="4"/>
  <c r="D58" i="4"/>
  <c r="E191" i="1"/>
  <c r="F191" i="1" s="1"/>
  <c r="G58" i="4"/>
  <c r="C58" i="4"/>
  <c r="H58" i="4"/>
  <c r="B58" i="4"/>
  <c r="A59" i="4"/>
  <c r="D59" i="4"/>
  <c r="E192" i="1"/>
  <c r="E59" i="4" s="1"/>
  <c r="G59" i="4"/>
  <c r="C59" i="4"/>
  <c r="H59" i="4"/>
  <c r="B59" i="4"/>
  <c r="A60" i="4"/>
  <c r="D60" i="4"/>
  <c r="E195" i="1"/>
  <c r="G60" i="4"/>
  <c r="C60" i="4"/>
  <c r="E60" i="4"/>
  <c r="H60" i="4"/>
  <c r="B60" i="4"/>
  <c r="A61" i="4"/>
  <c r="D61" i="4"/>
  <c r="E196" i="1"/>
  <c r="G61" i="4"/>
  <c r="C61" i="4"/>
  <c r="H61" i="4"/>
  <c r="B61" i="4"/>
  <c r="A62" i="4"/>
  <c r="D62" i="4"/>
  <c r="E199" i="1"/>
  <c r="E62" i="4" s="1"/>
  <c r="G62" i="4"/>
  <c r="C62" i="4"/>
  <c r="H62" i="4"/>
  <c r="B62" i="4"/>
  <c r="A63" i="4"/>
  <c r="D63" i="4"/>
  <c r="E200" i="1"/>
  <c r="E63" i="4" s="1"/>
  <c r="G63" i="4"/>
  <c r="C63" i="4"/>
  <c r="H63" i="4"/>
  <c r="B63" i="4"/>
  <c r="A64" i="4"/>
  <c r="D64" i="4"/>
  <c r="E201" i="1"/>
  <c r="E64" i="4" s="1"/>
  <c r="G64" i="4"/>
  <c r="C64" i="4"/>
  <c r="H64" i="4"/>
  <c r="B64" i="4"/>
  <c r="A65" i="4"/>
  <c r="D65" i="4"/>
  <c r="E204" i="1"/>
  <c r="G65" i="4"/>
  <c r="C65" i="4"/>
  <c r="H65" i="4"/>
  <c r="B65" i="4"/>
  <c r="A66" i="4"/>
  <c r="D66" i="4"/>
  <c r="E206" i="1"/>
  <c r="F206" i="1" s="1"/>
  <c r="G206" i="1" s="1"/>
  <c r="S206" i="1" s="1"/>
  <c r="G66" i="4"/>
  <c r="C66" i="4"/>
  <c r="H66" i="4"/>
  <c r="B66" i="4"/>
  <c r="A67" i="4"/>
  <c r="D67" i="4"/>
  <c r="E208" i="1"/>
  <c r="E67" i="4" s="1"/>
  <c r="G67" i="4"/>
  <c r="C67" i="4"/>
  <c r="H67" i="4"/>
  <c r="B67" i="4"/>
  <c r="A68" i="4"/>
  <c r="D68" i="4"/>
  <c r="E209" i="1"/>
  <c r="E68" i="4" s="1"/>
  <c r="G68" i="4"/>
  <c r="C68" i="4"/>
  <c r="H68" i="4"/>
  <c r="B68" i="4"/>
  <c r="A69" i="4"/>
  <c r="D69" i="4"/>
  <c r="E211" i="1"/>
  <c r="E69" i="4" s="1"/>
  <c r="G69" i="4"/>
  <c r="C69" i="4"/>
  <c r="H69" i="4"/>
  <c r="B69" i="4"/>
  <c r="A70" i="4"/>
  <c r="D70" i="4"/>
  <c r="E212" i="1"/>
  <c r="E70" i="4" s="1"/>
  <c r="G70" i="4"/>
  <c r="C70" i="4"/>
  <c r="H70" i="4"/>
  <c r="B70" i="4"/>
  <c r="A71" i="4"/>
  <c r="D71" i="4"/>
  <c r="G71" i="4"/>
  <c r="C71" i="4"/>
  <c r="H71" i="4"/>
  <c r="B71" i="4"/>
  <c r="A72" i="4"/>
  <c r="D72" i="4"/>
  <c r="E214" i="1"/>
  <c r="E72" i="4" s="1"/>
  <c r="G72" i="4"/>
  <c r="C72" i="4"/>
  <c r="H72" i="4"/>
  <c r="B72" i="4"/>
  <c r="A73" i="4"/>
  <c r="D73" i="4"/>
  <c r="E215" i="1"/>
  <c r="F215" i="1" s="1"/>
  <c r="G73" i="4"/>
  <c r="C73" i="4"/>
  <c r="H73" i="4"/>
  <c r="B73" i="4"/>
  <c r="A74" i="4"/>
  <c r="D74" i="4"/>
  <c r="E216" i="1"/>
  <c r="E74" i="4" s="1"/>
  <c r="G74" i="4"/>
  <c r="C74" i="4"/>
  <c r="H74" i="4"/>
  <c r="B74" i="4"/>
  <c r="A75" i="4"/>
  <c r="D75" i="4"/>
  <c r="E217" i="1"/>
  <c r="E75" i="4" s="1"/>
  <c r="G75" i="4"/>
  <c r="C75" i="4"/>
  <c r="H75" i="4"/>
  <c r="B75" i="4"/>
  <c r="A76" i="4"/>
  <c r="D76" i="4"/>
  <c r="E218" i="1"/>
  <c r="E76" i="4" s="1"/>
  <c r="G76" i="4"/>
  <c r="C76" i="4"/>
  <c r="H76" i="4"/>
  <c r="B76" i="4"/>
  <c r="A77" i="4"/>
  <c r="D77" i="4"/>
  <c r="E219" i="1"/>
  <c r="E77" i="4" s="1"/>
  <c r="G77" i="4"/>
  <c r="C77" i="4"/>
  <c r="H77" i="4"/>
  <c r="B77" i="4"/>
  <c r="A78" i="4"/>
  <c r="D78" i="4"/>
  <c r="E220" i="1"/>
  <c r="E78" i="4" s="1"/>
  <c r="G78" i="4"/>
  <c r="C78" i="4"/>
  <c r="H78" i="4"/>
  <c r="B78" i="4"/>
  <c r="A79" i="4"/>
  <c r="D79" i="4"/>
  <c r="E221" i="1"/>
  <c r="E79" i="4" s="1"/>
  <c r="G79" i="4"/>
  <c r="C79" i="4"/>
  <c r="H79" i="4"/>
  <c r="B79" i="4"/>
  <c r="A80" i="4"/>
  <c r="D80" i="4"/>
  <c r="E222" i="1"/>
  <c r="E80" i="4" s="1"/>
  <c r="G80" i="4"/>
  <c r="C80" i="4"/>
  <c r="H80" i="4"/>
  <c r="B80" i="4"/>
  <c r="A81" i="4"/>
  <c r="D81" i="4"/>
  <c r="E223" i="1"/>
  <c r="E81" i="4" s="1"/>
  <c r="G81" i="4"/>
  <c r="C81" i="4"/>
  <c r="H81" i="4"/>
  <c r="B81" i="4"/>
  <c r="A82" i="4"/>
  <c r="D82" i="4"/>
  <c r="E230" i="1"/>
  <c r="E82" i="4" s="1"/>
  <c r="G82" i="4"/>
  <c r="C82" i="4"/>
  <c r="H82" i="4"/>
  <c r="B82" i="4"/>
  <c r="A83" i="4"/>
  <c r="D83" i="4"/>
  <c r="E233" i="1"/>
  <c r="G83" i="4"/>
  <c r="C83" i="4"/>
  <c r="E83" i="4"/>
  <c r="H83" i="4"/>
  <c r="B83" i="4"/>
  <c r="A84" i="4"/>
  <c r="D84" i="4"/>
  <c r="E235" i="1"/>
  <c r="G84" i="4"/>
  <c r="C84" i="4"/>
  <c r="E84" i="4"/>
  <c r="H84" i="4"/>
  <c r="B84" i="4"/>
  <c r="A85" i="4"/>
  <c r="D85" i="4"/>
  <c r="E237" i="1"/>
  <c r="G85" i="4"/>
  <c r="C85" i="4"/>
  <c r="E85" i="4"/>
  <c r="H85" i="4"/>
  <c r="B85" i="4"/>
  <c r="A86" i="4"/>
  <c r="D86" i="4"/>
  <c r="E240" i="1"/>
  <c r="G86" i="4"/>
  <c r="C86" i="4"/>
  <c r="E86" i="4"/>
  <c r="H86" i="4"/>
  <c r="B86" i="4"/>
  <c r="A87" i="4"/>
  <c r="D87" i="4"/>
  <c r="E241" i="1"/>
  <c r="G87" i="4"/>
  <c r="C87" i="4"/>
  <c r="E87" i="4"/>
  <c r="H87" i="4"/>
  <c r="B87" i="4"/>
  <c r="A88" i="4"/>
  <c r="D88" i="4"/>
  <c r="E242" i="1"/>
  <c r="G88" i="4"/>
  <c r="C88" i="4"/>
  <c r="E88" i="4"/>
  <c r="H88" i="4"/>
  <c r="B88" i="4"/>
  <c r="A89" i="4"/>
  <c r="D89" i="4"/>
  <c r="E244" i="1"/>
  <c r="G89" i="4"/>
  <c r="C89" i="4"/>
  <c r="H89" i="4"/>
  <c r="B89" i="4"/>
  <c r="A90" i="4"/>
  <c r="D90" i="4"/>
  <c r="E245" i="1"/>
  <c r="E90" i="4" s="1"/>
  <c r="G90" i="4"/>
  <c r="C90" i="4"/>
  <c r="H90" i="4"/>
  <c r="B90" i="4"/>
  <c r="A91" i="4"/>
  <c r="D91" i="4"/>
  <c r="E246" i="1"/>
  <c r="E91" i="4" s="1"/>
  <c r="G91" i="4"/>
  <c r="C91" i="4"/>
  <c r="H91" i="4"/>
  <c r="B91" i="4"/>
  <c r="A92" i="4"/>
  <c r="D92" i="4"/>
  <c r="E247" i="1"/>
  <c r="E92" i="4" s="1"/>
  <c r="G92" i="4"/>
  <c r="C92" i="4"/>
  <c r="H92" i="4"/>
  <c r="B92" i="4"/>
  <c r="A93" i="4"/>
  <c r="D93" i="4"/>
  <c r="G93" i="4"/>
  <c r="C93" i="4"/>
  <c r="H93" i="4"/>
  <c r="B93" i="4"/>
  <c r="A94" i="4"/>
  <c r="D94" i="4"/>
  <c r="E250" i="1"/>
  <c r="G94" i="4"/>
  <c r="C94" i="4"/>
  <c r="H94" i="4"/>
  <c r="B94" i="4"/>
  <c r="A95" i="4"/>
  <c r="D95" i="4"/>
  <c r="E251" i="1"/>
  <c r="G95" i="4"/>
  <c r="C95" i="4"/>
  <c r="H95" i="4"/>
  <c r="B95" i="4"/>
  <c r="A96" i="4"/>
  <c r="D96" i="4"/>
  <c r="E252" i="1"/>
  <c r="G96" i="4"/>
  <c r="C96" i="4"/>
  <c r="H96" i="4"/>
  <c r="B96" i="4"/>
  <c r="A97" i="4"/>
  <c r="D97" i="4"/>
  <c r="E253" i="1"/>
  <c r="G97" i="4"/>
  <c r="C97" i="4"/>
  <c r="H97" i="4"/>
  <c r="B97" i="4"/>
  <c r="A98" i="4"/>
  <c r="D98" i="4"/>
  <c r="E254" i="1"/>
  <c r="F254" i="1" s="1"/>
  <c r="G98" i="4"/>
  <c r="C98" i="4"/>
  <c r="H98" i="4"/>
  <c r="B98" i="4"/>
  <c r="A99" i="4"/>
  <c r="D99" i="4"/>
  <c r="E255" i="1"/>
  <c r="F255" i="1" s="1"/>
  <c r="G99" i="4"/>
  <c r="C99" i="4"/>
  <c r="H99" i="4"/>
  <c r="B99" i="4"/>
  <c r="A100" i="4"/>
  <c r="D100" i="4"/>
  <c r="E256" i="1"/>
  <c r="E100" i="4" s="1"/>
  <c r="G100" i="4"/>
  <c r="C100" i="4"/>
  <c r="H100" i="4"/>
  <c r="B100" i="4"/>
  <c r="A101" i="4"/>
  <c r="D101" i="4"/>
  <c r="E258" i="1"/>
  <c r="E101" i="4" s="1"/>
  <c r="G101" i="4"/>
  <c r="C101" i="4"/>
  <c r="H101" i="4"/>
  <c r="B101" i="4"/>
  <c r="A102" i="4"/>
  <c r="D102" i="4"/>
  <c r="E260" i="1"/>
  <c r="G102" i="4"/>
  <c r="C102" i="4"/>
  <c r="H102" i="4"/>
  <c r="B102" i="4"/>
  <c r="A103" i="4"/>
  <c r="D103" i="4"/>
  <c r="E261" i="1"/>
  <c r="F261" i="1" s="1"/>
  <c r="G103" i="4"/>
  <c r="C103" i="4"/>
  <c r="H103" i="4"/>
  <c r="B103" i="4"/>
  <c r="A104" i="4"/>
  <c r="D104" i="4"/>
  <c r="E262" i="1"/>
  <c r="E104" i="4" s="1"/>
  <c r="G104" i="4"/>
  <c r="C104" i="4"/>
  <c r="H104" i="4"/>
  <c r="B104" i="4"/>
  <c r="A105" i="4"/>
  <c r="B105" i="4"/>
  <c r="D105" i="4"/>
  <c r="E267" i="1"/>
  <c r="G105" i="4"/>
  <c r="C105" i="4"/>
  <c r="H105" i="4"/>
  <c r="A106" i="4"/>
  <c r="B106" i="4"/>
  <c r="D106" i="4"/>
  <c r="E268" i="1"/>
  <c r="E106" i="4" s="1"/>
  <c r="G106" i="4"/>
  <c r="C106" i="4"/>
  <c r="H106" i="4"/>
  <c r="A107" i="4"/>
  <c r="B107" i="4"/>
  <c r="D107" i="4"/>
  <c r="E269" i="1"/>
  <c r="E107" i="4" s="1"/>
  <c r="G107" i="4"/>
  <c r="C107" i="4"/>
  <c r="H107" i="4"/>
  <c r="A108" i="4"/>
  <c r="B108" i="4"/>
  <c r="D108" i="4"/>
  <c r="E270" i="1"/>
  <c r="E108" i="4" s="1"/>
  <c r="G108" i="4"/>
  <c r="C108" i="4"/>
  <c r="H108" i="4"/>
  <c r="A109" i="4"/>
  <c r="B109" i="4"/>
  <c r="D109" i="4"/>
  <c r="E271" i="1"/>
  <c r="E109" i="4" s="1"/>
  <c r="G109" i="4"/>
  <c r="C109" i="4"/>
  <c r="H109" i="4"/>
  <c r="A110" i="4"/>
  <c r="B110" i="4"/>
  <c r="D110" i="4"/>
  <c r="E273" i="1"/>
  <c r="E110" i="4" s="1"/>
  <c r="G110" i="4"/>
  <c r="C110" i="4"/>
  <c r="H110" i="4"/>
  <c r="A111" i="4"/>
  <c r="B111" i="4"/>
  <c r="D111" i="4"/>
  <c r="E274" i="1"/>
  <c r="E111" i="4" s="1"/>
  <c r="G111" i="4"/>
  <c r="C111" i="4"/>
  <c r="H111" i="4"/>
  <c r="A112" i="4"/>
  <c r="B112" i="4"/>
  <c r="D112" i="4"/>
  <c r="E276" i="1"/>
  <c r="E112" i="4" s="1"/>
  <c r="G112" i="4"/>
  <c r="C112" i="4"/>
  <c r="H112" i="4"/>
  <c r="A113" i="4"/>
  <c r="B113" i="4"/>
  <c r="D113" i="4"/>
  <c r="E280" i="1"/>
  <c r="E113" i="4" s="1"/>
  <c r="G113" i="4"/>
  <c r="C113" i="4"/>
  <c r="H113" i="4"/>
  <c r="A114" i="4"/>
  <c r="B114" i="4"/>
  <c r="D114" i="4"/>
  <c r="E281" i="1"/>
  <c r="E114" i="4" s="1"/>
  <c r="G114" i="4"/>
  <c r="C114" i="4"/>
  <c r="H114" i="4"/>
  <c r="A115" i="4"/>
  <c r="B115" i="4"/>
  <c r="D115" i="4"/>
  <c r="E282" i="1"/>
  <c r="E115" i="4" s="1"/>
  <c r="G115" i="4"/>
  <c r="C115" i="4"/>
  <c r="H115" i="4"/>
  <c r="A116" i="4"/>
  <c r="B116" i="4"/>
  <c r="D116" i="4"/>
  <c r="E283" i="1"/>
  <c r="E116" i="4" s="1"/>
  <c r="G116" i="4"/>
  <c r="C116" i="4"/>
  <c r="H116" i="4"/>
  <c r="A117" i="4"/>
  <c r="B117" i="4"/>
  <c r="D117" i="4"/>
  <c r="E284" i="1"/>
  <c r="E117" i="4" s="1"/>
  <c r="G117" i="4"/>
  <c r="C117" i="4"/>
  <c r="H117" i="4"/>
  <c r="A118" i="4"/>
  <c r="B118" i="4"/>
  <c r="D118" i="4"/>
  <c r="E285" i="1"/>
  <c r="E118" i="4" s="1"/>
  <c r="G118" i="4"/>
  <c r="C118" i="4"/>
  <c r="H118" i="4"/>
  <c r="A119" i="4"/>
  <c r="B119" i="4"/>
  <c r="D119" i="4"/>
  <c r="E286" i="1"/>
  <c r="E119" i="4" s="1"/>
  <c r="G119" i="4"/>
  <c r="C119" i="4"/>
  <c r="H119" i="4"/>
  <c r="A120" i="4"/>
  <c r="B120" i="4"/>
  <c r="D120" i="4"/>
  <c r="E287" i="1"/>
  <c r="E120" i="4" s="1"/>
  <c r="G120" i="4"/>
  <c r="C120" i="4"/>
  <c r="H120" i="4"/>
  <c r="A121" i="4"/>
  <c r="D121" i="4"/>
  <c r="E288" i="1"/>
  <c r="G121" i="4"/>
  <c r="C121" i="4"/>
  <c r="H121" i="4"/>
  <c r="B121" i="4"/>
  <c r="A122" i="4"/>
  <c r="D122" i="4"/>
  <c r="E289" i="1"/>
  <c r="E122" i="4" s="1"/>
  <c r="G122" i="4"/>
  <c r="C122" i="4"/>
  <c r="H122" i="4"/>
  <c r="B122" i="4"/>
  <c r="A123" i="4"/>
  <c r="D123" i="4"/>
  <c r="E290" i="1"/>
  <c r="E123" i="4" s="1"/>
  <c r="G123" i="4"/>
  <c r="C123" i="4"/>
  <c r="H123" i="4"/>
  <c r="B123" i="4"/>
  <c r="A124" i="4"/>
  <c r="D124" i="4"/>
  <c r="E291" i="1"/>
  <c r="G124" i="4"/>
  <c r="C124" i="4"/>
  <c r="E124" i="4"/>
  <c r="H124" i="4"/>
  <c r="B124" i="4"/>
  <c r="A125" i="4"/>
  <c r="B125" i="4"/>
  <c r="D125" i="4"/>
  <c r="E292" i="1"/>
  <c r="E125" i="4" s="1"/>
  <c r="G125" i="4"/>
  <c r="C125" i="4"/>
  <c r="H125" i="4"/>
  <c r="A126" i="4"/>
  <c r="B126" i="4"/>
  <c r="D126" i="4"/>
  <c r="E300" i="1"/>
  <c r="G126" i="4"/>
  <c r="C126" i="4"/>
  <c r="E126" i="4"/>
  <c r="H126" i="4"/>
  <c r="A127" i="4"/>
  <c r="B127" i="4"/>
  <c r="D127" i="4"/>
  <c r="E21" i="1"/>
  <c r="G127" i="4"/>
  <c r="C127" i="4"/>
  <c r="E127" i="4"/>
  <c r="H127" i="4"/>
  <c r="A128" i="4"/>
  <c r="D128" i="4"/>
  <c r="E22" i="1"/>
  <c r="E128" i="4" s="1"/>
  <c r="G128" i="4"/>
  <c r="C128" i="4"/>
  <c r="H128" i="4"/>
  <c r="B128" i="4"/>
  <c r="A129" i="4"/>
  <c r="B129" i="4"/>
  <c r="D129" i="4"/>
  <c r="E23" i="1"/>
  <c r="E129" i="4" s="1"/>
  <c r="G129" i="4"/>
  <c r="C129" i="4"/>
  <c r="H129" i="4"/>
  <c r="A130" i="4"/>
  <c r="D130" i="4"/>
  <c r="E24" i="1"/>
  <c r="E130" i="4" s="1"/>
  <c r="G130" i="4"/>
  <c r="C130" i="4"/>
  <c r="H130" i="4"/>
  <c r="B130" i="4"/>
  <c r="A131" i="4"/>
  <c r="D131" i="4"/>
  <c r="E25" i="1"/>
  <c r="E131" i="4" s="1"/>
  <c r="G131" i="4"/>
  <c r="C131" i="4"/>
  <c r="H131" i="4"/>
  <c r="B131" i="4"/>
  <c r="A132" i="4"/>
  <c r="D132" i="4"/>
  <c r="E26" i="1"/>
  <c r="E132" i="4" s="1"/>
  <c r="G132" i="4"/>
  <c r="C132" i="4"/>
  <c r="H132" i="4"/>
  <c r="B132" i="4"/>
  <c r="A133" i="4"/>
  <c r="B133" i="4"/>
  <c r="D133" i="4"/>
  <c r="E27" i="1"/>
  <c r="E133" i="4" s="1"/>
  <c r="G133" i="4"/>
  <c r="C133" i="4"/>
  <c r="H133" i="4"/>
  <c r="A134" i="4"/>
  <c r="B134" i="4"/>
  <c r="D134" i="4"/>
  <c r="E28" i="1"/>
  <c r="E134" i="4" s="1"/>
  <c r="G134" i="4"/>
  <c r="C134" i="4"/>
  <c r="H134" i="4"/>
  <c r="A135" i="4"/>
  <c r="B135" i="4"/>
  <c r="D135" i="4"/>
  <c r="E29" i="1"/>
  <c r="E135" i="4" s="1"/>
  <c r="G135" i="4"/>
  <c r="C135" i="4"/>
  <c r="H135" i="4"/>
  <c r="A136" i="4"/>
  <c r="D136" i="4"/>
  <c r="E30" i="1"/>
  <c r="E136" i="4" s="1"/>
  <c r="G136" i="4"/>
  <c r="C136" i="4"/>
  <c r="H136" i="4"/>
  <c r="B136" i="4"/>
  <c r="A137" i="4"/>
  <c r="B137" i="4"/>
  <c r="D137" i="4"/>
  <c r="E31" i="1"/>
  <c r="G137" i="4"/>
  <c r="C137" i="4"/>
  <c r="H137" i="4"/>
  <c r="A138" i="4"/>
  <c r="D138" i="4"/>
  <c r="E32" i="1"/>
  <c r="E138" i="4" s="1"/>
  <c r="G138" i="4"/>
  <c r="C138" i="4"/>
  <c r="H138" i="4"/>
  <c r="B138" i="4"/>
  <c r="A139" i="4"/>
  <c r="D139" i="4"/>
  <c r="E33" i="1"/>
  <c r="E139" i="4" s="1"/>
  <c r="G139" i="4"/>
  <c r="C139" i="4"/>
  <c r="H139" i="4"/>
  <c r="B139" i="4"/>
  <c r="A140" i="4"/>
  <c r="D140" i="4"/>
  <c r="E34" i="1"/>
  <c r="E140" i="4" s="1"/>
  <c r="G140" i="4"/>
  <c r="C140" i="4"/>
  <c r="H140" i="4"/>
  <c r="B140" i="4"/>
  <c r="A141" i="4"/>
  <c r="D141" i="4"/>
  <c r="E35" i="1"/>
  <c r="E141" i="4" s="1"/>
  <c r="G141" i="4"/>
  <c r="C141" i="4"/>
  <c r="H141" i="4"/>
  <c r="B141" i="4"/>
  <c r="A142" i="4"/>
  <c r="D142" i="4"/>
  <c r="E36" i="1"/>
  <c r="E142" i="4" s="1"/>
  <c r="G142" i="4"/>
  <c r="C142" i="4"/>
  <c r="H142" i="4"/>
  <c r="B142" i="4"/>
  <c r="A143" i="4"/>
  <c r="D143" i="4"/>
  <c r="E37" i="1"/>
  <c r="E143" i="4" s="1"/>
  <c r="G143" i="4"/>
  <c r="C143" i="4"/>
  <c r="H143" i="4"/>
  <c r="B143" i="4"/>
  <c r="A144" i="4"/>
  <c r="D144" i="4"/>
  <c r="E38" i="1"/>
  <c r="E144" i="4" s="1"/>
  <c r="G144" i="4"/>
  <c r="C144" i="4"/>
  <c r="H144" i="4"/>
  <c r="B144" i="4"/>
  <c r="A145" i="4"/>
  <c r="D145" i="4"/>
  <c r="E39" i="1"/>
  <c r="E145" i="4" s="1"/>
  <c r="G145" i="4"/>
  <c r="C145" i="4"/>
  <c r="H145" i="4"/>
  <c r="B145" i="4"/>
  <c r="A146" i="4"/>
  <c r="D146" i="4"/>
  <c r="E40" i="1"/>
  <c r="E146" i="4" s="1"/>
  <c r="G146" i="4"/>
  <c r="C146" i="4"/>
  <c r="H146" i="4"/>
  <c r="B146" i="4"/>
  <c r="A147" i="4"/>
  <c r="D147" i="4"/>
  <c r="E41" i="1"/>
  <c r="E147" i="4" s="1"/>
  <c r="G147" i="4"/>
  <c r="C147" i="4"/>
  <c r="H147" i="4"/>
  <c r="B147" i="4"/>
  <c r="A148" i="4"/>
  <c r="D148" i="4"/>
  <c r="E42" i="1"/>
  <c r="E148" i="4" s="1"/>
  <c r="G148" i="4"/>
  <c r="C148" i="4"/>
  <c r="H148" i="4"/>
  <c r="B148" i="4"/>
  <c r="A149" i="4"/>
  <c r="D149" i="4"/>
  <c r="E43" i="1"/>
  <c r="E149" i="4" s="1"/>
  <c r="G149" i="4"/>
  <c r="C149" i="4"/>
  <c r="H149" i="4"/>
  <c r="B149" i="4"/>
  <c r="A150" i="4"/>
  <c r="D150" i="4"/>
  <c r="E44" i="1"/>
  <c r="E150" i="4" s="1"/>
  <c r="G150" i="4"/>
  <c r="C150" i="4"/>
  <c r="H150" i="4"/>
  <c r="B150" i="4"/>
  <c r="A151" i="4"/>
  <c r="D151" i="4"/>
  <c r="E45" i="1"/>
  <c r="G151" i="4"/>
  <c r="C151" i="4"/>
  <c r="H151" i="4"/>
  <c r="B151" i="4"/>
  <c r="A152" i="4"/>
  <c r="D152" i="4"/>
  <c r="E46" i="1"/>
  <c r="E152" i="4" s="1"/>
  <c r="G152" i="4"/>
  <c r="C152" i="4"/>
  <c r="H152" i="4"/>
  <c r="B152" i="4"/>
  <c r="A153" i="4"/>
  <c r="D153" i="4"/>
  <c r="E47" i="1"/>
  <c r="E153" i="4" s="1"/>
  <c r="G153" i="4"/>
  <c r="C153" i="4"/>
  <c r="H153" i="4"/>
  <c r="B153" i="4"/>
  <c r="A154" i="4"/>
  <c r="D154" i="4"/>
  <c r="E48" i="1"/>
  <c r="G154" i="4"/>
  <c r="C154" i="4"/>
  <c r="H154" i="4"/>
  <c r="B154" i="4"/>
  <c r="A155" i="4"/>
  <c r="D155" i="4"/>
  <c r="E49" i="1"/>
  <c r="G155" i="4"/>
  <c r="C155" i="4"/>
  <c r="H155" i="4"/>
  <c r="B155" i="4"/>
  <c r="A156" i="4"/>
  <c r="D156" i="4"/>
  <c r="E50" i="1"/>
  <c r="E156" i="4" s="1"/>
  <c r="G156" i="4"/>
  <c r="C156" i="4"/>
  <c r="H156" i="4"/>
  <c r="B156" i="4"/>
  <c r="A157" i="4"/>
  <c r="D157" i="4"/>
  <c r="E51" i="1"/>
  <c r="E157" i="4" s="1"/>
  <c r="G157" i="4"/>
  <c r="C157" i="4"/>
  <c r="H157" i="4"/>
  <c r="B157" i="4"/>
  <c r="A158" i="4"/>
  <c r="D158" i="4"/>
  <c r="E52" i="1"/>
  <c r="E158" i="4" s="1"/>
  <c r="G158" i="4"/>
  <c r="C158" i="4"/>
  <c r="H158" i="4"/>
  <c r="B158" i="4"/>
  <c r="A159" i="4"/>
  <c r="D159" i="4"/>
  <c r="E53" i="1"/>
  <c r="F53" i="1" s="1"/>
  <c r="I53" i="1" s="1"/>
  <c r="G159" i="4"/>
  <c r="C159" i="4"/>
  <c r="H159" i="4"/>
  <c r="B159" i="4"/>
  <c r="A160" i="4"/>
  <c r="D160" i="4"/>
  <c r="E54" i="1"/>
  <c r="E160" i="4" s="1"/>
  <c r="G160" i="4"/>
  <c r="C160" i="4"/>
  <c r="H160" i="4"/>
  <c r="B160" i="4"/>
  <c r="A161" i="4"/>
  <c r="D161" i="4"/>
  <c r="E55" i="1"/>
  <c r="E161" i="4" s="1"/>
  <c r="G161" i="4"/>
  <c r="C161" i="4"/>
  <c r="H161" i="4"/>
  <c r="B161" i="4"/>
  <c r="A162" i="4"/>
  <c r="D162" i="4"/>
  <c r="E56" i="1"/>
  <c r="E162" i="4" s="1"/>
  <c r="G162" i="4"/>
  <c r="C162" i="4"/>
  <c r="H162" i="4"/>
  <c r="B162" i="4"/>
  <c r="A163" i="4"/>
  <c r="D163" i="4"/>
  <c r="E57" i="1"/>
  <c r="E163" i="4" s="1"/>
  <c r="G163" i="4"/>
  <c r="C163" i="4"/>
  <c r="H163" i="4"/>
  <c r="B163" i="4"/>
  <c r="A164" i="4"/>
  <c r="D164" i="4"/>
  <c r="E58" i="1"/>
  <c r="E164" i="4" s="1"/>
  <c r="G164" i="4"/>
  <c r="C164" i="4"/>
  <c r="H164" i="4"/>
  <c r="B164" i="4"/>
  <c r="A165" i="4"/>
  <c r="D165" i="4"/>
  <c r="E59" i="1"/>
  <c r="E165" i="4" s="1"/>
  <c r="G165" i="4"/>
  <c r="C165" i="4"/>
  <c r="H165" i="4"/>
  <c r="B165" i="4"/>
  <c r="A166" i="4"/>
  <c r="D166" i="4"/>
  <c r="E60" i="1"/>
  <c r="E166" i="4" s="1"/>
  <c r="G166" i="4"/>
  <c r="C166" i="4"/>
  <c r="H166" i="4"/>
  <c r="B166" i="4"/>
  <c r="A167" i="4"/>
  <c r="D167" i="4"/>
  <c r="E61" i="1"/>
  <c r="E167" i="4" s="1"/>
  <c r="G167" i="4"/>
  <c r="C167" i="4"/>
  <c r="H167" i="4"/>
  <c r="B167" i="4"/>
  <c r="A168" i="4"/>
  <c r="D168" i="4"/>
  <c r="E62" i="1"/>
  <c r="E168" i="4" s="1"/>
  <c r="G168" i="4"/>
  <c r="C168" i="4"/>
  <c r="H168" i="4"/>
  <c r="B168" i="4"/>
  <c r="A169" i="4"/>
  <c r="D169" i="4"/>
  <c r="E63" i="1"/>
  <c r="E169" i="4" s="1"/>
  <c r="G169" i="4"/>
  <c r="C169" i="4"/>
  <c r="H169" i="4"/>
  <c r="B169" i="4"/>
  <c r="A170" i="4"/>
  <c r="D170" i="4"/>
  <c r="E64" i="1"/>
  <c r="E170" i="4" s="1"/>
  <c r="G170" i="4"/>
  <c r="C170" i="4"/>
  <c r="H170" i="4"/>
  <c r="B170" i="4"/>
  <c r="A171" i="4"/>
  <c r="D171" i="4"/>
  <c r="E65" i="1"/>
  <c r="E171" i="4" s="1"/>
  <c r="G171" i="4"/>
  <c r="C171" i="4"/>
  <c r="H171" i="4"/>
  <c r="B171" i="4"/>
  <c r="A172" i="4"/>
  <c r="D172" i="4"/>
  <c r="E66" i="1"/>
  <c r="E172" i="4" s="1"/>
  <c r="G172" i="4"/>
  <c r="C172" i="4"/>
  <c r="H172" i="4"/>
  <c r="B172" i="4"/>
  <c r="A173" i="4"/>
  <c r="D173" i="4"/>
  <c r="E67" i="1"/>
  <c r="E173" i="4" s="1"/>
  <c r="G173" i="4"/>
  <c r="C173" i="4"/>
  <c r="H173" i="4"/>
  <c r="B173" i="4"/>
  <c r="A174" i="4"/>
  <c r="D174" i="4"/>
  <c r="E68" i="1"/>
  <c r="E174" i="4" s="1"/>
  <c r="G174" i="4"/>
  <c r="C174" i="4"/>
  <c r="H174" i="4"/>
  <c r="B174" i="4"/>
  <c r="A175" i="4"/>
  <c r="D175" i="4"/>
  <c r="E69" i="1"/>
  <c r="E175" i="4" s="1"/>
  <c r="G175" i="4"/>
  <c r="C175" i="4"/>
  <c r="H175" i="4"/>
  <c r="B175" i="4"/>
  <c r="A176" i="4"/>
  <c r="D176" i="4"/>
  <c r="E70" i="1"/>
  <c r="E176" i="4" s="1"/>
  <c r="G176" i="4"/>
  <c r="C176" i="4"/>
  <c r="H176" i="4"/>
  <c r="B176" i="4"/>
  <c r="A177" i="4"/>
  <c r="D177" i="4"/>
  <c r="E71" i="1"/>
  <c r="E177" i="4" s="1"/>
  <c r="G177" i="4"/>
  <c r="C177" i="4"/>
  <c r="H177" i="4"/>
  <c r="B177" i="4"/>
  <c r="A178" i="4"/>
  <c r="D178" i="4"/>
  <c r="E72" i="1"/>
  <c r="E178" i="4" s="1"/>
  <c r="G178" i="4"/>
  <c r="C178" i="4"/>
  <c r="H178" i="4"/>
  <c r="B178" i="4"/>
  <c r="A179" i="4"/>
  <c r="D179" i="4"/>
  <c r="E73" i="1"/>
  <c r="E179" i="4" s="1"/>
  <c r="G179" i="4"/>
  <c r="C179" i="4"/>
  <c r="H179" i="4"/>
  <c r="B179" i="4"/>
  <c r="A180" i="4"/>
  <c r="D180" i="4"/>
  <c r="E74" i="1"/>
  <c r="E180" i="4" s="1"/>
  <c r="G180" i="4"/>
  <c r="C180" i="4"/>
  <c r="H180" i="4"/>
  <c r="B180" i="4"/>
  <c r="A181" i="4"/>
  <c r="D181" i="4"/>
  <c r="E75" i="1"/>
  <c r="E181" i="4" s="1"/>
  <c r="G181" i="4"/>
  <c r="C181" i="4"/>
  <c r="H181" i="4"/>
  <c r="B181" i="4"/>
  <c r="A182" i="4"/>
  <c r="D182" i="4"/>
  <c r="E76" i="1"/>
  <c r="E182" i="4" s="1"/>
  <c r="G182" i="4"/>
  <c r="C182" i="4"/>
  <c r="H182" i="4"/>
  <c r="B182" i="4"/>
  <c r="A183" i="4"/>
  <c r="D183" i="4"/>
  <c r="E77" i="1"/>
  <c r="E183" i="4" s="1"/>
  <c r="G183" i="4"/>
  <c r="C183" i="4"/>
  <c r="H183" i="4"/>
  <c r="B183" i="4"/>
  <c r="A184" i="4"/>
  <c r="D184" i="4"/>
  <c r="E78" i="1"/>
  <c r="E184" i="4" s="1"/>
  <c r="G184" i="4"/>
  <c r="C184" i="4"/>
  <c r="H184" i="4"/>
  <c r="B184" i="4"/>
  <c r="A185" i="4"/>
  <c r="D185" i="4"/>
  <c r="E79" i="1"/>
  <c r="E185" i="4" s="1"/>
  <c r="G185" i="4"/>
  <c r="C185" i="4"/>
  <c r="H185" i="4"/>
  <c r="B185" i="4"/>
  <c r="A186" i="4"/>
  <c r="D186" i="4"/>
  <c r="E80" i="1"/>
  <c r="E186" i="4" s="1"/>
  <c r="G186" i="4"/>
  <c r="C186" i="4"/>
  <c r="H186" i="4"/>
  <c r="B186" i="4"/>
  <c r="A187" i="4"/>
  <c r="D187" i="4"/>
  <c r="E81" i="1"/>
  <c r="E187" i="4" s="1"/>
  <c r="G187" i="4"/>
  <c r="C187" i="4"/>
  <c r="H187" i="4"/>
  <c r="B187" i="4"/>
  <c r="A188" i="4"/>
  <c r="D188" i="4"/>
  <c r="E82" i="1"/>
  <c r="E188" i="4" s="1"/>
  <c r="G188" i="4"/>
  <c r="C188" i="4"/>
  <c r="H188" i="4"/>
  <c r="B188" i="4"/>
  <c r="A189" i="4"/>
  <c r="D189" i="4"/>
  <c r="E83" i="1"/>
  <c r="E189" i="4" s="1"/>
  <c r="G189" i="4"/>
  <c r="C189" i="4"/>
  <c r="H189" i="4"/>
  <c r="B189" i="4"/>
  <c r="A190" i="4"/>
  <c r="D190" i="4"/>
  <c r="E84" i="1"/>
  <c r="E190" i="4" s="1"/>
  <c r="G190" i="4"/>
  <c r="C190" i="4"/>
  <c r="H190" i="4"/>
  <c r="B190" i="4"/>
  <c r="A191" i="4"/>
  <c r="D191" i="4"/>
  <c r="E85" i="1"/>
  <c r="E191" i="4" s="1"/>
  <c r="G191" i="4"/>
  <c r="C191" i="4"/>
  <c r="H191" i="4"/>
  <c r="B191" i="4"/>
  <c r="A192" i="4"/>
  <c r="D192" i="4"/>
  <c r="E86" i="1"/>
  <c r="E192" i="4" s="1"/>
  <c r="G192" i="4"/>
  <c r="C192" i="4"/>
  <c r="H192" i="4"/>
  <c r="B192" i="4"/>
  <c r="A193" i="4"/>
  <c r="D193" i="4"/>
  <c r="E87" i="1"/>
  <c r="E193" i="4" s="1"/>
  <c r="G193" i="4"/>
  <c r="C193" i="4"/>
  <c r="H193" i="4"/>
  <c r="B193" i="4"/>
  <c r="A194" i="4"/>
  <c r="D194" i="4"/>
  <c r="E88" i="1"/>
  <c r="E194" i="4" s="1"/>
  <c r="F194" i="4"/>
  <c r="G194" i="4"/>
  <c r="C194" i="4"/>
  <c r="H194" i="4"/>
  <c r="B194" i="4"/>
  <c r="A195" i="4"/>
  <c r="E89" i="1"/>
  <c r="E195" i="4" s="1"/>
  <c r="F195" i="4"/>
  <c r="D195" i="4"/>
  <c r="G195" i="4"/>
  <c r="C195" i="4"/>
  <c r="H195" i="4"/>
  <c r="B195" i="4"/>
  <c r="A196" i="4"/>
  <c r="E90" i="1"/>
  <c r="F196" i="4"/>
  <c r="D196" i="4"/>
  <c r="G196" i="4"/>
  <c r="C196" i="4"/>
  <c r="H196" i="4"/>
  <c r="B196" i="4"/>
  <c r="A197" i="4"/>
  <c r="C197" i="4"/>
  <c r="E91" i="1"/>
  <c r="F91" i="1" s="1"/>
  <c r="F197" i="4"/>
  <c r="D197" i="4"/>
  <c r="G197" i="4"/>
  <c r="H197" i="4"/>
  <c r="B197" i="4"/>
  <c r="A198" i="4"/>
  <c r="E92" i="1"/>
  <c r="E198" i="4" s="1"/>
  <c r="F198" i="4"/>
  <c r="D198" i="4"/>
  <c r="G198" i="4"/>
  <c r="C198" i="4"/>
  <c r="H198" i="4"/>
  <c r="B198" i="4"/>
  <c r="A199" i="4"/>
  <c r="D199" i="4"/>
  <c r="E93" i="1"/>
  <c r="E199" i="4" s="1"/>
  <c r="G199" i="4"/>
  <c r="C199" i="4"/>
  <c r="H199" i="4"/>
  <c r="B199" i="4"/>
  <c r="A200" i="4"/>
  <c r="D200" i="4"/>
  <c r="E94" i="1"/>
  <c r="E200" i="4" s="1"/>
  <c r="G200" i="4"/>
  <c r="C200" i="4"/>
  <c r="H200" i="4"/>
  <c r="B200" i="4"/>
  <c r="A201" i="4"/>
  <c r="D201" i="4"/>
  <c r="E95" i="1"/>
  <c r="E201" i="4" s="1"/>
  <c r="G201" i="4"/>
  <c r="C201" i="4"/>
  <c r="H201" i="4"/>
  <c r="B201" i="4"/>
  <c r="A202" i="4"/>
  <c r="D202" i="4"/>
  <c r="E96" i="1"/>
  <c r="E202" i="4" s="1"/>
  <c r="G202" i="4"/>
  <c r="C202" i="4"/>
  <c r="H202" i="4"/>
  <c r="B202" i="4"/>
  <c r="A203" i="4"/>
  <c r="D203" i="4"/>
  <c r="E97" i="1"/>
  <c r="E203" i="4" s="1"/>
  <c r="G203" i="4"/>
  <c r="C203" i="4"/>
  <c r="H203" i="4"/>
  <c r="B203" i="4"/>
  <c r="A204" i="4"/>
  <c r="D204" i="4"/>
  <c r="E98" i="1"/>
  <c r="E204" i="4" s="1"/>
  <c r="G204" i="4"/>
  <c r="C204" i="4"/>
  <c r="H204" i="4"/>
  <c r="B204" i="4"/>
  <c r="A205" i="4"/>
  <c r="D205" i="4"/>
  <c r="E99" i="1"/>
  <c r="E205" i="4" s="1"/>
  <c r="G205" i="4"/>
  <c r="C205" i="4"/>
  <c r="H205" i="4"/>
  <c r="B205" i="4"/>
  <c r="A206" i="4"/>
  <c r="D206" i="4"/>
  <c r="E100" i="1"/>
  <c r="E206" i="4" s="1"/>
  <c r="G206" i="4"/>
  <c r="C206" i="4"/>
  <c r="H206" i="4"/>
  <c r="B206" i="4"/>
  <c r="A207" i="4"/>
  <c r="D207" i="4"/>
  <c r="E101" i="1"/>
  <c r="E207" i="4" s="1"/>
  <c r="G207" i="4"/>
  <c r="C207" i="4"/>
  <c r="H207" i="4"/>
  <c r="B207" i="4"/>
  <c r="A208" i="4"/>
  <c r="D208" i="4"/>
  <c r="E102" i="1"/>
  <c r="G208" i="4"/>
  <c r="C208" i="4"/>
  <c r="H208" i="4"/>
  <c r="B208" i="4"/>
  <c r="A209" i="4"/>
  <c r="D209" i="4"/>
  <c r="E103" i="1"/>
  <c r="F103" i="1" s="1"/>
  <c r="G209" i="4"/>
  <c r="C209" i="4"/>
  <c r="H209" i="4"/>
  <c r="B209" i="4"/>
  <c r="A210" i="4"/>
  <c r="D210" i="4"/>
  <c r="E104" i="1"/>
  <c r="G210" i="4"/>
  <c r="C210" i="4"/>
  <c r="H210" i="4"/>
  <c r="B210" i="4"/>
  <c r="A211" i="4"/>
  <c r="D211" i="4"/>
  <c r="E105" i="1"/>
  <c r="E211" i="4" s="1"/>
  <c r="G211" i="4"/>
  <c r="C211" i="4"/>
  <c r="H211" i="4"/>
  <c r="B211" i="4"/>
  <c r="A212" i="4"/>
  <c r="D212" i="4"/>
  <c r="E106" i="1"/>
  <c r="E212" i="4" s="1"/>
  <c r="G212" i="4"/>
  <c r="C212" i="4"/>
  <c r="H212" i="4"/>
  <c r="B212" i="4"/>
  <c r="A213" i="4"/>
  <c r="D213" i="4"/>
  <c r="E107" i="1"/>
  <c r="E213" i="4" s="1"/>
  <c r="G213" i="4"/>
  <c r="C213" i="4"/>
  <c r="H213" i="4"/>
  <c r="B213" i="4"/>
  <c r="A214" i="4"/>
  <c r="D214" i="4"/>
  <c r="E108" i="1"/>
  <c r="E214" i="4" s="1"/>
  <c r="G214" i="4"/>
  <c r="C214" i="4"/>
  <c r="H214" i="4"/>
  <c r="B214" i="4"/>
  <c r="A215" i="4"/>
  <c r="D215" i="4"/>
  <c r="E109" i="1"/>
  <c r="E215" i="4" s="1"/>
  <c r="G215" i="4"/>
  <c r="C215" i="4"/>
  <c r="H215" i="4"/>
  <c r="B215" i="4"/>
  <c r="A216" i="4"/>
  <c r="D216" i="4"/>
  <c r="E112" i="1"/>
  <c r="G216" i="4"/>
  <c r="C216" i="4"/>
  <c r="H216" i="4"/>
  <c r="B216" i="4"/>
  <c r="A217" i="4"/>
  <c r="D217" i="4"/>
  <c r="E113" i="1"/>
  <c r="G217" i="4"/>
  <c r="C217" i="4"/>
  <c r="H217" i="4"/>
  <c r="B217" i="4"/>
  <c r="A218" i="4"/>
  <c r="D218" i="4"/>
  <c r="E116" i="1"/>
  <c r="G218" i="4"/>
  <c r="C218" i="4"/>
  <c r="H218" i="4"/>
  <c r="B218" i="4"/>
  <c r="A219" i="4"/>
  <c r="D219" i="4"/>
  <c r="E117" i="1"/>
  <c r="E219" i="4" s="1"/>
  <c r="G219" i="4"/>
  <c r="C219" i="4"/>
  <c r="H219" i="4"/>
  <c r="B219" i="4"/>
  <c r="A220" i="4"/>
  <c r="D220" i="4"/>
  <c r="E119" i="1"/>
  <c r="E220" i="4" s="1"/>
  <c r="G220" i="4"/>
  <c r="C220" i="4"/>
  <c r="H220" i="4"/>
  <c r="B220" i="4"/>
  <c r="A221" i="4"/>
  <c r="D221" i="4"/>
  <c r="E129" i="1"/>
  <c r="E221" i="4" s="1"/>
  <c r="G221" i="4"/>
  <c r="C221" i="4"/>
  <c r="H221" i="4"/>
  <c r="B221" i="4"/>
  <c r="A222" i="4"/>
  <c r="D222" i="4"/>
  <c r="E130" i="1"/>
  <c r="E222" i="4" s="1"/>
  <c r="G222" i="4"/>
  <c r="C222" i="4"/>
  <c r="H222" i="4"/>
  <c r="B222" i="4"/>
  <c r="A223" i="4"/>
  <c r="D223" i="4"/>
  <c r="E132" i="1"/>
  <c r="E223" i="4" s="1"/>
  <c r="G223" i="4"/>
  <c r="C223" i="4"/>
  <c r="H223" i="4"/>
  <c r="B223" i="4"/>
  <c r="A224" i="4"/>
  <c r="D224" i="4"/>
  <c r="E134" i="1"/>
  <c r="G224" i="4"/>
  <c r="C224" i="4"/>
  <c r="H224" i="4"/>
  <c r="B224" i="4"/>
  <c r="A225" i="4"/>
  <c r="D225" i="4"/>
  <c r="E135" i="1"/>
  <c r="G225" i="4"/>
  <c r="C225" i="4"/>
  <c r="H225" i="4"/>
  <c r="B225" i="4"/>
  <c r="A226" i="4"/>
  <c r="D226" i="4"/>
  <c r="E146" i="1"/>
  <c r="G226" i="4"/>
  <c r="C226" i="4"/>
  <c r="H226" i="4"/>
  <c r="B226" i="4"/>
  <c r="A227" i="4"/>
  <c r="D227" i="4"/>
  <c r="E151" i="1"/>
  <c r="E227" i="4" s="1"/>
  <c r="G227" i="4"/>
  <c r="C227" i="4"/>
  <c r="H227" i="4"/>
  <c r="B227" i="4"/>
  <c r="A228" i="4"/>
  <c r="D228" i="4"/>
  <c r="E155" i="1"/>
  <c r="F155" i="1" s="1"/>
  <c r="G228" i="4"/>
  <c r="C228" i="4"/>
  <c r="H228" i="4"/>
  <c r="B228" i="4"/>
  <c r="A229" i="4"/>
  <c r="D229" i="4"/>
  <c r="E158" i="1"/>
  <c r="F158" i="1" s="1"/>
  <c r="G229" i="4"/>
  <c r="C229" i="4"/>
  <c r="H229" i="4"/>
  <c r="B229" i="4"/>
  <c r="A230" i="4"/>
  <c r="D230" i="4"/>
  <c r="E161" i="1"/>
  <c r="E230" i="4" s="1"/>
  <c r="G230" i="4"/>
  <c r="C230" i="4"/>
  <c r="H230" i="4"/>
  <c r="B230" i="4"/>
  <c r="A231" i="4"/>
  <c r="D231" i="4"/>
  <c r="E162" i="1"/>
  <c r="E231" i="4" s="1"/>
  <c r="G231" i="4"/>
  <c r="C231" i="4"/>
  <c r="H231" i="4"/>
  <c r="B231" i="4"/>
  <c r="A232" i="4"/>
  <c r="D232" i="4"/>
  <c r="E164" i="1"/>
  <c r="E232" i="4" s="1"/>
  <c r="G232" i="4"/>
  <c r="C232" i="4"/>
  <c r="H232" i="4"/>
  <c r="B232" i="4"/>
  <c r="A233" i="4"/>
  <c r="D233" i="4"/>
  <c r="E167" i="1"/>
  <c r="G233" i="4"/>
  <c r="C233" i="4"/>
  <c r="H233" i="4"/>
  <c r="B233" i="4"/>
  <c r="A234" i="4"/>
  <c r="D234" i="4"/>
  <c r="E168" i="1"/>
  <c r="G234" i="4"/>
  <c r="C234" i="4"/>
  <c r="H234" i="4"/>
  <c r="B234" i="4"/>
  <c r="A235" i="4"/>
  <c r="D235" i="4"/>
  <c r="E175" i="1"/>
  <c r="G235" i="4"/>
  <c r="C235" i="4"/>
  <c r="H235" i="4"/>
  <c r="B235" i="4"/>
  <c r="A236" i="4"/>
  <c r="D236" i="4"/>
  <c r="E176" i="1"/>
  <c r="E236" i="4" s="1"/>
  <c r="G236" i="4"/>
  <c r="C236" i="4"/>
  <c r="H236" i="4"/>
  <c r="B236" i="4"/>
  <c r="A237" i="4"/>
  <c r="D237" i="4"/>
  <c r="E178" i="1"/>
  <c r="E237" i="4" s="1"/>
  <c r="G237" i="4"/>
  <c r="C237" i="4"/>
  <c r="H237" i="4"/>
  <c r="B237" i="4"/>
  <c r="A238" i="4"/>
  <c r="D238" i="4"/>
  <c r="E182" i="1"/>
  <c r="G238" i="4"/>
  <c r="C238" i="4"/>
  <c r="H238" i="4"/>
  <c r="B238" i="4"/>
  <c r="A239" i="4"/>
  <c r="D239" i="4"/>
  <c r="E183" i="1"/>
  <c r="G239" i="4"/>
  <c r="C239" i="4"/>
  <c r="H239" i="4"/>
  <c r="B239" i="4"/>
  <c r="A240" i="4"/>
  <c r="D240" i="4"/>
  <c r="E184" i="1"/>
  <c r="F184" i="1" s="1"/>
  <c r="W184" i="1" s="1"/>
  <c r="G240" i="4"/>
  <c r="C240" i="4"/>
  <c r="H240" i="4"/>
  <c r="B240" i="4"/>
  <c r="A241" i="4"/>
  <c r="D241" i="4"/>
  <c r="E186" i="1"/>
  <c r="G241" i="4"/>
  <c r="C241" i="4"/>
  <c r="H241" i="4"/>
  <c r="B241" i="4"/>
  <c r="A242" i="4"/>
  <c r="D242" i="4"/>
  <c r="E189" i="1"/>
  <c r="G242" i="4"/>
  <c r="C242" i="4"/>
  <c r="H242" i="4"/>
  <c r="B242" i="4"/>
  <c r="A243" i="4"/>
  <c r="D243" i="4"/>
  <c r="E193" i="1"/>
  <c r="E243" i="4" s="1"/>
  <c r="G243" i="4"/>
  <c r="C243" i="4"/>
  <c r="H243" i="4"/>
  <c r="B243" i="4"/>
  <c r="A244" i="4"/>
  <c r="D244" i="4"/>
  <c r="E194" i="1"/>
  <c r="F194" i="1" s="1"/>
  <c r="G244" i="4"/>
  <c r="C244" i="4"/>
  <c r="H244" i="4"/>
  <c r="B244" i="4"/>
  <c r="A245" i="4"/>
  <c r="D245" i="4"/>
  <c r="E197" i="1"/>
  <c r="F197" i="1" s="1"/>
  <c r="G245" i="4"/>
  <c r="C245" i="4"/>
  <c r="H245" i="4"/>
  <c r="B245" i="4"/>
  <c r="A246" i="4"/>
  <c r="D246" i="4"/>
  <c r="E198" i="1"/>
  <c r="E246" i="4" s="1"/>
  <c r="G246" i="4"/>
  <c r="C246" i="4"/>
  <c r="H246" i="4"/>
  <c r="B246" i="4"/>
  <c r="A247" i="4"/>
  <c r="D247" i="4"/>
  <c r="E202" i="1"/>
  <c r="E247" i="4" s="1"/>
  <c r="G247" i="4"/>
  <c r="C247" i="4"/>
  <c r="H247" i="4"/>
  <c r="B247" i="4"/>
  <c r="A248" i="4"/>
  <c r="D248" i="4"/>
  <c r="E203" i="1"/>
  <c r="E248" i="4" s="1"/>
  <c r="G248" i="4"/>
  <c r="C248" i="4"/>
  <c r="H248" i="4"/>
  <c r="B248" i="4"/>
  <c r="A249" i="4"/>
  <c r="D249" i="4"/>
  <c r="E205" i="1"/>
  <c r="G249" i="4"/>
  <c r="C249" i="4"/>
  <c r="H249" i="4"/>
  <c r="B249" i="4"/>
  <c r="A250" i="4"/>
  <c r="D250" i="4"/>
  <c r="E207" i="1"/>
  <c r="G250" i="4"/>
  <c r="C250" i="4"/>
  <c r="H250" i="4"/>
  <c r="B250" i="4"/>
  <c r="A251" i="4"/>
  <c r="D251" i="4"/>
  <c r="E210" i="1"/>
  <c r="E251" i="4" s="1"/>
  <c r="G251" i="4"/>
  <c r="C251" i="4"/>
  <c r="H251" i="4"/>
  <c r="B251" i="4"/>
  <c r="A252" i="4"/>
  <c r="D252" i="4"/>
  <c r="E224" i="1"/>
  <c r="E252" i="4" s="1"/>
  <c r="G252" i="4"/>
  <c r="C252" i="4"/>
  <c r="H252" i="4"/>
  <c r="B252" i="4"/>
  <c r="A253" i="4"/>
  <c r="D253" i="4"/>
  <c r="E226" i="1"/>
  <c r="E253" i="4" s="1"/>
  <c r="G253" i="4"/>
  <c r="C253" i="4"/>
  <c r="H253" i="4"/>
  <c r="B253" i="4"/>
  <c r="A254" i="4"/>
  <c r="D254" i="4"/>
  <c r="E228" i="1"/>
  <c r="E254" i="4" s="1"/>
  <c r="G254" i="4"/>
  <c r="C254" i="4"/>
  <c r="H254" i="4"/>
  <c r="B254" i="4"/>
  <c r="A255" i="4"/>
  <c r="D255" i="4"/>
  <c r="E231" i="1"/>
  <c r="E255" i="4" s="1"/>
  <c r="G255" i="4"/>
  <c r="C255" i="4"/>
  <c r="H255" i="4"/>
  <c r="B255" i="4"/>
  <c r="A256" i="4"/>
  <c r="D256" i="4"/>
  <c r="E243" i="1"/>
  <c r="G256" i="4"/>
  <c r="C256" i="4"/>
  <c r="H256" i="4"/>
  <c r="B256" i="4"/>
  <c r="A257" i="4"/>
  <c r="D257" i="4"/>
  <c r="E249" i="1"/>
  <c r="G257" i="4"/>
  <c r="C257" i="4"/>
  <c r="H257" i="4"/>
  <c r="B257" i="4"/>
  <c r="A258" i="4"/>
  <c r="D258" i="4"/>
  <c r="E293" i="1"/>
  <c r="F293" i="1" s="1"/>
  <c r="U293" i="1" s="1"/>
  <c r="G258" i="4"/>
  <c r="C258" i="4"/>
  <c r="H258" i="4"/>
  <c r="B258" i="4"/>
  <c r="Y2" i="8"/>
  <c r="Z2" i="8"/>
  <c r="Y3" i="8"/>
  <c r="Z3" i="8"/>
  <c r="Y4" i="8"/>
  <c r="Z4" i="8"/>
  <c r="Y5" i="8"/>
  <c r="Z5" i="8"/>
  <c r="Y6" i="8"/>
  <c r="Z6" i="8"/>
  <c r="Y7" i="8"/>
  <c r="Z7" i="8"/>
  <c r="U8" i="8"/>
  <c r="U9" i="8"/>
  <c r="Y8" i="8"/>
  <c r="Z8" i="8"/>
  <c r="Y9" i="8"/>
  <c r="Z9" i="8"/>
  <c r="Y10" i="8"/>
  <c r="Z10" i="8"/>
  <c r="C13" i="8"/>
  <c r="C14" i="8"/>
  <c r="D14" i="8"/>
  <c r="D13" i="8"/>
  <c r="Y11" i="8"/>
  <c r="Z11" i="8"/>
  <c r="Y12" i="8"/>
  <c r="Z12" i="8"/>
  <c r="Y13" i="8"/>
  <c r="Z13" i="8"/>
  <c r="Y14" i="8"/>
  <c r="Z14" i="8"/>
  <c r="E97" i="8"/>
  <c r="F97" i="8"/>
  <c r="E98" i="8"/>
  <c r="F98" i="8"/>
  <c r="E99" i="8"/>
  <c r="F99" i="8"/>
  <c r="E100" i="8"/>
  <c r="F100" i="8"/>
  <c r="E101" i="8"/>
  <c r="F101" i="8"/>
  <c r="E102" i="8"/>
  <c r="F102" i="8"/>
  <c r="E103" i="8"/>
  <c r="F103" i="8"/>
  <c r="E104" i="8"/>
  <c r="F104" i="8"/>
  <c r="P104" i="8"/>
  <c r="E105" i="8"/>
  <c r="F105" i="8"/>
  <c r="P105" i="8"/>
  <c r="E80" i="8"/>
  <c r="F80" i="8"/>
  <c r="E71" i="8"/>
  <c r="F71" i="8"/>
  <c r="E191" i="8"/>
  <c r="F191" i="8"/>
  <c r="E194" i="8"/>
  <c r="F194" i="8"/>
  <c r="E198" i="8"/>
  <c r="F198" i="8"/>
  <c r="E201" i="8"/>
  <c r="F201" i="8"/>
  <c r="E207" i="8"/>
  <c r="F207" i="8"/>
  <c r="E212" i="8"/>
  <c r="F212" i="8"/>
  <c r="E219" i="8"/>
  <c r="F219" i="8"/>
  <c r="E108" i="8"/>
  <c r="F108" i="8"/>
  <c r="E109" i="8"/>
  <c r="F109" i="8"/>
  <c r="E112" i="8"/>
  <c r="F112" i="8"/>
  <c r="E113" i="8"/>
  <c r="F113" i="8"/>
  <c r="E116" i="8"/>
  <c r="F116" i="8"/>
  <c r="E117" i="8"/>
  <c r="F117" i="8"/>
  <c r="E119" i="8"/>
  <c r="F119" i="8"/>
  <c r="E130" i="8"/>
  <c r="F130" i="8"/>
  <c r="E135" i="8"/>
  <c r="F135" i="8"/>
  <c r="E146" i="8"/>
  <c r="F146" i="8"/>
  <c r="G146" i="8"/>
  <c r="E155" i="8"/>
  <c r="F155" i="8"/>
  <c r="E158" i="8"/>
  <c r="F158" i="8"/>
  <c r="E161" i="8"/>
  <c r="F161" i="8"/>
  <c r="P161" i="8"/>
  <c r="E162" i="8"/>
  <c r="F162" i="8"/>
  <c r="E164" i="8"/>
  <c r="F164" i="8"/>
  <c r="O164" i="8"/>
  <c r="E167" i="8"/>
  <c r="F167" i="8"/>
  <c r="E168" i="8"/>
  <c r="F168" i="8"/>
  <c r="G168" i="8"/>
  <c r="E176" i="8"/>
  <c r="F176" i="8"/>
  <c r="E177" i="8"/>
  <c r="F177" i="8"/>
  <c r="E179" i="8"/>
  <c r="F179" i="8"/>
  <c r="E185" i="8"/>
  <c r="F185" i="8"/>
  <c r="G185" i="8"/>
  <c r="E186" i="8"/>
  <c r="F186" i="8"/>
  <c r="E187" i="8"/>
  <c r="F187" i="8"/>
  <c r="G187" i="8"/>
  <c r="T187" i="8"/>
  <c r="E106" i="8"/>
  <c r="F106" i="8"/>
  <c r="G106" i="8"/>
  <c r="E107" i="8"/>
  <c r="F107" i="8"/>
  <c r="O107" i="8"/>
  <c r="E38" i="8"/>
  <c r="F38" i="8"/>
  <c r="O38" i="8"/>
  <c r="E39" i="8"/>
  <c r="F39" i="8"/>
  <c r="G39" i="8"/>
  <c r="E59" i="8"/>
  <c r="F59" i="8"/>
  <c r="E60" i="8"/>
  <c r="F6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E30" i="8"/>
  <c r="F30" i="8"/>
  <c r="O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40" i="8"/>
  <c r="F40" i="8"/>
  <c r="E41" i="8"/>
  <c r="F41" i="8"/>
  <c r="E42" i="8"/>
  <c r="F42" i="8"/>
  <c r="E43" i="8"/>
  <c r="F43" i="8"/>
  <c r="E44" i="8"/>
  <c r="F44" i="8"/>
  <c r="G44" i="8"/>
  <c r="S44" i="8"/>
  <c r="E45" i="8"/>
  <c r="F45" i="8"/>
  <c r="E46" i="8"/>
  <c r="F46" i="8"/>
  <c r="E47" i="8"/>
  <c r="F47" i="8"/>
  <c r="E48" i="8"/>
  <c r="F48" i="8"/>
  <c r="E49" i="8"/>
  <c r="F49" i="8"/>
  <c r="E50" i="8"/>
  <c r="F50" i="8"/>
  <c r="P50" i="8"/>
  <c r="E51" i="8"/>
  <c r="F51" i="8"/>
  <c r="E63" i="8"/>
  <c r="F63" i="8"/>
  <c r="G63" i="8"/>
  <c r="E64" i="8"/>
  <c r="F64" i="8"/>
  <c r="E67" i="8"/>
  <c r="F67" i="8"/>
  <c r="E68" i="8"/>
  <c r="F68" i="8"/>
  <c r="E85" i="8"/>
  <c r="F85" i="8"/>
  <c r="E86" i="8"/>
  <c r="F86" i="8"/>
  <c r="E87" i="8"/>
  <c r="F87" i="8"/>
  <c r="E88" i="8"/>
  <c r="F88" i="8"/>
  <c r="E89" i="8"/>
  <c r="F89" i="8"/>
  <c r="E90" i="8"/>
  <c r="F90" i="8"/>
  <c r="E305" i="8"/>
  <c r="F305" i="8"/>
  <c r="E72" i="8"/>
  <c r="F72" i="8"/>
  <c r="E73" i="8"/>
  <c r="F73" i="8"/>
  <c r="E74" i="8"/>
  <c r="F74" i="8"/>
  <c r="E75" i="8"/>
  <c r="F75" i="8"/>
  <c r="E76" i="8"/>
  <c r="F76" i="8"/>
  <c r="E69" i="8"/>
  <c r="F69" i="8"/>
  <c r="G69" i="8"/>
  <c r="S69" i="8"/>
  <c r="E70" i="8"/>
  <c r="F70" i="8"/>
  <c r="E77" i="8"/>
  <c r="F77" i="8"/>
  <c r="E78" i="8"/>
  <c r="F78" i="8"/>
  <c r="E79" i="8"/>
  <c r="F79" i="8"/>
  <c r="E91" i="8"/>
  <c r="F91" i="8"/>
  <c r="E92" i="8"/>
  <c r="F92" i="8"/>
  <c r="E93" i="8"/>
  <c r="F93" i="8"/>
  <c r="E94" i="8"/>
  <c r="F94" i="8"/>
  <c r="G94" i="8"/>
  <c r="E95" i="8"/>
  <c r="F95" i="8"/>
  <c r="P95" i="8"/>
  <c r="E96" i="8"/>
  <c r="F96" i="8"/>
  <c r="E81" i="8"/>
  <c r="F81" i="8"/>
  <c r="P81" i="8"/>
  <c r="E82" i="8"/>
  <c r="F82" i="8"/>
  <c r="E83" i="8"/>
  <c r="F83" i="8"/>
  <c r="E84" i="8"/>
  <c r="F84" i="8"/>
  <c r="E54" i="8"/>
  <c r="F54" i="8"/>
  <c r="E55" i="8"/>
  <c r="F55" i="8"/>
  <c r="E56" i="8"/>
  <c r="F56" i="8"/>
  <c r="E57" i="8"/>
  <c r="F57" i="8"/>
  <c r="E58" i="8"/>
  <c r="F58" i="8"/>
  <c r="E61" i="8"/>
  <c r="F61" i="8"/>
  <c r="E62" i="8"/>
  <c r="F62" i="8"/>
  <c r="E52" i="8"/>
  <c r="F52" i="8"/>
  <c r="E53" i="8"/>
  <c r="F53" i="8"/>
  <c r="E65" i="8"/>
  <c r="F65" i="8"/>
  <c r="E66" i="8"/>
  <c r="F66" i="8"/>
  <c r="E221" i="8"/>
  <c r="F221" i="8"/>
  <c r="E224" i="8"/>
  <c r="F224" i="8"/>
  <c r="E216" i="8"/>
  <c r="F216" i="8"/>
  <c r="E217" i="8"/>
  <c r="F217" i="8"/>
  <c r="E245" i="8"/>
  <c r="F245" i="8"/>
  <c r="P245" i="8"/>
  <c r="E255" i="8"/>
  <c r="F255" i="8"/>
  <c r="G255" i="8"/>
  <c r="S255" i="8"/>
  <c r="E261" i="8"/>
  <c r="F261" i="8"/>
  <c r="E151" i="8"/>
  <c r="F151" i="8"/>
  <c r="E154" i="8"/>
  <c r="F154" i="8"/>
  <c r="E137" i="8"/>
  <c r="F137" i="8"/>
  <c r="E148" i="8"/>
  <c r="F148" i="8"/>
  <c r="E153" i="8"/>
  <c r="F153" i="8"/>
  <c r="E156" i="8"/>
  <c r="F156" i="8"/>
  <c r="P156" i="8"/>
  <c r="E157" i="8"/>
  <c r="F157" i="8"/>
  <c r="E175" i="8"/>
  <c r="F175" i="8"/>
  <c r="P175" i="8"/>
  <c r="V175" i="8"/>
  <c r="E125" i="8"/>
  <c r="F125" i="8"/>
  <c r="E138" i="8"/>
  <c r="F138" i="8"/>
  <c r="E139" i="8"/>
  <c r="F139" i="8"/>
  <c r="P139" i="8"/>
  <c r="E140" i="8"/>
  <c r="F140" i="8"/>
  <c r="E141" i="8"/>
  <c r="F141" i="8"/>
  <c r="G141" i="8"/>
  <c r="E142" i="8"/>
  <c r="F142" i="8"/>
  <c r="P142" i="8"/>
  <c r="E143" i="8"/>
  <c r="F143" i="8"/>
  <c r="E144" i="8"/>
  <c r="F144" i="8"/>
  <c r="E145" i="8"/>
  <c r="F145" i="8"/>
  <c r="E121" i="8"/>
  <c r="F121" i="8"/>
  <c r="E126" i="8"/>
  <c r="F126" i="8"/>
  <c r="E110" i="8"/>
  <c r="F110" i="8"/>
  <c r="P110" i="8"/>
  <c r="E111" i="8"/>
  <c r="F111" i="8"/>
  <c r="P111" i="8"/>
  <c r="E114" i="8"/>
  <c r="F114" i="8"/>
  <c r="G114" i="8"/>
  <c r="T114" i="8"/>
  <c r="E115" i="8"/>
  <c r="F115" i="8"/>
  <c r="E127" i="8"/>
  <c r="F127" i="8"/>
  <c r="E128" i="8"/>
  <c r="F128" i="8"/>
  <c r="E131" i="8"/>
  <c r="F131" i="8"/>
  <c r="E133" i="8"/>
  <c r="F133" i="8"/>
  <c r="E129" i="8"/>
  <c r="F129" i="8"/>
  <c r="E132" i="8"/>
  <c r="F132" i="8"/>
  <c r="E134" i="8"/>
  <c r="F134" i="8"/>
  <c r="P134" i="8"/>
  <c r="E149" i="8"/>
  <c r="F149" i="8"/>
  <c r="E150" i="8"/>
  <c r="F150" i="8"/>
  <c r="G150" i="8"/>
  <c r="T150" i="8"/>
  <c r="P150" i="8"/>
  <c r="E152" i="8"/>
  <c r="F152" i="8"/>
  <c r="O152" i="8"/>
  <c r="E166" i="8"/>
  <c r="F166" i="8"/>
  <c r="E170" i="8"/>
  <c r="F170" i="8"/>
  <c r="E171" i="8"/>
  <c r="F171" i="8"/>
  <c r="P171" i="8"/>
  <c r="E172" i="8"/>
  <c r="F172" i="8"/>
  <c r="E174" i="8"/>
  <c r="F174" i="8"/>
  <c r="E159" i="8"/>
  <c r="F159" i="8"/>
  <c r="G159" i="8"/>
  <c r="E160" i="8"/>
  <c r="F160" i="8"/>
  <c r="E178" i="8"/>
  <c r="F178" i="8"/>
  <c r="O178" i="8"/>
  <c r="E181" i="8"/>
  <c r="F181" i="8"/>
  <c r="E182" i="8"/>
  <c r="F182" i="8"/>
  <c r="G182" i="8"/>
  <c r="E188" i="8"/>
  <c r="F188" i="8"/>
  <c r="P188" i="8"/>
  <c r="E206" i="8"/>
  <c r="F206" i="8"/>
  <c r="E193" i="8"/>
  <c r="F193" i="8"/>
  <c r="E196" i="8"/>
  <c r="F196" i="8"/>
  <c r="E197" i="8"/>
  <c r="F197" i="8"/>
  <c r="P197" i="8"/>
  <c r="E202" i="8"/>
  <c r="F202" i="8"/>
  <c r="E214" i="8"/>
  <c r="F214" i="8"/>
  <c r="E215" i="8"/>
  <c r="F215" i="8"/>
  <c r="E213" i="8"/>
  <c r="F213" i="8"/>
  <c r="E218" i="8"/>
  <c r="F218" i="8"/>
  <c r="E220" i="8"/>
  <c r="F220" i="8"/>
  <c r="P220" i="8"/>
  <c r="E244" i="8"/>
  <c r="F244" i="8"/>
  <c r="E228" i="8"/>
  <c r="F228" i="8"/>
  <c r="P228" i="8"/>
  <c r="E229" i="8"/>
  <c r="F229" i="8"/>
  <c r="E231" i="8"/>
  <c r="F231" i="8"/>
  <c r="E233" i="8"/>
  <c r="F233" i="8"/>
  <c r="P233" i="8"/>
  <c r="E234" i="8"/>
  <c r="F234" i="8"/>
  <c r="E253" i="8"/>
  <c r="F253" i="8"/>
  <c r="E254" i="8"/>
  <c r="F254" i="8"/>
  <c r="E263" i="8"/>
  <c r="F263" i="8"/>
  <c r="E264" i="8"/>
  <c r="F264" i="8"/>
  <c r="E286" i="8"/>
  <c r="F286" i="8"/>
  <c r="G286" i="8"/>
  <c r="E300" i="8"/>
  <c r="F300" i="8"/>
  <c r="P300" i="8"/>
  <c r="E302" i="8"/>
  <c r="F302" i="8"/>
  <c r="E303" i="8"/>
  <c r="F303" i="8"/>
  <c r="E304" i="8"/>
  <c r="F304" i="8"/>
  <c r="E310" i="8"/>
  <c r="F310" i="8"/>
  <c r="E314" i="8"/>
  <c r="F314" i="8"/>
  <c r="E316" i="8"/>
  <c r="F316" i="8"/>
  <c r="P316" i="8"/>
  <c r="E222" i="8"/>
  <c r="F222" i="8"/>
  <c r="G222" i="8"/>
  <c r="E223" i="8"/>
  <c r="F223" i="8"/>
  <c r="E230" i="8"/>
  <c r="F230" i="8"/>
  <c r="E232" i="8"/>
  <c r="F232" i="8"/>
  <c r="E235" i="8"/>
  <c r="F235" i="8"/>
  <c r="E236" i="8"/>
  <c r="F236" i="8"/>
  <c r="P236" i="8"/>
  <c r="E237" i="8"/>
  <c r="F237" i="8"/>
  <c r="E246" i="8"/>
  <c r="F246" i="8"/>
  <c r="E247" i="8"/>
  <c r="F247" i="8"/>
  <c r="E249" i="8"/>
  <c r="F249" i="8"/>
  <c r="E248" i="8"/>
  <c r="F248" i="8"/>
  <c r="O248" i="8"/>
  <c r="E250" i="8"/>
  <c r="F250" i="8"/>
  <c r="E262" i="8"/>
  <c r="F262" i="8"/>
  <c r="E268" i="8"/>
  <c r="F268" i="8"/>
  <c r="E299" i="8"/>
  <c r="F299" i="8"/>
  <c r="G299" i="8"/>
  <c r="S299" i="8"/>
  <c r="E301" i="8"/>
  <c r="F301" i="8"/>
  <c r="E192" i="8"/>
  <c r="F192" i="8"/>
  <c r="E147" i="8"/>
  <c r="F147" i="8"/>
  <c r="E120" i="8"/>
  <c r="F120" i="8"/>
  <c r="E122" i="8"/>
  <c r="F122" i="8"/>
  <c r="E123" i="8"/>
  <c r="F123" i="8"/>
  <c r="E195" i="8"/>
  <c r="F195" i="8"/>
  <c r="E225" i="8"/>
  <c r="F225" i="8"/>
  <c r="E226" i="8"/>
  <c r="F226" i="8"/>
  <c r="E227" i="8"/>
  <c r="F227" i="8"/>
  <c r="O227" i="8"/>
  <c r="E239" i="8"/>
  <c r="F239" i="8"/>
  <c r="E241" i="8"/>
  <c r="F241" i="8"/>
  <c r="O241" i="8"/>
  <c r="E243" i="8"/>
  <c r="F243" i="8"/>
  <c r="G243" i="8"/>
  <c r="E238" i="8"/>
  <c r="F238" i="8"/>
  <c r="E240" i="8"/>
  <c r="F240" i="8"/>
  <c r="G240" i="8"/>
  <c r="S240" i="8"/>
  <c r="E242" i="8"/>
  <c r="F242" i="8"/>
  <c r="G242" i="8"/>
  <c r="S242" i="8"/>
  <c r="E252" i="8"/>
  <c r="F252" i="8"/>
  <c r="G252" i="8"/>
  <c r="T252" i="8"/>
  <c r="E256" i="8"/>
  <c r="F256" i="8"/>
  <c r="O256" i="8"/>
  <c r="E257" i="8"/>
  <c r="F257" i="8"/>
  <c r="E258" i="8"/>
  <c r="F258" i="8"/>
  <c r="O258" i="8"/>
  <c r="E259" i="8"/>
  <c r="F259" i="8"/>
  <c r="O259" i="8"/>
  <c r="E260" i="8"/>
  <c r="F260" i="8"/>
  <c r="E265" i="8"/>
  <c r="F265" i="8"/>
  <c r="E266" i="8"/>
  <c r="F266" i="8"/>
  <c r="P266" i="8"/>
  <c r="E267" i="8"/>
  <c r="F267" i="8"/>
  <c r="P267" i="8"/>
  <c r="E270" i="8"/>
  <c r="F270" i="8"/>
  <c r="E272" i="8"/>
  <c r="F272" i="8"/>
  <c r="E273" i="8"/>
  <c r="F273" i="8"/>
  <c r="E274" i="8"/>
  <c r="F274" i="8"/>
  <c r="O274" i="8"/>
  <c r="E279" i="8"/>
  <c r="F279" i="8"/>
  <c r="G279" i="8"/>
  <c r="S279" i="8"/>
  <c r="E280" i="8"/>
  <c r="F280" i="8"/>
  <c r="E281" i="8"/>
  <c r="F281" i="8"/>
  <c r="G281" i="8"/>
  <c r="S281" i="8"/>
  <c r="E282" i="8"/>
  <c r="F282" i="8"/>
  <c r="G282" i="8"/>
  <c r="O282" i="8"/>
  <c r="E283" i="8"/>
  <c r="F283" i="8"/>
  <c r="O283" i="8"/>
  <c r="E285" i="8"/>
  <c r="F285" i="8"/>
  <c r="E288" i="8"/>
  <c r="F288" i="8"/>
  <c r="G288" i="8"/>
  <c r="S288" i="8"/>
  <c r="O288" i="8"/>
  <c r="E292" i="8"/>
  <c r="F292" i="8"/>
  <c r="G292" i="8"/>
  <c r="E293" i="8"/>
  <c r="F293" i="8"/>
  <c r="E294" i="8"/>
  <c r="F294" i="8"/>
  <c r="G294" i="8"/>
  <c r="E295" i="8"/>
  <c r="F295" i="8"/>
  <c r="E296" i="8"/>
  <c r="F296" i="8"/>
  <c r="E297" i="8"/>
  <c r="F297" i="8"/>
  <c r="P297" i="8"/>
  <c r="E298" i="8"/>
  <c r="F298" i="8"/>
  <c r="G298" i="8"/>
  <c r="E251" i="8"/>
  <c r="F251" i="8"/>
  <c r="G251" i="8"/>
  <c r="T251" i="8"/>
  <c r="E269" i="8"/>
  <c r="F269" i="8"/>
  <c r="P269" i="8"/>
  <c r="E271" i="8"/>
  <c r="F271" i="8"/>
  <c r="E275" i="8"/>
  <c r="F275" i="8"/>
  <c r="E276" i="8"/>
  <c r="F276" i="8"/>
  <c r="E277" i="8"/>
  <c r="F277" i="8"/>
  <c r="G277" i="8"/>
  <c r="E278" i="8"/>
  <c r="F278" i="8"/>
  <c r="G278" i="8"/>
  <c r="E284" i="8"/>
  <c r="F284" i="8"/>
  <c r="E287" i="8"/>
  <c r="F287" i="8"/>
  <c r="E289" i="8"/>
  <c r="F289" i="8"/>
  <c r="E290" i="8"/>
  <c r="F290" i="8"/>
  <c r="E291" i="8"/>
  <c r="F291" i="8"/>
  <c r="O291" i="8"/>
  <c r="E306" i="8"/>
  <c r="F306" i="8"/>
  <c r="E307" i="8"/>
  <c r="F307" i="8"/>
  <c r="E308" i="8"/>
  <c r="F308" i="8"/>
  <c r="G308" i="8"/>
  <c r="E309" i="8"/>
  <c r="F309" i="8"/>
  <c r="G309" i="8"/>
  <c r="E311" i="8"/>
  <c r="F311" i="8"/>
  <c r="G311" i="8"/>
  <c r="T311" i="8"/>
  <c r="E312" i="8"/>
  <c r="F312" i="8"/>
  <c r="P312" i="8"/>
  <c r="E313" i="8"/>
  <c r="F313" i="8"/>
  <c r="E315" i="8"/>
  <c r="F315" i="8"/>
  <c r="E317" i="8"/>
  <c r="F317" i="8"/>
  <c r="G317" i="8"/>
  <c r="T317" i="8"/>
  <c r="E118" i="8"/>
  <c r="F118" i="8"/>
  <c r="O118" i="8"/>
  <c r="E124" i="8"/>
  <c r="F124" i="8"/>
  <c r="E136" i="8"/>
  <c r="F136" i="8"/>
  <c r="E165" i="8"/>
  <c r="F165" i="8"/>
  <c r="E169" i="8"/>
  <c r="F169" i="8"/>
  <c r="P169" i="8"/>
  <c r="E184" i="8"/>
  <c r="F184" i="8"/>
  <c r="E163" i="8"/>
  <c r="F163" i="8"/>
  <c r="E173" i="8"/>
  <c r="F173" i="8"/>
  <c r="E180" i="8"/>
  <c r="F180" i="8"/>
  <c r="E183" i="8"/>
  <c r="F183" i="8"/>
  <c r="E189" i="8"/>
  <c r="F189" i="8"/>
  <c r="G189" i="8"/>
  <c r="T189" i="8"/>
  <c r="E190" i="8"/>
  <c r="F190" i="8"/>
  <c r="O190" i="8"/>
  <c r="E199" i="8"/>
  <c r="F199" i="8"/>
  <c r="E200" i="8"/>
  <c r="F200" i="8"/>
  <c r="E203" i="8"/>
  <c r="F203" i="8"/>
  <c r="E204" i="8"/>
  <c r="F204" i="8"/>
  <c r="E205" i="8"/>
  <c r="F205" i="8"/>
  <c r="E208" i="8"/>
  <c r="F208" i="8"/>
  <c r="O208" i="8"/>
  <c r="E209" i="8"/>
  <c r="F209" i="8"/>
  <c r="E210" i="8"/>
  <c r="F210" i="8"/>
  <c r="E211" i="8"/>
  <c r="F211" i="8"/>
  <c r="G211" i="8"/>
  <c r="S211" i="8"/>
  <c r="Y15" i="8"/>
  <c r="Z15" i="8"/>
  <c r="Y16" i="8"/>
  <c r="Z16" i="8"/>
  <c r="C17" i="8"/>
  <c r="R98" i="8"/>
  <c r="U99" i="8"/>
  <c r="U100" i="8"/>
  <c r="U101" i="8"/>
  <c r="U102" i="8"/>
  <c r="R103" i="8"/>
  <c r="R104" i="8"/>
  <c r="U105" i="8"/>
  <c r="U191" i="8"/>
  <c r="U194" i="8"/>
  <c r="R198" i="8"/>
  <c r="U201" i="8"/>
  <c r="R207" i="8"/>
  <c r="R212" i="8"/>
  <c r="U219" i="8"/>
  <c r="U108" i="8"/>
  <c r="R109" i="8"/>
  <c r="U112" i="8"/>
  <c r="U113" i="8"/>
  <c r="U116" i="8"/>
  <c r="U117" i="8"/>
  <c r="U119" i="8"/>
  <c r="U130" i="8"/>
  <c r="U135" i="8"/>
  <c r="U146" i="8"/>
  <c r="U155" i="8"/>
  <c r="R158" i="8"/>
  <c r="U161" i="8"/>
  <c r="R162" i="8"/>
  <c r="R164" i="8"/>
  <c r="U167" i="8"/>
  <c r="U168" i="8"/>
  <c r="U176" i="8"/>
  <c r="U177" i="8"/>
  <c r="R179" i="8"/>
  <c r="O185" i="8"/>
  <c r="R185" i="8"/>
  <c r="R186" i="8"/>
  <c r="U187" i="8"/>
  <c r="U106" i="8"/>
  <c r="R107" i="8"/>
  <c r="R221" i="8"/>
  <c r="U224" i="8"/>
  <c r="U216" i="8"/>
  <c r="R217" i="8"/>
  <c r="R245" i="8"/>
  <c r="R255" i="8"/>
  <c r="U261" i="8"/>
  <c r="U151" i="8"/>
  <c r="U154" i="8"/>
  <c r="G137" i="8"/>
  <c r="S137" i="8"/>
  <c r="U137" i="8"/>
  <c r="O137" i="8"/>
  <c r="R137" i="8"/>
  <c r="U148" i="8"/>
  <c r="U153" i="8"/>
  <c r="R156" i="8"/>
  <c r="U157" i="8"/>
  <c r="U175" i="8"/>
  <c r="R125" i="8"/>
  <c r="U138" i="8"/>
  <c r="U139" i="8"/>
  <c r="R140" i="8"/>
  <c r="S141" i="8"/>
  <c r="R141" i="8"/>
  <c r="R142" i="8"/>
  <c r="R143" i="8"/>
  <c r="R144" i="8"/>
  <c r="R145" i="8"/>
  <c r="R121" i="8"/>
  <c r="O126" i="8"/>
  <c r="R126" i="8"/>
  <c r="R110" i="8"/>
  <c r="U111" i="8"/>
  <c r="U114" i="8"/>
  <c r="R115" i="8"/>
  <c r="R127" i="8"/>
  <c r="U128" i="8"/>
  <c r="U131" i="8"/>
  <c r="R133" i="8"/>
  <c r="U129" i="8"/>
  <c r="U132" i="8"/>
  <c r="R134" i="8"/>
  <c r="U149" i="8"/>
  <c r="U150" i="8"/>
  <c r="G152" i="8"/>
  <c r="S152" i="8"/>
  <c r="R152" i="8"/>
  <c r="R166" i="8"/>
  <c r="R170" i="8"/>
  <c r="U171" i="8"/>
  <c r="U172" i="8"/>
  <c r="U174" i="8"/>
  <c r="U159" i="8"/>
  <c r="R160" i="8"/>
  <c r="G178" i="8"/>
  <c r="S178" i="8"/>
  <c r="U178" i="8"/>
  <c r="R178" i="8"/>
  <c r="R181" i="8"/>
  <c r="U182" i="8"/>
  <c r="R188" i="8"/>
  <c r="U206" i="8"/>
  <c r="R193" i="8"/>
  <c r="U196" i="8"/>
  <c r="U197" i="8"/>
  <c r="R202" i="8"/>
  <c r="R214" i="8"/>
  <c r="R215" i="8"/>
  <c r="U213" i="8"/>
  <c r="U218" i="8"/>
  <c r="U220" i="8"/>
  <c r="U244" i="8"/>
  <c r="U228" i="8"/>
  <c r="R229" i="8"/>
  <c r="R231" i="8"/>
  <c r="U233" i="8"/>
  <c r="R234" i="8"/>
  <c r="U253" i="8"/>
  <c r="U254" i="8"/>
  <c r="R263" i="8"/>
  <c r="U264" i="8"/>
  <c r="R286" i="8"/>
  <c r="U300" i="8"/>
  <c r="R302" i="8"/>
  <c r="R303" i="8"/>
  <c r="U304" i="8"/>
  <c r="U310" i="8"/>
  <c r="U314" i="8"/>
  <c r="U316" i="8"/>
  <c r="U222" i="8"/>
  <c r="R223" i="8"/>
  <c r="U230" i="8"/>
  <c r="R232" i="8"/>
  <c r="R235" i="8"/>
  <c r="R236" i="8"/>
  <c r="U237" i="8"/>
  <c r="R246" i="8"/>
  <c r="R247" i="8"/>
  <c r="U249" i="8"/>
  <c r="R248" i="8"/>
  <c r="U250" i="8"/>
  <c r="U262" i="8"/>
  <c r="U268" i="8"/>
  <c r="R299" i="8"/>
  <c r="U301" i="8"/>
  <c r="R192" i="8"/>
  <c r="U147" i="8"/>
  <c r="U120" i="8"/>
  <c r="R122" i="8"/>
  <c r="U123" i="8"/>
  <c r="U195" i="8"/>
  <c r="R225" i="8"/>
  <c r="R226" i="8"/>
  <c r="R227" i="8"/>
  <c r="R239" i="8"/>
  <c r="R241" i="8"/>
  <c r="R243" i="8"/>
  <c r="G238" i="8"/>
  <c r="S238" i="8"/>
  <c r="O238" i="8"/>
  <c r="R238" i="8"/>
  <c r="R240" i="8"/>
  <c r="O242" i="8"/>
  <c r="R242" i="8"/>
  <c r="U252" i="8"/>
  <c r="G256" i="8"/>
  <c r="S256" i="8"/>
  <c r="U256" i="8"/>
  <c r="R256" i="8"/>
  <c r="R257" i="8"/>
  <c r="R258" i="8"/>
  <c r="R259" i="8"/>
  <c r="R260" i="8"/>
  <c r="U265" i="8"/>
  <c r="U266" i="8"/>
  <c r="U267" i="8"/>
  <c r="U270" i="8"/>
  <c r="R272" i="8"/>
  <c r="R273" i="8"/>
  <c r="R274" i="8"/>
  <c r="O279" i="8"/>
  <c r="R279" i="8"/>
  <c r="G280" i="8"/>
  <c r="S280" i="8"/>
  <c r="U280" i="8"/>
  <c r="O280" i="8"/>
  <c r="R280" i="8"/>
  <c r="R281" i="8"/>
  <c r="S282" i="8"/>
  <c r="U282" i="8"/>
  <c r="R282" i="8"/>
  <c r="G283" i="8"/>
  <c r="S283" i="8"/>
  <c r="U283" i="8"/>
  <c r="R283" i="8"/>
  <c r="U285" i="8"/>
  <c r="R288" i="8"/>
  <c r="S292" i="8"/>
  <c r="R292" i="8"/>
  <c r="R293" i="8"/>
  <c r="K294" i="8"/>
  <c r="S294" i="8"/>
  <c r="U294" i="8"/>
  <c r="O294" i="8"/>
  <c r="R294" i="8"/>
  <c r="U295" i="8"/>
  <c r="U296" i="8"/>
  <c r="U297" i="8"/>
  <c r="U298" i="8"/>
  <c r="U251" i="8"/>
  <c r="U269" i="8"/>
  <c r="G271" i="8"/>
  <c r="S271" i="8"/>
  <c r="O271" i="8"/>
  <c r="R271" i="8"/>
  <c r="R275" i="8"/>
  <c r="R276" i="8"/>
  <c r="R277" i="8"/>
  <c r="S278" i="8"/>
  <c r="R278" i="8"/>
  <c r="U284" i="8"/>
  <c r="G287" i="8"/>
  <c r="S287" i="8"/>
  <c r="O287" i="8"/>
  <c r="R287" i="8"/>
  <c r="R289" i="8"/>
  <c r="R290" i="8"/>
  <c r="G291" i="8"/>
  <c r="S291" i="8"/>
  <c r="U291" i="8"/>
  <c r="R291" i="8"/>
  <c r="U306" i="8"/>
  <c r="U307" i="8"/>
  <c r="U308" i="8"/>
  <c r="U309" i="8"/>
  <c r="U311" i="8"/>
  <c r="U312" i="8"/>
  <c r="U313" i="8"/>
  <c r="U315" i="8"/>
  <c r="U317" i="8"/>
  <c r="G118" i="8"/>
  <c r="S118" i="8"/>
  <c r="U118" i="8"/>
  <c r="R118" i="8"/>
  <c r="U124" i="8"/>
  <c r="U136" i="8"/>
  <c r="R165" i="8"/>
  <c r="U169" i="8"/>
  <c r="U184" i="8"/>
  <c r="U163" i="8"/>
  <c r="U173" i="8"/>
  <c r="R180" i="8"/>
  <c r="U183" i="8"/>
  <c r="U189" i="8"/>
  <c r="G190" i="8"/>
  <c r="S190" i="8"/>
  <c r="U190" i="8"/>
  <c r="R190" i="8"/>
  <c r="U199" i="8"/>
  <c r="R200" i="8"/>
  <c r="U203" i="8"/>
  <c r="U204" i="8"/>
  <c r="R205" i="8"/>
  <c r="U208" i="8"/>
  <c r="G209" i="8"/>
  <c r="S209" i="8"/>
  <c r="U209" i="8"/>
  <c r="O209" i="8"/>
  <c r="R209" i="8"/>
  <c r="U210" i="8"/>
  <c r="R211" i="8"/>
  <c r="U318" i="8"/>
  <c r="U319" i="8"/>
  <c r="U320" i="8"/>
  <c r="U321" i="8"/>
  <c r="U322" i="8"/>
  <c r="U323" i="8"/>
  <c r="U324" i="8"/>
  <c r="U325" i="8"/>
  <c r="U326" i="8"/>
  <c r="U327" i="8"/>
  <c r="U328" i="8"/>
  <c r="U329" i="8"/>
  <c r="U330" i="8"/>
  <c r="U331" i="8"/>
  <c r="U332" i="8"/>
  <c r="U333" i="8"/>
  <c r="U334" i="8"/>
  <c r="U335" i="8"/>
  <c r="U336" i="8"/>
  <c r="U337" i="8"/>
  <c r="U338" i="8"/>
  <c r="U339" i="8"/>
  <c r="U340" i="8"/>
  <c r="U341" i="8"/>
  <c r="U342" i="8"/>
  <c r="U343" i="8"/>
  <c r="U344" i="8"/>
  <c r="U345" i="8"/>
  <c r="U346" i="8"/>
  <c r="U347" i="8"/>
  <c r="U348" i="8"/>
  <c r="U349" i="8"/>
  <c r="U350" i="8"/>
  <c r="U351" i="8"/>
  <c r="U352" i="8"/>
  <c r="U353" i="8"/>
  <c r="U354" i="8"/>
  <c r="U355" i="8"/>
  <c r="U356" i="8"/>
  <c r="U357" i="8"/>
  <c r="U358" i="8"/>
  <c r="U359" i="8"/>
  <c r="U360" i="8"/>
  <c r="U361" i="8"/>
  <c r="U362" i="8"/>
  <c r="U363" i="8"/>
  <c r="U364" i="8"/>
  <c r="U365" i="8"/>
  <c r="U366" i="8"/>
  <c r="U367" i="8"/>
  <c r="U368" i="8"/>
  <c r="U369" i="8"/>
  <c r="U370" i="8"/>
  <c r="U371" i="8"/>
  <c r="U372" i="8"/>
  <c r="U373" i="8"/>
  <c r="U374" i="8"/>
  <c r="U375" i="8"/>
  <c r="U376" i="8"/>
  <c r="U377" i="8"/>
  <c r="U378" i="8"/>
  <c r="U379" i="8"/>
  <c r="U380" i="8"/>
  <c r="U381" i="8"/>
  <c r="U382" i="8"/>
  <c r="U383" i="8"/>
  <c r="U384" i="8"/>
  <c r="U385" i="8"/>
  <c r="U386" i="8"/>
  <c r="U387" i="8"/>
  <c r="U388" i="8"/>
  <c r="U389" i="8"/>
  <c r="U390" i="8"/>
  <c r="U391" i="8"/>
  <c r="U392" i="8"/>
  <c r="U393" i="8"/>
  <c r="U394" i="8"/>
  <c r="U395" i="8"/>
  <c r="U396" i="8"/>
  <c r="V98" i="8"/>
  <c r="R99" i="8"/>
  <c r="R100" i="8"/>
  <c r="R101" i="8"/>
  <c r="G102" i="8"/>
  <c r="T102" i="8"/>
  <c r="V102" i="8"/>
  <c r="P102" i="8"/>
  <c r="R102" i="8"/>
  <c r="V103" i="8"/>
  <c r="V104" i="8"/>
  <c r="G105" i="8"/>
  <c r="T105" i="8"/>
  <c r="R105" i="8"/>
  <c r="V105" i="8"/>
  <c r="R191" i="8"/>
  <c r="R194" i="8"/>
  <c r="V198" i="8"/>
  <c r="G201" i="8"/>
  <c r="T201" i="8"/>
  <c r="V201" i="8"/>
  <c r="P201" i="8"/>
  <c r="R201" i="8"/>
  <c r="V207" i="8"/>
  <c r="V212" i="8"/>
  <c r="G219" i="8"/>
  <c r="T219" i="8"/>
  <c r="P219" i="8"/>
  <c r="R219" i="8"/>
  <c r="V108" i="8"/>
  <c r="V109" i="8"/>
  <c r="V112" i="8"/>
  <c r="V113" i="8"/>
  <c r="V116" i="8"/>
  <c r="G117" i="8"/>
  <c r="J117" i="8"/>
  <c r="T117" i="8"/>
  <c r="V117" i="8"/>
  <c r="P117" i="8"/>
  <c r="R117" i="8"/>
  <c r="V119" i="8"/>
  <c r="V130" i="8"/>
  <c r="V135" i="8"/>
  <c r="T146" i="8"/>
  <c r="P146" i="8"/>
  <c r="R146" i="8"/>
  <c r="V155" i="8"/>
  <c r="V158" i="8"/>
  <c r="G161" i="8"/>
  <c r="T161" i="8"/>
  <c r="V161" i="8"/>
  <c r="R161" i="8"/>
  <c r="V162" i="8"/>
  <c r="V164" i="8"/>
  <c r="G167" i="8"/>
  <c r="T167" i="8"/>
  <c r="P167" i="8"/>
  <c r="R167" i="8"/>
  <c r="T168" i="8"/>
  <c r="V168" i="8"/>
  <c r="P168" i="8"/>
  <c r="R168" i="8"/>
  <c r="R176" i="8"/>
  <c r="V177" i="8"/>
  <c r="V179" i="8"/>
  <c r="V185" i="8"/>
  <c r="V186" i="8"/>
  <c r="P187" i="8"/>
  <c r="R187" i="8"/>
  <c r="T106" i="8"/>
  <c r="P106" i="8"/>
  <c r="R106" i="8"/>
  <c r="V106" i="8"/>
  <c r="V107" i="8"/>
  <c r="V305" i="8"/>
  <c r="V221" i="8"/>
  <c r="R224" i="8"/>
  <c r="R216" i="8"/>
  <c r="V217" i="8"/>
  <c r="V245" i="8"/>
  <c r="V255" i="8"/>
  <c r="R261" i="8"/>
  <c r="R151" i="8"/>
  <c r="V154" i="8"/>
  <c r="V137" i="8"/>
  <c r="V148" i="8"/>
  <c r="V153" i="8"/>
  <c r="V156" i="8"/>
  <c r="G157" i="8"/>
  <c r="T157" i="8"/>
  <c r="P157" i="8"/>
  <c r="R157" i="8"/>
  <c r="V157" i="8"/>
  <c r="G175" i="8"/>
  <c r="T175" i="8"/>
  <c r="R175" i="8"/>
  <c r="V125" i="8"/>
  <c r="P138" i="8"/>
  <c r="R138" i="8"/>
  <c r="G139" i="8"/>
  <c r="R139" i="8"/>
  <c r="V140" i="8"/>
  <c r="V141" i="8"/>
  <c r="V142" i="8"/>
  <c r="V143" i="8"/>
  <c r="V144" i="8"/>
  <c r="V145" i="8"/>
  <c r="V121" i="8"/>
  <c r="V126" i="8"/>
  <c r="V110" i="8"/>
  <c r="G111" i="8"/>
  <c r="R111" i="8"/>
  <c r="P114" i="8"/>
  <c r="R114" i="8"/>
  <c r="V115" i="8"/>
  <c r="V127" i="8"/>
  <c r="P128" i="8"/>
  <c r="R128" i="8"/>
  <c r="R131" i="8"/>
  <c r="V133" i="8"/>
  <c r="R129" i="8"/>
  <c r="G132" i="8"/>
  <c r="T132" i="8"/>
  <c r="P132" i="8"/>
  <c r="R132" i="8"/>
  <c r="V134" i="8"/>
  <c r="R149" i="8"/>
  <c r="R150" i="8"/>
  <c r="V152" i="8"/>
  <c r="V166" i="8"/>
  <c r="V170" i="8"/>
  <c r="G171" i="8"/>
  <c r="T171" i="8"/>
  <c r="V171" i="8"/>
  <c r="R171" i="8"/>
  <c r="G172" i="8"/>
  <c r="T172" i="8"/>
  <c r="P172" i="8"/>
  <c r="R172" i="8"/>
  <c r="G174" i="8"/>
  <c r="T174" i="8"/>
  <c r="V174" i="8"/>
  <c r="P174" i="8"/>
  <c r="R174" i="8"/>
  <c r="T159" i="8"/>
  <c r="P159" i="8"/>
  <c r="R159" i="8"/>
  <c r="V159" i="8"/>
  <c r="V160" i="8"/>
  <c r="V178" i="8"/>
  <c r="V181" i="8"/>
  <c r="T182" i="8"/>
  <c r="P182" i="8"/>
  <c r="R182" i="8"/>
  <c r="V182" i="8"/>
  <c r="V188" i="8"/>
  <c r="R206" i="8"/>
  <c r="V193" i="8"/>
  <c r="G196" i="8"/>
  <c r="T196" i="8"/>
  <c r="J196" i="8"/>
  <c r="R196" i="8"/>
  <c r="G197" i="8"/>
  <c r="T197" i="8"/>
  <c r="R197" i="8"/>
  <c r="V202" i="8"/>
  <c r="V214" i="8"/>
  <c r="V215" i="8"/>
  <c r="R213" i="8"/>
  <c r="G218" i="8"/>
  <c r="T218" i="8"/>
  <c r="P218" i="8"/>
  <c r="R218" i="8"/>
  <c r="V218" i="8"/>
  <c r="G220" i="8"/>
  <c r="R220" i="8"/>
  <c r="R244" i="8"/>
  <c r="G228" i="8"/>
  <c r="T228" i="8"/>
  <c r="V228" i="8"/>
  <c r="R228" i="8"/>
  <c r="V229" i="8"/>
  <c r="V231" i="8"/>
  <c r="G233" i="8"/>
  <c r="T233" i="8"/>
  <c r="R233" i="8"/>
  <c r="V234" i="8"/>
  <c r="G253" i="8"/>
  <c r="T253" i="8"/>
  <c r="P253" i="8"/>
  <c r="V253" i="8"/>
  <c r="R253" i="8"/>
  <c r="V254" i="8"/>
  <c r="V263" i="8"/>
  <c r="R264" i="8"/>
  <c r="V286" i="8"/>
  <c r="G300" i="8"/>
  <c r="T300" i="8"/>
  <c r="V300" i="8"/>
  <c r="R300" i="8"/>
  <c r="V302" i="8"/>
  <c r="V303" i="8"/>
  <c r="G304" i="8"/>
  <c r="T304" i="8"/>
  <c r="V304" i="8"/>
  <c r="P304" i="8"/>
  <c r="R304" i="8"/>
  <c r="G310" i="8"/>
  <c r="T310" i="8"/>
  <c r="P310" i="8"/>
  <c r="V310" i="8"/>
  <c r="R310" i="8"/>
  <c r="G314" i="8"/>
  <c r="K314" i="8"/>
  <c r="T314" i="8"/>
  <c r="P314" i="8"/>
  <c r="R314" i="8"/>
  <c r="V314" i="8"/>
  <c r="G316" i="8"/>
  <c r="T316" i="8"/>
  <c r="V316" i="8"/>
  <c r="R316" i="8"/>
  <c r="P222" i="8"/>
  <c r="R222" i="8"/>
  <c r="V223" i="8"/>
  <c r="G230" i="8"/>
  <c r="T230" i="8"/>
  <c r="V230" i="8"/>
  <c r="P230" i="8"/>
  <c r="R230" i="8"/>
  <c r="V232" i="8"/>
  <c r="V235" i="8"/>
  <c r="V236" i="8"/>
  <c r="G237" i="8"/>
  <c r="T237" i="8"/>
  <c r="V237" i="8"/>
  <c r="P237" i="8"/>
  <c r="R237" i="8"/>
  <c r="V246" i="8"/>
  <c r="V247" i="8"/>
  <c r="G249" i="8"/>
  <c r="T249" i="8"/>
  <c r="V249" i="8"/>
  <c r="P249" i="8"/>
  <c r="R249" i="8"/>
  <c r="V248" i="8"/>
  <c r="R250" i="8"/>
  <c r="G262" i="8"/>
  <c r="T262" i="8"/>
  <c r="V262" i="8"/>
  <c r="P262" i="8"/>
  <c r="R262" i="8"/>
  <c r="R268" i="8"/>
  <c r="V299" i="8"/>
  <c r="R301" i="8"/>
  <c r="V192" i="8"/>
  <c r="G147" i="8"/>
  <c r="T147" i="8"/>
  <c r="P147" i="8"/>
  <c r="R147" i="8"/>
  <c r="V147" i="8"/>
  <c r="R120" i="8"/>
  <c r="V122" i="8"/>
  <c r="G123" i="8"/>
  <c r="P123" i="8"/>
  <c r="R123" i="8"/>
  <c r="V195" i="8"/>
  <c r="V225" i="8"/>
  <c r="V226" i="8"/>
  <c r="V227" i="8"/>
  <c r="V239" i="8"/>
  <c r="V241" i="8"/>
  <c r="V243" i="8"/>
  <c r="V238" i="8"/>
  <c r="V240" i="8"/>
  <c r="V242" i="8"/>
  <c r="R252" i="8"/>
  <c r="V256" i="8"/>
  <c r="V257" i="8"/>
  <c r="V258" i="8"/>
  <c r="V259" i="8"/>
  <c r="V260" i="8"/>
  <c r="R265" i="8"/>
  <c r="G266" i="8"/>
  <c r="R266" i="8"/>
  <c r="G267" i="8"/>
  <c r="T267" i="8"/>
  <c r="V267" i="8"/>
  <c r="R267" i="8"/>
  <c r="G270" i="8"/>
  <c r="T270" i="8"/>
  <c r="V270" i="8"/>
  <c r="P270" i="8"/>
  <c r="R270" i="8"/>
  <c r="V272" i="8"/>
  <c r="V273" i="8"/>
  <c r="V274" i="8"/>
  <c r="V279" i="8"/>
  <c r="V280" i="8"/>
  <c r="V281" i="8"/>
  <c r="V282" i="8"/>
  <c r="V283" i="8"/>
  <c r="R285" i="8"/>
  <c r="V288" i="8"/>
  <c r="V292" i="8"/>
  <c r="V293" i="8"/>
  <c r="V294" i="8"/>
  <c r="R295" i="8"/>
  <c r="R296" i="8"/>
  <c r="G297" i="8"/>
  <c r="R297" i="8"/>
  <c r="P298" i="8"/>
  <c r="R298" i="8"/>
  <c r="P251" i="8"/>
  <c r="R251" i="8"/>
  <c r="V251" i="8"/>
  <c r="R269" i="8"/>
  <c r="V271" i="8"/>
  <c r="V275" i="8"/>
  <c r="V276" i="8"/>
  <c r="V277" i="8"/>
  <c r="V278" i="8"/>
  <c r="G284" i="8"/>
  <c r="T284" i="8"/>
  <c r="V284" i="8"/>
  <c r="P284" i="8"/>
  <c r="R284" i="8"/>
  <c r="V287" i="8"/>
  <c r="V289" i="8"/>
  <c r="V290" i="8"/>
  <c r="V291" i="8"/>
  <c r="G306" i="8"/>
  <c r="T306" i="8"/>
  <c r="V306" i="8"/>
  <c r="P306" i="8"/>
  <c r="R306" i="8"/>
  <c r="R307" i="8"/>
  <c r="R308" i="8"/>
  <c r="T309" i="8"/>
  <c r="P309" i="8"/>
  <c r="R309" i="8"/>
  <c r="R311" i="8"/>
  <c r="G312" i="8"/>
  <c r="T312" i="8"/>
  <c r="R312" i="8"/>
  <c r="R313" i="8"/>
  <c r="V315" i="8"/>
  <c r="P317" i="8"/>
  <c r="R317" i="8"/>
  <c r="V118" i="8"/>
  <c r="G124" i="8"/>
  <c r="T124" i="8"/>
  <c r="P124" i="8"/>
  <c r="R124" i="8"/>
  <c r="R136" i="8"/>
  <c r="V165" i="8"/>
  <c r="G169" i="8"/>
  <c r="T169" i="8"/>
  <c r="V169" i="8"/>
  <c r="R169" i="8"/>
  <c r="V184" i="8"/>
  <c r="V163" i="8"/>
  <c r="R173" i="8"/>
  <c r="V180" i="8"/>
  <c r="G183" i="8"/>
  <c r="T183" i="8"/>
  <c r="V183" i="8"/>
  <c r="P183" i="8"/>
  <c r="R183" i="8"/>
  <c r="P189" i="8"/>
  <c r="R189" i="8"/>
  <c r="V190" i="8"/>
  <c r="R199" i="8"/>
  <c r="V200" i="8"/>
  <c r="G203" i="8"/>
  <c r="T203" i="8"/>
  <c r="V203" i="8"/>
  <c r="P203" i="8"/>
  <c r="R203" i="8"/>
  <c r="G204" i="8"/>
  <c r="T204" i="8"/>
  <c r="V204" i="8"/>
  <c r="P204" i="8"/>
  <c r="R204" i="8"/>
  <c r="V205" i="8"/>
  <c r="R208" i="8"/>
  <c r="V209" i="8"/>
  <c r="G210" i="8"/>
  <c r="K210" i="8"/>
  <c r="T210" i="8"/>
  <c r="P210" i="8"/>
  <c r="R210" i="8"/>
  <c r="V210" i="8"/>
  <c r="V211" i="8"/>
  <c r="V318" i="8"/>
  <c r="V319" i="8"/>
  <c r="V320" i="8"/>
  <c r="V321" i="8"/>
  <c r="V322" i="8"/>
  <c r="V323" i="8"/>
  <c r="V324" i="8"/>
  <c r="V325" i="8"/>
  <c r="V326" i="8"/>
  <c r="V327" i="8"/>
  <c r="V328" i="8"/>
  <c r="V329" i="8"/>
  <c r="V330" i="8"/>
  <c r="V331" i="8"/>
  <c r="V332" i="8"/>
  <c r="V333" i="8"/>
  <c r="V334" i="8"/>
  <c r="V335" i="8"/>
  <c r="V336" i="8"/>
  <c r="V337" i="8"/>
  <c r="V338" i="8"/>
  <c r="V339" i="8"/>
  <c r="V340" i="8"/>
  <c r="V341" i="8"/>
  <c r="V342" i="8"/>
  <c r="V343" i="8"/>
  <c r="V344" i="8"/>
  <c r="V345" i="8"/>
  <c r="V346" i="8"/>
  <c r="V347" i="8"/>
  <c r="V348" i="8"/>
  <c r="V349" i="8"/>
  <c r="V350" i="8"/>
  <c r="V351" i="8"/>
  <c r="V352" i="8"/>
  <c r="V353" i="8"/>
  <c r="V354" i="8"/>
  <c r="V355" i="8"/>
  <c r="V356" i="8"/>
  <c r="V357" i="8"/>
  <c r="V358" i="8"/>
  <c r="V359" i="8"/>
  <c r="V360" i="8"/>
  <c r="V361" i="8"/>
  <c r="V362" i="8"/>
  <c r="V363" i="8"/>
  <c r="V364" i="8"/>
  <c r="V365" i="8"/>
  <c r="V366" i="8"/>
  <c r="V367" i="8"/>
  <c r="V368" i="8"/>
  <c r="V369" i="8"/>
  <c r="V370" i="8"/>
  <c r="V371" i="8"/>
  <c r="V372" i="8"/>
  <c r="V373" i="8"/>
  <c r="V374" i="8"/>
  <c r="V375" i="8"/>
  <c r="V376" i="8"/>
  <c r="V377" i="8"/>
  <c r="V378" i="8"/>
  <c r="V379" i="8"/>
  <c r="V380" i="8"/>
  <c r="V381" i="8"/>
  <c r="V382" i="8"/>
  <c r="V383" i="8"/>
  <c r="V384" i="8"/>
  <c r="V385" i="8"/>
  <c r="V386" i="8"/>
  <c r="V387" i="8"/>
  <c r="V388" i="8"/>
  <c r="V389" i="8"/>
  <c r="V390" i="8"/>
  <c r="V391" i="8"/>
  <c r="V392" i="8"/>
  <c r="V393" i="8"/>
  <c r="V394" i="8"/>
  <c r="V395" i="8"/>
  <c r="V396" i="8"/>
  <c r="Y17" i="8"/>
  <c r="Z17" i="8"/>
  <c r="G97" i="8"/>
  <c r="S97" i="8"/>
  <c r="G80" i="8"/>
  <c r="H80" i="8"/>
  <c r="S80" i="8"/>
  <c r="G59" i="8"/>
  <c r="S59" i="8"/>
  <c r="G24" i="8"/>
  <c r="S24" i="8"/>
  <c r="G25" i="8"/>
  <c r="S25" i="8"/>
  <c r="H25" i="8"/>
  <c r="G28" i="8"/>
  <c r="H28" i="8"/>
  <c r="S28" i="8"/>
  <c r="G30" i="8"/>
  <c r="H30" i="8"/>
  <c r="G40" i="8"/>
  <c r="S40" i="8"/>
  <c r="G42" i="8"/>
  <c r="H42" i="8"/>
  <c r="G46" i="8"/>
  <c r="G49" i="8"/>
  <c r="S49" i="8"/>
  <c r="G50" i="8"/>
  <c r="G64" i="8"/>
  <c r="S64" i="8"/>
  <c r="G67" i="8"/>
  <c r="S67" i="8"/>
  <c r="G88" i="8"/>
  <c r="G90" i="8"/>
  <c r="S90" i="8"/>
  <c r="G72" i="8"/>
  <c r="S72" i="8"/>
  <c r="H72" i="8"/>
  <c r="G73" i="8"/>
  <c r="H73" i="8"/>
  <c r="S73" i="8"/>
  <c r="G75" i="8"/>
  <c r="S75" i="8"/>
  <c r="G77" i="8"/>
  <c r="G92" i="8"/>
  <c r="S92" i="8"/>
  <c r="G96" i="8"/>
  <c r="S96" i="8"/>
  <c r="G58" i="8"/>
  <c r="S58" i="8"/>
  <c r="H58" i="8"/>
  <c r="G62" i="8"/>
  <c r="S62" i="8"/>
  <c r="G52" i="8"/>
  <c r="S52" i="8"/>
  <c r="G65" i="8"/>
  <c r="H65" i="8"/>
  <c r="Y18" i="8"/>
  <c r="Z18" i="8"/>
  <c r="G71" i="8"/>
  <c r="T71" i="8"/>
  <c r="G60" i="8"/>
  <c r="H60" i="8"/>
  <c r="T60" i="8"/>
  <c r="G23" i="8"/>
  <c r="T23" i="8"/>
  <c r="G29" i="8"/>
  <c r="T29" i="8"/>
  <c r="H29" i="8"/>
  <c r="G31" i="8"/>
  <c r="G35" i="8"/>
  <c r="H35" i="8"/>
  <c r="T35" i="8"/>
  <c r="G36" i="8"/>
  <c r="H36" i="8"/>
  <c r="G41" i="8"/>
  <c r="T41" i="8"/>
  <c r="H41" i="8"/>
  <c r="G68" i="8"/>
  <c r="H68" i="8"/>
  <c r="G86" i="8"/>
  <c r="T86" i="8"/>
  <c r="G87" i="8"/>
  <c r="H87" i="8"/>
  <c r="G74" i="8"/>
  <c r="T74" i="8"/>
  <c r="G70" i="8"/>
  <c r="H70" i="8"/>
  <c r="G91" i="8"/>
  <c r="T91" i="8"/>
  <c r="T94" i="8"/>
  <c r="G81" i="8"/>
  <c r="H81" i="8"/>
  <c r="T81" i="8"/>
  <c r="G56" i="8"/>
  <c r="T56" i="8"/>
  <c r="G61" i="8"/>
  <c r="H61" i="8"/>
  <c r="G66" i="8"/>
  <c r="T66" i="8"/>
  <c r="Y19" i="8"/>
  <c r="Z19" i="8"/>
  <c r="Y20" i="8"/>
  <c r="Z20" i="8"/>
  <c r="G21" i="8"/>
  <c r="H21" i="8"/>
  <c r="O21" i="8"/>
  <c r="P21" i="8"/>
  <c r="R21" i="8"/>
  <c r="Y21" i="8"/>
  <c r="Z21" i="8"/>
  <c r="R22" i="8"/>
  <c r="Y22" i="8"/>
  <c r="Z22" i="8"/>
  <c r="O23" i="8"/>
  <c r="P23" i="8"/>
  <c r="R23" i="8"/>
  <c r="Y23" i="8"/>
  <c r="Z23" i="8"/>
  <c r="H24" i="8"/>
  <c r="O24" i="8"/>
  <c r="P24" i="8"/>
  <c r="R24" i="8"/>
  <c r="Y24" i="8"/>
  <c r="Z24" i="8"/>
  <c r="O25" i="8"/>
  <c r="P25" i="8"/>
  <c r="R25" i="8"/>
  <c r="Y25" i="8"/>
  <c r="Z25" i="8"/>
  <c r="O26" i="8"/>
  <c r="Q26" i="8"/>
  <c r="R26" i="8"/>
  <c r="Y26" i="8"/>
  <c r="Z26" i="8"/>
  <c r="Q27" i="8"/>
  <c r="R27" i="8"/>
  <c r="Y27" i="8"/>
  <c r="Z27" i="8"/>
  <c r="O28" i="8"/>
  <c r="P28" i="8"/>
  <c r="Q28" i="8"/>
  <c r="R28" i="8"/>
  <c r="Y28" i="8"/>
  <c r="Z28" i="8"/>
  <c r="O29" i="8"/>
  <c r="P29" i="8"/>
  <c r="Q29" i="8"/>
  <c r="R29" i="8"/>
  <c r="Y29" i="8"/>
  <c r="Z29" i="8"/>
  <c r="P30" i="8"/>
  <c r="Q30" i="8"/>
  <c r="R30" i="8"/>
  <c r="Y30" i="8"/>
  <c r="Z30" i="8"/>
  <c r="O31" i="8"/>
  <c r="P31" i="8"/>
  <c r="Q31" i="8"/>
  <c r="R31" i="8"/>
  <c r="Y31" i="8"/>
  <c r="Z31" i="8"/>
  <c r="Q32" i="8"/>
  <c r="R32" i="8"/>
  <c r="Y32" i="8"/>
  <c r="Z32" i="8"/>
  <c r="P33" i="8"/>
  <c r="Q33" i="8"/>
  <c r="R33" i="8"/>
  <c r="Y33" i="8"/>
  <c r="Z33" i="8"/>
  <c r="Q34" i="8"/>
  <c r="R34" i="8"/>
  <c r="Y34" i="8"/>
  <c r="Z34" i="8"/>
  <c r="O35" i="8"/>
  <c r="P35" i="8"/>
  <c r="Q35" i="8"/>
  <c r="R35" i="8"/>
  <c r="Y35" i="8"/>
  <c r="Z35" i="8"/>
  <c r="O36" i="8"/>
  <c r="P36" i="8"/>
  <c r="Q36" i="8"/>
  <c r="R36" i="8"/>
  <c r="Y36" i="8"/>
  <c r="Z36" i="8"/>
  <c r="Q37" i="8"/>
  <c r="R37" i="8"/>
  <c r="Y37" i="8"/>
  <c r="Z37" i="8"/>
  <c r="P38" i="8"/>
  <c r="Q38" i="8"/>
  <c r="R38" i="8"/>
  <c r="Y38" i="8"/>
  <c r="Z38" i="8"/>
  <c r="O39" i="8"/>
  <c r="P39" i="8"/>
  <c r="Q39" i="8"/>
  <c r="R39" i="8"/>
  <c r="Y39" i="8"/>
  <c r="Z39" i="8"/>
  <c r="Q40" i="8"/>
  <c r="R40" i="8"/>
  <c r="Y40" i="8"/>
  <c r="Z40" i="8"/>
  <c r="O41" i="8"/>
  <c r="P41" i="8"/>
  <c r="Q41" i="8"/>
  <c r="R41" i="8"/>
  <c r="Y41" i="8"/>
  <c r="Z41" i="8"/>
  <c r="O42" i="8"/>
  <c r="P42" i="8"/>
  <c r="Q42" i="8"/>
  <c r="R42" i="8"/>
  <c r="Y42" i="8"/>
  <c r="Z42" i="8"/>
  <c r="Q43" i="8"/>
  <c r="R43" i="8"/>
  <c r="Y43" i="8"/>
  <c r="Z43" i="8"/>
  <c r="O44" i="8"/>
  <c r="P44" i="8"/>
  <c r="Q44" i="8"/>
  <c r="R44" i="8"/>
  <c r="Y44" i="8"/>
  <c r="Z44" i="8"/>
  <c r="P45" i="8"/>
  <c r="Q45" i="8"/>
  <c r="R45" i="8"/>
  <c r="Y45" i="8"/>
  <c r="Z45" i="8"/>
  <c r="O46" i="8"/>
  <c r="P46" i="8"/>
  <c r="Q46" i="8"/>
  <c r="R46" i="8"/>
  <c r="Y46" i="8"/>
  <c r="Z46" i="8"/>
  <c r="Q47" i="8"/>
  <c r="R47" i="8"/>
  <c r="Y47" i="8"/>
  <c r="Z47" i="8"/>
  <c r="Q48" i="8"/>
  <c r="R48" i="8"/>
  <c r="Y48" i="8"/>
  <c r="Z48" i="8"/>
  <c r="O49" i="8"/>
  <c r="P49" i="8"/>
  <c r="Q49" i="8"/>
  <c r="R49" i="8"/>
  <c r="Y49" i="8"/>
  <c r="Z49" i="8"/>
  <c r="O50" i="8"/>
  <c r="Q50" i="8"/>
  <c r="R50" i="8"/>
  <c r="Y50" i="8"/>
  <c r="Z50" i="8"/>
  <c r="Q51" i="8"/>
  <c r="R51" i="8"/>
  <c r="Y51" i="8"/>
  <c r="Z51" i="8"/>
  <c r="O52" i="8"/>
  <c r="P52" i="8"/>
  <c r="Q52" i="8"/>
  <c r="R52" i="8"/>
  <c r="Q53" i="8"/>
  <c r="R53" i="8"/>
  <c r="O54" i="8"/>
  <c r="Q54" i="8"/>
  <c r="R54" i="8"/>
  <c r="Q55" i="8"/>
  <c r="R55" i="8"/>
  <c r="O56" i="8"/>
  <c r="P56" i="8"/>
  <c r="Q56" i="8"/>
  <c r="R56" i="8"/>
  <c r="Q57" i="8"/>
  <c r="R57" i="8"/>
  <c r="O58" i="8"/>
  <c r="P58" i="8"/>
  <c r="Q58" i="8"/>
  <c r="R58" i="8"/>
  <c r="H59" i="8"/>
  <c r="O59" i="8"/>
  <c r="P59" i="8"/>
  <c r="Q59" i="8"/>
  <c r="R59" i="8"/>
  <c r="O60" i="8"/>
  <c r="P60" i="8"/>
  <c r="Q60" i="8"/>
  <c r="R60" i="8"/>
  <c r="O61" i="8"/>
  <c r="P61" i="8"/>
  <c r="Q61" i="8"/>
  <c r="R61" i="8"/>
  <c r="H62" i="8"/>
  <c r="O62" i="8"/>
  <c r="P62" i="8"/>
  <c r="Q62" i="8"/>
  <c r="R62" i="8"/>
  <c r="Q63" i="8"/>
  <c r="R63" i="8"/>
  <c r="O64" i="8"/>
  <c r="P64" i="8"/>
  <c r="Q64" i="8"/>
  <c r="R64" i="8"/>
  <c r="O65" i="8"/>
  <c r="P65" i="8"/>
  <c r="Q65" i="8"/>
  <c r="R65" i="8"/>
  <c r="H66" i="8"/>
  <c r="O66" i="8"/>
  <c r="P66" i="8"/>
  <c r="Q66" i="8"/>
  <c r="R66" i="8"/>
  <c r="H67" i="8"/>
  <c r="O67" i="8"/>
  <c r="P67" i="8"/>
  <c r="Q67" i="8"/>
  <c r="R67" i="8"/>
  <c r="O68" i="8"/>
  <c r="P68" i="8"/>
  <c r="Q68" i="8"/>
  <c r="R68" i="8"/>
  <c r="O69" i="8"/>
  <c r="P69" i="8"/>
  <c r="Q69" i="8"/>
  <c r="R69" i="8"/>
  <c r="O70" i="8"/>
  <c r="P70" i="8"/>
  <c r="Q70" i="8"/>
  <c r="R70" i="8"/>
  <c r="H71" i="8"/>
  <c r="O71" i="8"/>
  <c r="P71" i="8"/>
  <c r="Q71" i="8"/>
  <c r="R71" i="8"/>
  <c r="O72" i="8"/>
  <c r="P72" i="8"/>
  <c r="Q72" i="8"/>
  <c r="R72" i="8"/>
  <c r="O73" i="8"/>
  <c r="P73" i="8"/>
  <c r="Q73" i="8"/>
  <c r="R73" i="8"/>
  <c r="H74" i="8"/>
  <c r="O74" i="8"/>
  <c r="P74" i="8"/>
  <c r="Q74" i="8"/>
  <c r="R74" i="8"/>
  <c r="H75" i="8"/>
  <c r="O75" i="8"/>
  <c r="P75" i="8"/>
  <c r="Q75" i="8"/>
  <c r="R75" i="8"/>
  <c r="Q76" i="8"/>
  <c r="R76" i="8"/>
  <c r="O77" i="8"/>
  <c r="P77" i="8"/>
  <c r="Q77" i="8"/>
  <c r="R77" i="8"/>
  <c r="Q78" i="8"/>
  <c r="R78" i="8"/>
  <c r="Q79" i="8"/>
  <c r="R79" i="8"/>
  <c r="O80" i="8"/>
  <c r="P80" i="8"/>
  <c r="Q80" i="8"/>
  <c r="R80" i="8"/>
  <c r="O81" i="8"/>
  <c r="Q81" i="8"/>
  <c r="R81" i="8"/>
  <c r="Q82" i="8"/>
  <c r="R82" i="8"/>
  <c r="Q83" i="8"/>
  <c r="R83" i="8"/>
  <c r="Q84" i="8"/>
  <c r="R84" i="8"/>
  <c r="Q85" i="8"/>
  <c r="R85" i="8"/>
  <c r="H86" i="8"/>
  <c r="O86" i="8"/>
  <c r="P86" i="8"/>
  <c r="Q86" i="8"/>
  <c r="R86" i="8"/>
  <c r="O87" i="8"/>
  <c r="P87" i="8"/>
  <c r="Q87" i="8"/>
  <c r="R87" i="8"/>
  <c r="Q88" i="8"/>
  <c r="R88" i="8"/>
  <c r="Q89" i="8"/>
  <c r="R89" i="8"/>
  <c r="H90" i="8"/>
  <c r="O90" i="8"/>
  <c r="P90" i="8"/>
  <c r="Q90" i="8"/>
  <c r="R90" i="8"/>
  <c r="H91" i="8"/>
  <c r="O91" i="8"/>
  <c r="P91" i="8"/>
  <c r="Q91" i="8"/>
  <c r="R91" i="8"/>
  <c r="O92" i="8"/>
  <c r="P92" i="8"/>
  <c r="Q92" i="8"/>
  <c r="R92" i="8"/>
  <c r="Q93" i="8"/>
  <c r="R93" i="8"/>
  <c r="H94" i="8"/>
  <c r="O94" i="8"/>
  <c r="P94" i="8"/>
  <c r="Q94" i="8"/>
  <c r="R94" i="8"/>
  <c r="Q95" i="8"/>
  <c r="R95" i="8"/>
  <c r="O96" i="8"/>
  <c r="P96" i="8"/>
  <c r="Q96" i="8"/>
  <c r="R96" i="8"/>
  <c r="J97" i="8"/>
  <c r="O97" i="8"/>
  <c r="P97" i="8"/>
  <c r="Q97" i="8"/>
  <c r="R97" i="8"/>
  <c r="P98" i="8"/>
  <c r="Q98" i="8"/>
  <c r="Q99" i="8"/>
  <c r="Q100" i="8"/>
  <c r="Q101" i="8"/>
  <c r="J102" i="8"/>
  <c r="O102" i="8"/>
  <c r="Q102" i="8"/>
  <c r="Q103" i="8"/>
  <c r="Q104" i="8"/>
  <c r="J105" i="8"/>
  <c r="O105" i="8"/>
  <c r="Q105" i="8"/>
  <c r="I106" i="8"/>
  <c r="O106" i="8"/>
  <c r="Q106" i="8"/>
  <c r="P107" i="8"/>
  <c r="Q107" i="8"/>
  <c r="G108" i="8"/>
  <c r="I108" i="8"/>
  <c r="O108" i="8"/>
  <c r="P108" i="8"/>
  <c r="Q108" i="8"/>
  <c r="R108" i="8"/>
  <c r="P109" i="8"/>
  <c r="Q109" i="8"/>
  <c r="Q110" i="8"/>
  <c r="O111" i="8"/>
  <c r="Q111" i="8"/>
  <c r="O112" i="8"/>
  <c r="P112" i="8"/>
  <c r="Q112" i="8"/>
  <c r="O113" i="8"/>
  <c r="P113" i="8"/>
  <c r="Q113" i="8"/>
  <c r="J114" i="8"/>
  <c r="O114" i="8"/>
  <c r="Q114" i="8"/>
  <c r="P115" i="8"/>
  <c r="Q115" i="8"/>
  <c r="O116" i="8"/>
  <c r="P116" i="8"/>
  <c r="Q116" i="8"/>
  <c r="O117" i="8"/>
  <c r="Q117" i="8"/>
  <c r="I118" i="8"/>
  <c r="P118" i="8"/>
  <c r="Q118" i="8"/>
  <c r="G119" i="8"/>
  <c r="O119" i="8"/>
  <c r="P119" i="8"/>
  <c r="Q119" i="8"/>
  <c r="O120" i="8"/>
  <c r="Q120" i="8"/>
  <c r="P121" i="8"/>
  <c r="Q121" i="8"/>
  <c r="P122" i="8"/>
  <c r="Q122" i="8"/>
  <c r="O123" i="8"/>
  <c r="Q123" i="8"/>
  <c r="O124" i="8"/>
  <c r="Q124" i="8"/>
  <c r="Q125" i="8"/>
  <c r="Q126" i="8"/>
  <c r="P127" i="8"/>
  <c r="Q127" i="8"/>
  <c r="Q128" i="8"/>
  <c r="O129" i="8"/>
  <c r="Q129" i="8"/>
  <c r="O130" i="8"/>
  <c r="P130" i="8"/>
  <c r="Q130" i="8"/>
  <c r="Q131" i="8"/>
  <c r="J132" i="8"/>
  <c r="O132" i="8"/>
  <c r="Q132" i="8"/>
  <c r="Q133" i="8"/>
  <c r="Q134" i="8"/>
  <c r="G135" i="8"/>
  <c r="J135" i="8"/>
  <c r="O135" i="8"/>
  <c r="P135" i="8"/>
  <c r="Q135" i="8"/>
  <c r="R135" i="8"/>
  <c r="O136" i="8"/>
  <c r="Q136" i="8"/>
  <c r="I137" i="8"/>
  <c r="P137" i="8"/>
  <c r="Q137" i="8"/>
  <c r="Q138" i="8"/>
  <c r="O139" i="8"/>
  <c r="Q139" i="8"/>
  <c r="P140" i="8"/>
  <c r="Q140" i="8"/>
  <c r="J141" i="8"/>
  <c r="P141" i="8"/>
  <c r="Q141" i="8"/>
  <c r="Q142" i="8"/>
  <c r="P143" i="8"/>
  <c r="Q143" i="8"/>
  <c r="P144" i="8"/>
  <c r="Q144" i="8"/>
  <c r="Q145" i="8"/>
  <c r="J146" i="8"/>
  <c r="O146" i="8"/>
  <c r="Q146" i="8"/>
  <c r="J147" i="8"/>
  <c r="O147" i="8"/>
  <c r="Q147" i="8"/>
  <c r="O148" i="8"/>
  <c r="P148" i="8"/>
  <c r="Q148" i="8"/>
  <c r="Q149" i="8"/>
  <c r="J150" i="8"/>
  <c r="O150" i="8"/>
  <c r="Q150" i="8"/>
  <c r="Q151" i="8"/>
  <c r="J152" i="8"/>
  <c r="P152" i="8"/>
  <c r="Q152" i="8"/>
  <c r="O153" i="8"/>
  <c r="P153" i="8"/>
  <c r="Q153" i="8"/>
  <c r="Q154" i="8"/>
  <c r="G155" i="8"/>
  <c r="J155" i="8"/>
  <c r="O155" i="8"/>
  <c r="P155" i="8"/>
  <c r="Q155" i="8"/>
  <c r="R155" i="8"/>
  <c r="Q156" i="8"/>
  <c r="J157" i="8"/>
  <c r="O157" i="8"/>
  <c r="Q157" i="8"/>
  <c r="P158" i="8"/>
  <c r="Q158" i="8"/>
  <c r="J159" i="8"/>
  <c r="O159" i="8"/>
  <c r="Q159" i="8"/>
  <c r="P160" i="8"/>
  <c r="Q160" i="8"/>
  <c r="J161" i="8"/>
  <c r="O161" i="8"/>
  <c r="Q161" i="8"/>
  <c r="P162" i="8"/>
  <c r="Q162" i="8"/>
  <c r="O163" i="8"/>
  <c r="P163" i="8"/>
  <c r="Q163" i="8"/>
  <c r="P164" i="8"/>
  <c r="Q164" i="8"/>
  <c r="Q165" i="8"/>
  <c r="P166" i="8"/>
  <c r="Q166" i="8"/>
  <c r="J167" i="8"/>
  <c r="O167" i="8"/>
  <c r="Q167" i="8"/>
  <c r="J168" i="8"/>
  <c r="O168" i="8"/>
  <c r="Q168" i="8"/>
  <c r="K169" i="8"/>
  <c r="O169" i="8"/>
  <c r="Q169" i="8"/>
  <c r="P170" i="8"/>
  <c r="Q170" i="8"/>
  <c r="J171" i="8"/>
  <c r="O171" i="8"/>
  <c r="Q171" i="8"/>
  <c r="J172" i="8"/>
  <c r="O172" i="8"/>
  <c r="Q172" i="8"/>
  <c r="Q173" i="8"/>
  <c r="O174" i="8"/>
  <c r="Q174" i="8"/>
  <c r="J175" i="8"/>
  <c r="O175" i="8"/>
  <c r="Q175" i="8"/>
  <c r="O176" i="8"/>
  <c r="Q176" i="8"/>
  <c r="O177" i="8"/>
  <c r="P177" i="8"/>
  <c r="Q177" i="8"/>
  <c r="J178" i="8"/>
  <c r="P178" i="8"/>
  <c r="Q178" i="8"/>
  <c r="P179" i="8"/>
  <c r="Q179" i="8"/>
  <c r="P180" i="8"/>
  <c r="Q180" i="8"/>
  <c r="P181" i="8"/>
  <c r="Q181" i="8"/>
  <c r="J182" i="8"/>
  <c r="O182" i="8"/>
  <c r="Q182" i="8"/>
  <c r="K183" i="8"/>
  <c r="O183" i="8"/>
  <c r="Q183" i="8"/>
  <c r="O184" i="8"/>
  <c r="P184" i="8"/>
  <c r="Q184" i="8"/>
  <c r="P185" i="8"/>
  <c r="Q185" i="8"/>
  <c r="P186" i="8"/>
  <c r="Q186" i="8"/>
  <c r="J187" i="8"/>
  <c r="O187" i="8"/>
  <c r="Q187" i="8"/>
  <c r="Q188" i="8"/>
  <c r="K189" i="8"/>
  <c r="O189" i="8"/>
  <c r="Q189" i="8"/>
  <c r="K190" i="8"/>
  <c r="P190" i="8"/>
  <c r="Q190" i="8"/>
  <c r="O191" i="8"/>
  <c r="Q191" i="8"/>
  <c r="P192" i="8"/>
  <c r="Q192" i="8"/>
  <c r="P193" i="8"/>
  <c r="Q193" i="8"/>
  <c r="Q194" i="8"/>
  <c r="G195" i="8"/>
  <c r="I195" i="8"/>
  <c r="O195" i="8"/>
  <c r="P195" i="8"/>
  <c r="Q195" i="8"/>
  <c r="R195" i="8"/>
  <c r="Q196" i="8"/>
  <c r="O197" i="8"/>
  <c r="Q197" i="8"/>
  <c r="P198" i="8"/>
  <c r="Q198" i="8"/>
  <c r="Q199" i="8"/>
  <c r="Q200" i="8"/>
  <c r="O201" i="8"/>
  <c r="Q201" i="8"/>
  <c r="Q202" i="8"/>
  <c r="K203" i="8"/>
  <c r="O203" i="8"/>
  <c r="Q203" i="8"/>
  <c r="Y203" i="8"/>
  <c r="K204" i="8"/>
  <c r="O204" i="8"/>
  <c r="Q204" i="8"/>
  <c r="Q205" i="8"/>
  <c r="O206" i="8"/>
  <c r="Q206" i="8"/>
  <c r="P207" i="8"/>
  <c r="Q207" i="8"/>
  <c r="Q208" i="8"/>
  <c r="K209" i="8"/>
  <c r="P209" i="8"/>
  <c r="Q209" i="8"/>
  <c r="O210" i="8"/>
  <c r="Q210" i="8"/>
  <c r="K211" i="8"/>
  <c r="P211" i="8"/>
  <c r="Q211" i="8"/>
  <c r="P212" i="8"/>
  <c r="Q212" i="8"/>
  <c r="Q213" i="8"/>
  <c r="P214" i="8"/>
  <c r="Q214" i="8"/>
  <c r="Q215" i="8"/>
  <c r="O216" i="8"/>
  <c r="Q216" i="8"/>
  <c r="P217" i="8"/>
  <c r="Q217" i="8"/>
  <c r="K218" i="8"/>
  <c r="O218" i="8"/>
  <c r="Q218" i="8"/>
  <c r="J219" i="8"/>
  <c r="O219" i="8"/>
  <c r="Q219" i="8"/>
  <c r="O220" i="8"/>
  <c r="Q220" i="8"/>
  <c r="P221" i="8"/>
  <c r="Q221" i="8"/>
  <c r="O222" i="8"/>
  <c r="Q222" i="8"/>
  <c r="P223" i="8"/>
  <c r="Q223" i="8"/>
  <c r="O224" i="8"/>
  <c r="Q224" i="8"/>
  <c r="P225" i="8"/>
  <c r="Q225" i="8"/>
  <c r="P226" i="8"/>
  <c r="Q226" i="8"/>
  <c r="Q227" i="8"/>
  <c r="K228" i="8"/>
  <c r="O228" i="8"/>
  <c r="Q228" i="8"/>
  <c r="Q229" i="8"/>
  <c r="K230" i="8"/>
  <c r="O230" i="8"/>
  <c r="Q230" i="8"/>
  <c r="P231" i="8"/>
  <c r="Q231" i="8"/>
  <c r="P232" i="8"/>
  <c r="Q232" i="8"/>
  <c r="K233" i="8"/>
  <c r="O233" i="8"/>
  <c r="Q233" i="8"/>
  <c r="P234" i="8"/>
  <c r="Q234" i="8"/>
  <c r="Q235" i="8"/>
  <c r="Q236" i="8"/>
  <c r="K237" i="8"/>
  <c r="O237" i="8"/>
  <c r="Q237" i="8"/>
  <c r="K238" i="8"/>
  <c r="P238" i="8"/>
  <c r="Q238" i="8"/>
  <c r="P239" i="8"/>
  <c r="Q239" i="8"/>
  <c r="K240" i="8"/>
  <c r="P240" i="8"/>
  <c r="Q240" i="8"/>
  <c r="P241" i="8"/>
  <c r="Q241" i="8"/>
  <c r="K242" i="8"/>
  <c r="P242" i="8"/>
  <c r="Q242" i="8"/>
  <c r="P243" i="8"/>
  <c r="Q243" i="8"/>
  <c r="Q244" i="8"/>
  <c r="Q245" i="8"/>
  <c r="P246" i="8"/>
  <c r="Q246" i="8"/>
  <c r="P248" i="8"/>
  <c r="Q248" i="8"/>
  <c r="Q247" i="8"/>
  <c r="O250" i="8"/>
  <c r="Q250" i="8"/>
  <c r="O249" i="8"/>
  <c r="Q249" i="8"/>
  <c r="K251" i="8"/>
  <c r="O251" i="8"/>
  <c r="Q251" i="8"/>
  <c r="K252" i="8"/>
  <c r="O252" i="8"/>
  <c r="Q252" i="8"/>
  <c r="K253" i="8"/>
  <c r="O253" i="8"/>
  <c r="Q253" i="8"/>
  <c r="K254" i="8"/>
  <c r="Q254" i="8"/>
  <c r="R254" i="8"/>
  <c r="K255" i="8"/>
  <c r="P255" i="8"/>
  <c r="Q255" i="8"/>
  <c r="K256" i="8"/>
  <c r="P256" i="8"/>
  <c r="Q256" i="8"/>
  <c r="P257" i="8"/>
  <c r="Q257" i="8"/>
  <c r="P258" i="8"/>
  <c r="Q258" i="8"/>
  <c r="P259" i="8"/>
  <c r="Q259" i="8"/>
  <c r="P260" i="8"/>
  <c r="Q260" i="8"/>
  <c r="O261" i="8"/>
  <c r="Q261" i="8"/>
  <c r="K262" i="8"/>
  <c r="O262" i="8"/>
  <c r="Q262" i="8"/>
  <c r="P263" i="8"/>
  <c r="Q263" i="8"/>
  <c r="O264" i="8"/>
  <c r="Q264" i="8"/>
  <c r="O265" i="8"/>
  <c r="Q265" i="8"/>
  <c r="O266" i="8"/>
  <c r="Q266" i="8"/>
  <c r="O267" i="8"/>
  <c r="Q267" i="8"/>
  <c r="Q268" i="8"/>
  <c r="O269" i="8"/>
  <c r="Q269" i="8"/>
  <c r="K270" i="8"/>
  <c r="O270" i="8"/>
  <c r="Q270" i="8"/>
  <c r="K271" i="8"/>
  <c r="P271" i="8"/>
  <c r="Q271" i="8"/>
  <c r="Q272" i="8"/>
  <c r="P273" i="8"/>
  <c r="Q273" i="8"/>
  <c r="P274" i="8"/>
  <c r="Q274" i="8"/>
  <c r="P275" i="8"/>
  <c r="Q275" i="8"/>
  <c r="Q276" i="8"/>
  <c r="P277" i="8"/>
  <c r="Q277" i="8"/>
  <c r="K278" i="8"/>
  <c r="P278" i="8"/>
  <c r="Q278" i="8"/>
  <c r="K279" i="8"/>
  <c r="P279" i="8"/>
  <c r="Q279" i="8"/>
  <c r="K280" i="8"/>
  <c r="P280" i="8"/>
  <c r="Q280" i="8"/>
  <c r="K281" i="8"/>
  <c r="P281" i="8"/>
  <c r="Q281" i="8"/>
  <c r="K282" i="8"/>
  <c r="P282" i="8"/>
  <c r="Q282" i="8"/>
  <c r="K283" i="8"/>
  <c r="P283" i="8"/>
  <c r="Q283" i="8"/>
  <c r="K284" i="8"/>
  <c r="O284" i="8"/>
  <c r="Q284" i="8"/>
  <c r="Q285" i="8"/>
  <c r="P286" i="8"/>
  <c r="Q286" i="8"/>
  <c r="K287" i="8"/>
  <c r="P287" i="8"/>
  <c r="Q287" i="8"/>
  <c r="K288" i="8"/>
  <c r="P288" i="8"/>
  <c r="Q288" i="8"/>
  <c r="P289" i="8"/>
  <c r="Q289" i="8"/>
  <c r="P290" i="8"/>
  <c r="Q290" i="8"/>
  <c r="K291" i="8"/>
  <c r="P291" i="8"/>
  <c r="Q291" i="8"/>
  <c r="K292" i="8"/>
  <c r="P292" i="8"/>
  <c r="Q292" i="8"/>
  <c r="Q293" i="8"/>
  <c r="P294" i="8"/>
  <c r="Q294" i="8"/>
  <c r="O295" i="8"/>
  <c r="Q295" i="8"/>
  <c r="O296" i="8"/>
  <c r="Q296" i="8"/>
  <c r="O297" i="8"/>
  <c r="Q297" i="8"/>
  <c r="O298" i="8"/>
  <c r="Q298" i="8"/>
  <c r="K299" i="8"/>
  <c r="P299" i="8"/>
  <c r="Q299" i="8"/>
  <c r="J300" i="8"/>
  <c r="O300" i="8"/>
  <c r="Q300" i="8"/>
  <c r="O301" i="8"/>
  <c r="Q301" i="8"/>
  <c r="Q302" i="8"/>
  <c r="P303" i="8"/>
  <c r="Q303" i="8"/>
  <c r="J304" i="8"/>
  <c r="O304" i="8"/>
  <c r="Q304" i="8"/>
  <c r="P305" i="8"/>
  <c r="Q305" i="8"/>
  <c r="K306" i="8"/>
  <c r="O306" i="8"/>
  <c r="Q306" i="8"/>
  <c r="O307" i="8"/>
  <c r="Q307" i="8"/>
  <c r="Q308" i="8"/>
  <c r="K309" i="8"/>
  <c r="O309" i="8"/>
  <c r="Q309" i="8"/>
  <c r="J310" i="8"/>
  <c r="O310" i="8"/>
  <c r="Q310" i="8"/>
  <c r="K311" i="8"/>
  <c r="O311" i="8"/>
  <c r="Q311" i="8"/>
  <c r="K312" i="8"/>
  <c r="O312" i="8"/>
  <c r="Q312" i="8"/>
  <c r="Q313" i="8"/>
  <c r="O314" i="8"/>
  <c r="Q314" i="8"/>
  <c r="O315" i="8"/>
  <c r="P315" i="8"/>
  <c r="Q315" i="8"/>
  <c r="K316" i="8"/>
  <c r="O316" i="8"/>
  <c r="Q316" i="8"/>
  <c r="K317" i="8"/>
  <c r="O317" i="8"/>
  <c r="Q317" i="8"/>
  <c r="Y2" i="7"/>
  <c r="Z2" i="7"/>
  <c r="Y3" i="7"/>
  <c r="Z3" i="7"/>
  <c r="Y4" i="7"/>
  <c r="Z4" i="7"/>
  <c r="Y5" i="7"/>
  <c r="Z5" i="7"/>
  <c r="Y6" i="7"/>
  <c r="Z6" i="7"/>
  <c r="C7" i="7"/>
  <c r="E99" i="7"/>
  <c r="F99" i="7"/>
  <c r="G99" i="7"/>
  <c r="Y7" i="7"/>
  <c r="Z7" i="7"/>
  <c r="C8" i="7"/>
  <c r="E71" i="7"/>
  <c r="F71" i="7"/>
  <c r="Y8" i="7"/>
  <c r="Z8" i="7"/>
  <c r="Y9" i="7"/>
  <c r="Z9" i="7"/>
  <c r="Y10" i="7"/>
  <c r="Z10" i="7"/>
  <c r="C13" i="7"/>
  <c r="C14" i="7"/>
  <c r="D14" i="7"/>
  <c r="D13" i="7"/>
  <c r="Y11" i="7"/>
  <c r="Z11" i="7"/>
  <c r="Y12" i="7"/>
  <c r="Z12" i="7"/>
  <c r="Y13" i="7"/>
  <c r="Z13" i="7"/>
  <c r="Y14" i="7"/>
  <c r="Z14" i="7"/>
  <c r="E101" i="7"/>
  <c r="F101" i="7"/>
  <c r="E104" i="7"/>
  <c r="F104" i="7"/>
  <c r="E108" i="7"/>
  <c r="F108" i="7"/>
  <c r="E112" i="7"/>
  <c r="F112" i="7"/>
  <c r="E117" i="7"/>
  <c r="F117" i="7"/>
  <c r="O117" i="7"/>
  <c r="E161" i="7"/>
  <c r="F161" i="7"/>
  <c r="G161" i="7"/>
  <c r="E185" i="7"/>
  <c r="F185" i="7"/>
  <c r="E39" i="7"/>
  <c r="F39" i="7"/>
  <c r="G39" i="7"/>
  <c r="E60" i="7"/>
  <c r="F60" i="7"/>
  <c r="E24" i="7"/>
  <c r="F24" i="7"/>
  <c r="G24" i="7"/>
  <c r="E36" i="7"/>
  <c r="F36" i="7"/>
  <c r="E44" i="7"/>
  <c r="F44" i="7"/>
  <c r="E49" i="7"/>
  <c r="F49" i="7"/>
  <c r="E50" i="7"/>
  <c r="F50" i="7"/>
  <c r="G50" i="7"/>
  <c r="E67" i="7"/>
  <c r="F67" i="7"/>
  <c r="G67" i="7"/>
  <c r="S67" i="7"/>
  <c r="E87" i="7"/>
  <c r="F87" i="7"/>
  <c r="E73" i="7"/>
  <c r="F73" i="7"/>
  <c r="O73" i="7"/>
  <c r="E77" i="7"/>
  <c r="F77" i="7"/>
  <c r="P77" i="7"/>
  <c r="E84" i="7"/>
  <c r="F84" i="7"/>
  <c r="P84" i="7"/>
  <c r="E61" i="7"/>
  <c r="F61" i="7"/>
  <c r="E52" i="7"/>
  <c r="F52" i="7"/>
  <c r="E216" i="7"/>
  <c r="F216" i="7"/>
  <c r="E245" i="7"/>
  <c r="F245" i="7"/>
  <c r="E261" i="7"/>
  <c r="F261" i="7"/>
  <c r="E156" i="7"/>
  <c r="F156" i="7"/>
  <c r="P156" i="7"/>
  <c r="E175" i="7"/>
  <c r="F175" i="7"/>
  <c r="E142" i="7"/>
  <c r="F142" i="7"/>
  <c r="E114" i="7"/>
  <c r="F114" i="7"/>
  <c r="E127" i="7"/>
  <c r="F127" i="7"/>
  <c r="E129" i="7"/>
  <c r="F129" i="7"/>
  <c r="O129" i="7"/>
  <c r="E134" i="7"/>
  <c r="F134" i="7"/>
  <c r="E166" i="7"/>
  <c r="F166" i="7"/>
  <c r="E181" i="7"/>
  <c r="F181" i="7"/>
  <c r="E188" i="7"/>
  <c r="F188" i="7"/>
  <c r="E213" i="7"/>
  <c r="F213" i="7"/>
  <c r="E220" i="7"/>
  <c r="F220" i="7"/>
  <c r="O220" i="7"/>
  <c r="E231" i="7"/>
  <c r="F231" i="7"/>
  <c r="E254" i="7"/>
  <c r="F254" i="7"/>
  <c r="E300" i="7"/>
  <c r="F300" i="7"/>
  <c r="E303" i="7"/>
  <c r="F303" i="7"/>
  <c r="E223" i="7"/>
  <c r="F223" i="7"/>
  <c r="P223" i="7"/>
  <c r="E232" i="7"/>
  <c r="F232" i="7"/>
  <c r="E249" i="7"/>
  <c r="F249" i="7"/>
  <c r="O249" i="7"/>
  <c r="E301" i="7"/>
  <c r="F301" i="7"/>
  <c r="P301" i="7"/>
  <c r="E195" i="7"/>
  <c r="F195" i="7"/>
  <c r="E226" i="7"/>
  <c r="F226" i="7"/>
  <c r="E239" i="7"/>
  <c r="F239" i="7"/>
  <c r="P239" i="7"/>
  <c r="E252" i="7"/>
  <c r="F252" i="7"/>
  <c r="E259" i="7"/>
  <c r="F259" i="7"/>
  <c r="E267" i="7"/>
  <c r="F267" i="7"/>
  <c r="E272" i="7"/>
  <c r="F272" i="7"/>
  <c r="E280" i="7"/>
  <c r="F280" i="7"/>
  <c r="P280" i="7"/>
  <c r="E294" i="7"/>
  <c r="F294" i="7"/>
  <c r="P294" i="7"/>
  <c r="E298" i="7"/>
  <c r="F298" i="7"/>
  <c r="E276" i="7"/>
  <c r="F276" i="7"/>
  <c r="E277" i="7"/>
  <c r="F277" i="7"/>
  <c r="E278" i="7"/>
  <c r="F278" i="7"/>
  <c r="E287" i="7"/>
  <c r="F287" i="7"/>
  <c r="E289" i="7"/>
  <c r="F289" i="7"/>
  <c r="E290" i="7"/>
  <c r="F290" i="7"/>
  <c r="E306" i="7"/>
  <c r="F306" i="7"/>
  <c r="E307" i="7"/>
  <c r="F307" i="7"/>
  <c r="G307" i="7"/>
  <c r="E308" i="7"/>
  <c r="F308" i="7"/>
  <c r="E311" i="7"/>
  <c r="F311" i="7"/>
  <c r="G311" i="7"/>
  <c r="T311" i="7"/>
  <c r="E312" i="7"/>
  <c r="F312" i="7"/>
  <c r="G312" i="7"/>
  <c r="E315" i="7"/>
  <c r="F315" i="7"/>
  <c r="O315" i="7"/>
  <c r="E317" i="7"/>
  <c r="F317" i="7"/>
  <c r="P317" i="7"/>
  <c r="E118" i="7"/>
  <c r="F118" i="7"/>
  <c r="E136" i="7"/>
  <c r="F136" i="7"/>
  <c r="P136" i="7"/>
  <c r="E165" i="7"/>
  <c r="F165" i="7"/>
  <c r="E169" i="7"/>
  <c r="F169" i="7"/>
  <c r="G169" i="7"/>
  <c r="E163" i="7"/>
  <c r="F163" i="7"/>
  <c r="P163" i="7"/>
  <c r="E173" i="7"/>
  <c r="F173" i="7"/>
  <c r="E183" i="7"/>
  <c r="F183" i="7"/>
  <c r="E189" i="7"/>
  <c r="F189" i="7"/>
  <c r="E190" i="7"/>
  <c r="F190" i="7"/>
  <c r="P190" i="7"/>
  <c r="E200" i="7"/>
  <c r="F200" i="7"/>
  <c r="G200" i="7"/>
  <c r="S200" i="7"/>
  <c r="E203" i="7"/>
  <c r="F203" i="7"/>
  <c r="E205" i="7"/>
  <c r="F205" i="7"/>
  <c r="E208" i="7"/>
  <c r="F208" i="7"/>
  <c r="E209" i="7"/>
  <c r="F209" i="7"/>
  <c r="P209" i="7"/>
  <c r="E211" i="7"/>
  <c r="F211" i="7"/>
  <c r="Y15" i="7"/>
  <c r="Z15" i="7"/>
  <c r="Y16" i="7"/>
  <c r="Z16" i="7"/>
  <c r="C17" i="7"/>
  <c r="U191" i="7"/>
  <c r="U194" i="7"/>
  <c r="R198" i="7"/>
  <c r="U201" i="7"/>
  <c r="R207" i="7"/>
  <c r="R212" i="7"/>
  <c r="U219" i="7"/>
  <c r="R109" i="7"/>
  <c r="U112" i="7"/>
  <c r="U113" i="7"/>
  <c r="U116" i="7"/>
  <c r="U117" i="7"/>
  <c r="U119" i="7"/>
  <c r="U130" i="7"/>
  <c r="U135" i="7"/>
  <c r="U146" i="7"/>
  <c r="U155" i="7"/>
  <c r="R158" i="7"/>
  <c r="U161" i="7"/>
  <c r="R162" i="7"/>
  <c r="R164" i="7"/>
  <c r="U167" i="7"/>
  <c r="U168" i="7"/>
  <c r="U176" i="7"/>
  <c r="U177" i="7"/>
  <c r="R179" i="7"/>
  <c r="R185" i="7"/>
  <c r="R186" i="7"/>
  <c r="U187" i="7"/>
  <c r="R221" i="7"/>
  <c r="U224" i="7"/>
  <c r="U216" i="7"/>
  <c r="R217" i="7"/>
  <c r="R245" i="7"/>
  <c r="R255" i="7"/>
  <c r="U261" i="7"/>
  <c r="U151" i="7"/>
  <c r="U154" i="7"/>
  <c r="R137" i="7"/>
  <c r="U148" i="7"/>
  <c r="U153" i="7"/>
  <c r="R156" i="7"/>
  <c r="U157" i="7"/>
  <c r="U175" i="7"/>
  <c r="R125" i="7"/>
  <c r="U138" i="7"/>
  <c r="U139" i="7"/>
  <c r="R140" i="7"/>
  <c r="R141" i="7"/>
  <c r="R142" i="7"/>
  <c r="R143" i="7"/>
  <c r="R144" i="7"/>
  <c r="R145" i="7"/>
  <c r="R121" i="7"/>
  <c r="R126" i="7"/>
  <c r="R110" i="7"/>
  <c r="U111" i="7"/>
  <c r="U114" i="7"/>
  <c r="R115" i="7"/>
  <c r="R127" i="7"/>
  <c r="U128" i="7"/>
  <c r="U131" i="7"/>
  <c r="R133" i="7"/>
  <c r="U129" i="7"/>
  <c r="U132" i="7"/>
  <c r="R134" i="7"/>
  <c r="U149" i="7"/>
  <c r="U150" i="7"/>
  <c r="R152" i="7"/>
  <c r="R166" i="7"/>
  <c r="R170" i="7"/>
  <c r="U171" i="7"/>
  <c r="U172" i="7"/>
  <c r="U174" i="7"/>
  <c r="U159" i="7"/>
  <c r="R160" i="7"/>
  <c r="R178" i="7"/>
  <c r="R181" i="7"/>
  <c r="U182" i="7"/>
  <c r="R188" i="7"/>
  <c r="U206" i="7"/>
  <c r="R193" i="7"/>
  <c r="U196" i="7"/>
  <c r="U197" i="7"/>
  <c r="R202" i="7"/>
  <c r="R214" i="7"/>
  <c r="R215" i="7"/>
  <c r="U213" i="7"/>
  <c r="U218" i="7"/>
  <c r="U220" i="7"/>
  <c r="U244" i="7"/>
  <c r="U228" i="7"/>
  <c r="R229" i="7"/>
  <c r="R231" i="7"/>
  <c r="U233" i="7"/>
  <c r="R234" i="7"/>
  <c r="U253" i="7"/>
  <c r="U254" i="7"/>
  <c r="R263" i="7"/>
  <c r="U264" i="7"/>
  <c r="R286" i="7"/>
  <c r="U300" i="7"/>
  <c r="R302" i="7"/>
  <c r="R303" i="7"/>
  <c r="U304" i="7"/>
  <c r="U310" i="7"/>
  <c r="U314" i="7"/>
  <c r="U316" i="7"/>
  <c r="U222" i="7"/>
  <c r="R223" i="7"/>
  <c r="U230" i="7"/>
  <c r="R232" i="7"/>
  <c r="R235" i="7"/>
  <c r="R236" i="7"/>
  <c r="U237" i="7"/>
  <c r="R246" i="7"/>
  <c r="R247" i="7"/>
  <c r="U249" i="7"/>
  <c r="R248" i="7"/>
  <c r="U250" i="7"/>
  <c r="U262" i="7"/>
  <c r="U268" i="7"/>
  <c r="R299" i="7"/>
  <c r="U301" i="7"/>
  <c r="R192" i="7"/>
  <c r="U147" i="7"/>
  <c r="U120" i="7"/>
  <c r="R122" i="7"/>
  <c r="U123" i="7"/>
  <c r="U195" i="7"/>
  <c r="R225" i="7"/>
  <c r="R226" i="7"/>
  <c r="R227" i="7"/>
  <c r="R239" i="7"/>
  <c r="R241" i="7"/>
  <c r="R243" i="7"/>
  <c r="R238" i="7"/>
  <c r="R240" i="7"/>
  <c r="R242" i="7"/>
  <c r="U252" i="7"/>
  <c r="R256" i="7"/>
  <c r="R257" i="7"/>
  <c r="R258" i="7"/>
  <c r="R259" i="7"/>
  <c r="R260" i="7"/>
  <c r="U265" i="7"/>
  <c r="U266" i="7"/>
  <c r="U267" i="7"/>
  <c r="U270" i="7"/>
  <c r="R272" i="7"/>
  <c r="R273" i="7"/>
  <c r="R274" i="7"/>
  <c r="R279" i="7"/>
  <c r="R280" i="7"/>
  <c r="R281" i="7"/>
  <c r="R282" i="7"/>
  <c r="R283" i="7"/>
  <c r="U285" i="7"/>
  <c r="R288" i="7"/>
  <c r="R292" i="7"/>
  <c r="R293" i="7"/>
  <c r="R294" i="7"/>
  <c r="U295" i="7"/>
  <c r="U296" i="7"/>
  <c r="U297" i="7"/>
  <c r="U298" i="7"/>
  <c r="U251" i="7"/>
  <c r="U269" i="7"/>
  <c r="R271" i="7"/>
  <c r="R275" i="7"/>
  <c r="R276" i="7"/>
  <c r="R277" i="7"/>
  <c r="R278" i="7"/>
  <c r="U284" i="7"/>
  <c r="G287" i="7"/>
  <c r="S287" i="7"/>
  <c r="U287" i="7"/>
  <c r="O287" i="7"/>
  <c r="R287" i="7"/>
  <c r="R289" i="7"/>
  <c r="R290" i="7"/>
  <c r="R291" i="7"/>
  <c r="U306" i="7"/>
  <c r="U307" i="7"/>
  <c r="U308" i="7"/>
  <c r="U309" i="7"/>
  <c r="U311" i="7"/>
  <c r="U312" i="7"/>
  <c r="U313" i="7"/>
  <c r="U315" i="7"/>
  <c r="U317" i="7"/>
  <c r="R118" i="7"/>
  <c r="U124" i="7"/>
  <c r="U136" i="7"/>
  <c r="R165" i="7"/>
  <c r="U169" i="7"/>
  <c r="U184" i="7"/>
  <c r="U163" i="7"/>
  <c r="U173" i="7"/>
  <c r="R180" i="7"/>
  <c r="U183" i="7"/>
  <c r="U189" i="7"/>
  <c r="R190" i="7"/>
  <c r="U199" i="7"/>
  <c r="R200" i="7"/>
  <c r="U203" i="7"/>
  <c r="U204" i="7"/>
  <c r="R205" i="7"/>
  <c r="U208" i="7"/>
  <c r="R209" i="7"/>
  <c r="U210" i="7"/>
  <c r="R211" i="7"/>
  <c r="U331" i="7"/>
  <c r="U332" i="7"/>
  <c r="U333" i="7"/>
  <c r="U334" i="7"/>
  <c r="U335" i="7"/>
  <c r="U336" i="7"/>
  <c r="U337" i="7"/>
  <c r="U338" i="7"/>
  <c r="U339" i="7"/>
  <c r="U340" i="7"/>
  <c r="U341" i="7"/>
  <c r="U342" i="7"/>
  <c r="U343" i="7"/>
  <c r="U344" i="7"/>
  <c r="U345" i="7"/>
  <c r="U346" i="7"/>
  <c r="U347" i="7"/>
  <c r="U348" i="7"/>
  <c r="U349" i="7"/>
  <c r="U350" i="7"/>
  <c r="U351" i="7"/>
  <c r="U352" i="7"/>
  <c r="U353" i="7"/>
  <c r="U354" i="7"/>
  <c r="U355" i="7"/>
  <c r="U356" i="7"/>
  <c r="U357" i="7"/>
  <c r="U358" i="7"/>
  <c r="U359" i="7"/>
  <c r="U360" i="7"/>
  <c r="U361" i="7"/>
  <c r="U362" i="7"/>
  <c r="U363" i="7"/>
  <c r="U364" i="7"/>
  <c r="U365" i="7"/>
  <c r="U366" i="7"/>
  <c r="U367" i="7"/>
  <c r="U368" i="7"/>
  <c r="U369" i="7"/>
  <c r="U370" i="7"/>
  <c r="U371" i="7"/>
  <c r="U372" i="7"/>
  <c r="U373" i="7"/>
  <c r="U374" i="7"/>
  <c r="U375" i="7"/>
  <c r="U376" i="7"/>
  <c r="U377" i="7"/>
  <c r="U378" i="7"/>
  <c r="U379" i="7"/>
  <c r="U380" i="7"/>
  <c r="U381" i="7"/>
  <c r="U382" i="7"/>
  <c r="U383" i="7"/>
  <c r="U384" i="7"/>
  <c r="U385" i="7"/>
  <c r="U386" i="7"/>
  <c r="U387" i="7"/>
  <c r="U388" i="7"/>
  <c r="U389" i="7"/>
  <c r="U390" i="7"/>
  <c r="U391" i="7"/>
  <c r="U392" i="7"/>
  <c r="U393" i="7"/>
  <c r="U394" i="7"/>
  <c r="U395" i="7"/>
  <c r="U396" i="7"/>
  <c r="R191" i="7"/>
  <c r="R194" i="7"/>
  <c r="V198" i="7"/>
  <c r="R201" i="7"/>
  <c r="V207" i="7"/>
  <c r="V212" i="7"/>
  <c r="R219" i="7"/>
  <c r="V109" i="7"/>
  <c r="V112" i="7"/>
  <c r="V113" i="7"/>
  <c r="V116" i="7"/>
  <c r="R117" i="7"/>
  <c r="V119" i="7"/>
  <c r="V130" i="7"/>
  <c r="V135" i="7"/>
  <c r="R146" i="7"/>
  <c r="V155" i="7"/>
  <c r="V158" i="7"/>
  <c r="R161" i="7"/>
  <c r="V162" i="7"/>
  <c r="V164" i="7"/>
  <c r="R167" i="7"/>
  <c r="R168" i="7"/>
  <c r="R176" i="7"/>
  <c r="V177" i="7"/>
  <c r="V179" i="7"/>
  <c r="V185" i="7"/>
  <c r="V186" i="7"/>
  <c r="R187" i="7"/>
  <c r="V305" i="7"/>
  <c r="V221" i="7"/>
  <c r="R224" i="7"/>
  <c r="R216" i="7"/>
  <c r="V217" i="7"/>
  <c r="V245" i="7"/>
  <c r="V255" i="7"/>
  <c r="R261" i="7"/>
  <c r="R151" i="7"/>
  <c r="V154" i="7"/>
  <c r="V137" i="7"/>
  <c r="V148" i="7"/>
  <c r="V153" i="7"/>
  <c r="V156" i="7"/>
  <c r="R157" i="7"/>
  <c r="R175" i="7"/>
  <c r="V125" i="7"/>
  <c r="R138" i="7"/>
  <c r="R139" i="7"/>
  <c r="V140" i="7"/>
  <c r="V141" i="7"/>
  <c r="V142" i="7"/>
  <c r="V143" i="7"/>
  <c r="V144" i="7"/>
  <c r="V145" i="7"/>
  <c r="V121" i="7"/>
  <c r="V126" i="7"/>
  <c r="V110" i="7"/>
  <c r="R111" i="7"/>
  <c r="R114" i="7"/>
  <c r="V115" i="7"/>
  <c r="V127" i="7"/>
  <c r="R128" i="7"/>
  <c r="R131" i="7"/>
  <c r="V133" i="7"/>
  <c r="R129" i="7"/>
  <c r="R132" i="7"/>
  <c r="V134" i="7"/>
  <c r="R149" i="7"/>
  <c r="R150" i="7"/>
  <c r="V152" i="7"/>
  <c r="V166" i="7"/>
  <c r="V170" i="7"/>
  <c r="R171" i="7"/>
  <c r="R172" i="7"/>
  <c r="R174" i="7"/>
  <c r="R159" i="7"/>
  <c r="V160" i="7"/>
  <c r="V178" i="7"/>
  <c r="V181" i="7"/>
  <c r="R182" i="7"/>
  <c r="V188" i="7"/>
  <c r="R206" i="7"/>
  <c r="V193" i="7"/>
  <c r="R196" i="7"/>
  <c r="R197" i="7"/>
  <c r="V202" i="7"/>
  <c r="V214" i="7"/>
  <c r="V215" i="7"/>
  <c r="R213" i="7"/>
  <c r="R218" i="7"/>
  <c r="R220" i="7"/>
  <c r="R244" i="7"/>
  <c r="R228" i="7"/>
  <c r="V229" i="7"/>
  <c r="V231" i="7"/>
  <c r="R233" i="7"/>
  <c r="V234" i="7"/>
  <c r="R253" i="7"/>
  <c r="V254" i="7"/>
  <c r="V263" i="7"/>
  <c r="R264" i="7"/>
  <c r="V286" i="7"/>
  <c r="R300" i="7"/>
  <c r="V302" i="7"/>
  <c r="V303" i="7"/>
  <c r="R304" i="7"/>
  <c r="R310" i="7"/>
  <c r="R314" i="7"/>
  <c r="R316" i="7"/>
  <c r="R222" i="7"/>
  <c r="V223" i="7"/>
  <c r="R230" i="7"/>
  <c r="V232" i="7"/>
  <c r="V235" i="7"/>
  <c r="V236" i="7"/>
  <c r="R237" i="7"/>
  <c r="V246" i="7"/>
  <c r="V247" i="7"/>
  <c r="R249" i="7"/>
  <c r="V248" i="7"/>
  <c r="R250" i="7"/>
  <c r="R262" i="7"/>
  <c r="R268" i="7"/>
  <c r="V299" i="7"/>
  <c r="R301" i="7"/>
  <c r="V192" i="7"/>
  <c r="R147" i="7"/>
  <c r="R120" i="7"/>
  <c r="V122" i="7"/>
  <c r="R123" i="7"/>
  <c r="V195" i="7"/>
  <c r="V225" i="7"/>
  <c r="V226" i="7"/>
  <c r="V227" i="7"/>
  <c r="V239" i="7"/>
  <c r="V241" i="7"/>
  <c r="V243" i="7"/>
  <c r="V238" i="7"/>
  <c r="V240" i="7"/>
  <c r="V242" i="7"/>
  <c r="R252" i="7"/>
  <c r="V256" i="7"/>
  <c r="V257" i="7"/>
  <c r="V258" i="7"/>
  <c r="V259" i="7"/>
  <c r="V260" i="7"/>
  <c r="R265" i="7"/>
  <c r="R266" i="7"/>
  <c r="R267" i="7"/>
  <c r="R270" i="7"/>
  <c r="V272" i="7"/>
  <c r="V273" i="7"/>
  <c r="V274" i="7"/>
  <c r="V279" i="7"/>
  <c r="V280" i="7"/>
  <c r="V281" i="7"/>
  <c r="V282" i="7"/>
  <c r="V283" i="7"/>
  <c r="R285" i="7"/>
  <c r="V288" i="7"/>
  <c r="V292" i="7"/>
  <c r="V293" i="7"/>
  <c r="V294" i="7"/>
  <c r="R295" i="7"/>
  <c r="R296" i="7"/>
  <c r="R297" i="7"/>
  <c r="R298" i="7"/>
  <c r="R251" i="7"/>
  <c r="R269" i="7"/>
  <c r="V271" i="7"/>
  <c r="V275" i="7"/>
  <c r="V276" i="7"/>
  <c r="V277" i="7"/>
  <c r="V278" i="7"/>
  <c r="R284" i="7"/>
  <c r="V287" i="7"/>
  <c r="V289" i="7"/>
  <c r="V290" i="7"/>
  <c r="V291" i="7"/>
  <c r="R306" i="7"/>
  <c r="P307" i="7"/>
  <c r="R307" i="7"/>
  <c r="R308" i="7"/>
  <c r="R309" i="7"/>
  <c r="P311" i="7"/>
  <c r="R311" i="7"/>
  <c r="P312" i="7"/>
  <c r="R312" i="7"/>
  <c r="R313" i="7"/>
  <c r="V315" i="7"/>
  <c r="G317" i="7"/>
  <c r="T317" i="7"/>
  <c r="R317" i="7"/>
  <c r="V118" i="7"/>
  <c r="R124" i="7"/>
  <c r="G136" i="7"/>
  <c r="T136" i="7"/>
  <c r="V136" i="7"/>
  <c r="R136" i="7"/>
  <c r="V165" i="7"/>
  <c r="R169" i="7"/>
  <c r="V184" i="7"/>
  <c r="V163" i="7"/>
  <c r="R173" i="7"/>
  <c r="V180" i="7"/>
  <c r="R183" i="7"/>
  <c r="G189" i="7"/>
  <c r="P189" i="7"/>
  <c r="R189" i="7"/>
  <c r="V190" i="7"/>
  <c r="R199" i="7"/>
  <c r="V200" i="7"/>
  <c r="R203" i="7"/>
  <c r="R204" i="7"/>
  <c r="V205" i="7"/>
  <c r="G208" i="7"/>
  <c r="T208" i="7"/>
  <c r="V208" i="7"/>
  <c r="P208" i="7"/>
  <c r="R208" i="7"/>
  <c r="V209" i="7"/>
  <c r="R210" i="7"/>
  <c r="V211" i="7"/>
  <c r="V331" i="7"/>
  <c r="V332" i="7"/>
  <c r="V333" i="7"/>
  <c r="V334" i="7"/>
  <c r="V335" i="7"/>
  <c r="V336" i="7"/>
  <c r="V337" i="7"/>
  <c r="V338" i="7"/>
  <c r="V339" i="7"/>
  <c r="V340" i="7"/>
  <c r="V341" i="7"/>
  <c r="V342" i="7"/>
  <c r="V343" i="7"/>
  <c r="V344" i="7"/>
  <c r="V345" i="7"/>
  <c r="V346" i="7"/>
  <c r="V347" i="7"/>
  <c r="V348" i="7"/>
  <c r="V349" i="7"/>
  <c r="V350" i="7"/>
  <c r="V351" i="7"/>
  <c r="V352" i="7"/>
  <c r="V353" i="7"/>
  <c r="V354" i="7"/>
  <c r="V355" i="7"/>
  <c r="V356" i="7"/>
  <c r="V357" i="7"/>
  <c r="V358" i="7"/>
  <c r="V359" i="7"/>
  <c r="V360" i="7"/>
  <c r="V361" i="7"/>
  <c r="V362" i="7"/>
  <c r="V363" i="7"/>
  <c r="V364" i="7"/>
  <c r="V365" i="7"/>
  <c r="V366" i="7"/>
  <c r="V367" i="7"/>
  <c r="V368" i="7"/>
  <c r="V369" i="7"/>
  <c r="V370" i="7"/>
  <c r="V371" i="7"/>
  <c r="V372" i="7"/>
  <c r="V373" i="7"/>
  <c r="V374" i="7"/>
  <c r="V375" i="7"/>
  <c r="V376" i="7"/>
  <c r="V377" i="7"/>
  <c r="V378" i="7"/>
  <c r="V379" i="7"/>
  <c r="V380" i="7"/>
  <c r="V381" i="7"/>
  <c r="V382" i="7"/>
  <c r="V383" i="7"/>
  <c r="V384" i="7"/>
  <c r="V385" i="7"/>
  <c r="V386" i="7"/>
  <c r="V387" i="7"/>
  <c r="V388" i="7"/>
  <c r="V389" i="7"/>
  <c r="V390" i="7"/>
  <c r="V391" i="7"/>
  <c r="V392" i="7"/>
  <c r="V393" i="7"/>
  <c r="V394" i="7"/>
  <c r="V395" i="7"/>
  <c r="V396" i="7"/>
  <c r="Y17" i="7"/>
  <c r="Z17" i="7"/>
  <c r="H24" i="7"/>
  <c r="S24" i="7"/>
  <c r="S50" i="7"/>
  <c r="G73" i="7"/>
  <c r="S73" i="7"/>
  <c r="G77" i="7"/>
  <c r="Y18" i="7"/>
  <c r="Z18" i="7"/>
  <c r="T99" i="7"/>
  <c r="G84" i="7"/>
  <c r="T84" i="7"/>
  <c r="Y19" i="7"/>
  <c r="Z19" i="7"/>
  <c r="Y20" i="7"/>
  <c r="Z20" i="7"/>
  <c r="R21" i="7"/>
  <c r="Y21" i="7"/>
  <c r="Z21" i="7"/>
  <c r="R22" i="7"/>
  <c r="Y22" i="7"/>
  <c r="Z22" i="7"/>
  <c r="R23" i="7"/>
  <c r="Y23" i="7"/>
  <c r="Z23" i="7"/>
  <c r="O24" i="7"/>
  <c r="P24" i="7"/>
  <c r="R24" i="7"/>
  <c r="Y24" i="7"/>
  <c r="Z24" i="7"/>
  <c r="R25" i="7"/>
  <c r="Y25" i="7"/>
  <c r="Z25" i="7"/>
  <c r="Q26" i="7"/>
  <c r="R26" i="7"/>
  <c r="Y26" i="7"/>
  <c r="Z26" i="7"/>
  <c r="Q27" i="7"/>
  <c r="R27" i="7"/>
  <c r="Y27" i="7"/>
  <c r="Z27" i="7"/>
  <c r="Q28" i="7"/>
  <c r="R28" i="7"/>
  <c r="Y28" i="7"/>
  <c r="Z28" i="7"/>
  <c r="Q29" i="7"/>
  <c r="R29" i="7"/>
  <c r="Y29" i="7"/>
  <c r="Z29" i="7"/>
  <c r="Q30" i="7"/>
  <c r="R30" i="7"/>
  <c r="Y30" i="7"/>
  <c r="Z30" i="7"/>
  <c r="Q31" i="7"/>
  <c r="R31" i="7"/>
  <c r="Y31" i="7"/>
  <c r="Z31" i="7"/>
  <c r="Q32" i="7"/>
  <c r="R32" i="7"/>
  <c r="Y32" i="7"/>
  <c r="Z32" i="7"/>
  <c r="Q33" i="7"/>
  <c r="R33" i="7"/>
  <c r="Y33" i="7"/>
  <c r="Z33" i="7"/>
  <c r="Q34" i="7"/>
  <c r="R34" i="7"/>
  <c r="Y34" i="7"/>
  <c r="Z34" i="7"/>
  <c r="Q35" i="7"/>
  <c r="R35" i="7"/>
  <c r="Y35" i="7"/>
  <c r="Z35" i="7"/>
  <c r="Q36" i="7"/>
  <c r="R36" i="7"/>
  <c r="Y36" i="7"/>
  <c r="Z36" i="7"/>
  <c r="Q37" i="7"/>
  <c r="R37" i="7"/>
  <c r="Y37" i="7"/>
  <c r="Z37" i="7"/>
  <c r="Q38" i="7"/>
  <c r="R38" i="7"/>
  <c r="Y38" i="7"/>
  <c r="Z38" i="7"/>
  <c r="Q39" i="7"/>
  <c r="R39" i="7"/>
  <c r="Y39" i="7"/>
  <c r="Z39" i="7"/>
  <c r="Q40" i="7"/>
  <c r="R40" i="7"/>
  <c r="Y40" i="7"/>
  <c r="Z40" i="7"/>
  <c r="Q41" i="7"/>
  <c r="R41" i="7"/>
  <c r="Y41" i="7"/>
  <c r="Z41" i="7"/>
  <c r="Q42" i="7"/>
  <c r="R42" i="7"/>
  <c r="Y42" i="7"/>
  <c r="Z42" i="7"/>
  <c r="Q43" i="7"/>
  <c r="R43" i="7"/>
  <c r="Y43" i="7"/>
  <c r="Z43" i="7"/>
  <c r="P44" i="7"/>
  <c r="Q44" i="7"/>
  <c r="R44" i="7"/>
  <c r="Y44" i="7"/>
  <c r="Z44" i="7"/>
  <c r="Q45" i="7"/>
  <c r="R45" i="7"/>
  <c r="Y45" i="7"/>
  <c r="Z45" i="7"/>
  <c r="Q46" i="7"/>
  <c r="R46" i="7"/>
  <c r="Y46" i="7"/>
  <c r="Z46" i="7"/>
  <c r="Q47" i="7"/>
  <c r="R47" i="7"/>
  <c r="Y47" i="7"/>
  <c r="Z47" i="7"/>
  <c r="Q48" i="7"/>
  <c r="R48" i="7"/>
  <c r="Y48" i="7"/>
  <c r="Z48" i="7"/>
  <c r="P49" i="7"/>
  <c r="Q49" i="7"/>
  <c r="R49" i="7"/>
  <c r="Y49" i="7"/>
  <c r="Z49" i="7"/>
  <c r="O50" i="7"/>
  <c r="P50" i="7"/>
  <c r="Q50" i="7"/>
  <c r="R50" i="7"/>
  <c r="Y50" i="7"/>
  <c r="Z50" i="7"/>
  <c r="Q51" i="7"/>
  <c r="R51" i="7"/>
  <c r="Y51" i="7"/>
  <c r="Z51" i="7"/>
  <c r="O52" i="7"/>
  <c r="Q52" i="7"/>
  <c r="R52" i="7"/>
  <c r="Y52" i="7"/>
  <c r="Z52" i="7"/>
  <c r="Q53" i="7"/>
  <c r="R53" i="7"/>
  <c r="Y53" i="7"/>
  <c r="Z53" i="7"/>
  <c r="Q54" i="7"/>
  <c r="R54" i="7"/>
  <c r="Y54" i="7"/>
  <c r="Z54" i="7"/>
  <c r="Q55" i="7"/>
  <c r="R55" i="7"/>
  <c r="Y55" i="7"/>
  <c r="Z55" i="7"/>
  <c r="Q56" i="7"/>
  <c r="R56" i="7"/>
  <c r="Y56" i="7"/>
  <c r="Z56" i="7"/>
  <c r="Q57" i="7"/>
  <c r="R57" i="7"/>
  <c r="Y57" i="7"/>
  <c r="Z57" i="7"/>
  <c r="Q58" i="7"/>
  <c r="R58" i="7"/>
  <c r="Y58" i="7"/>
  <c r="Z58" i="7"/>
  <c r="Q59" i="7"/>
  <c r="R59" i="7"/>
  <c r="Y59" i="7"/>
  <c r="Z59" i="7"/>
  <c r="O60" i="7"/>
  <c r="Q60" i="7"/>
  <c r="R60" i="7"/>
  <c r="Y60" i="7"/>
  <c r="Z60" i="7"/>
  <c r="Q61" i="7"/>
  <c r="R61" i="7"/>
  <c r="Y61" i="7"/>
  <c r="Z61" i="7"/>
  <c r="Q62" i="7"/>
  <c r="R62" i="7"/>
  <c r="Y62" i="7"/>
  <c r="Z62" i="7"/>
  <c r="Q63" i="7"/>
  <c r="R63" i="7"/>
  <c r="Q64" i="7"/>
  <c r="R64" i="7"/>
  <c r="Q65" i="7"/>
  <c r="R65" i="7"/>
  <c r="Q66" i="7"/>
  <c r="R66" i="7"/>
  <c r="H67" i="7"/>
  <c r="O67" i="7"/>
  <c r="P67" i="7"/>
  <c r="Q67" i="7"/>
  <c r="R67" i="7"/>
  <c r="Q68" i="7"/>
  <c r="R68" i="7"/>
  <c r="Q69" i="7"/>
  <c r="R69" i="7"/>
  <c r="Q70" i="7"/>
  <c r="R70" i="7"/>
  <c r="Q71" i="7"/>
  <c r="R71" i="7"/>
  <c r="Q72" i="7"/>
  <c r="R72" i="7"/>
  <c r="P73" i="7"/>
  <c r="Q73" i="7"/>
  <c r="R73" i="7"/>
  <c r="Q74" i="7"/>
  <c r="R74" i="7"/>
  <c r="Q75" i="7"/>
  <c r="R75" i="7"/>
  <c r="Q76" i="7"/>
  <c r="R76" i="7"/>
  <c r="O77" i="7"/>
  <c r="Q77" i="7"/>
  <c r="R77" i="7"/>
  <c r="Q78" i="7"/>
  <c r="R78" i="7"/>
  <c r="Q79" i="7"/>
  <c r="R79" i="7"/>
  <c r="Q80" i="7"/>
  <c r="R80" i="7"/>
  <c r="Q81" i="7"/>
  <c r="R81" i="7"/>
  <c r="Q82" i="7"/>
  <c r="R82" i="7"/>
  <c r="Q83" i="7"/>
  <c r="R83" i="7"/>
  <c r="O84" i="7"/>
  <c r="Q84" i="7"/>
  <c r="R84" i="7"/>
  <c r="Q85" i="7"/>
  <c r="R85" i="7"/>
  <c r="Q86" i="7"/>
  <c r="R86" i="7"/>
  <c r="Q87" i="7"/>
  <c r="R87" i="7"/>
  <c r="Q88" i="7"/>
  <c r="R88" i="7"/>
  <c r="Q89" i="7"/>
  <c r="R89" i="7"/>
  <c r="Q90" i="7"/>
  <c r="R90" i="7"/>
  <c r="Q91" i="7"/>
  <c r="R91" i="7"/>
  <c r="Q92" i="7"/>
  <c r="R92" i="7"/>
  <c r="Q93" i="7"/>
  <c r="R93" i="7"/>
  <c r="Q94" i="7"/>
  <c r="R94" i="7"/>
  <c r="Q95" i="7"/>
  <c r="R95" i="7"/>
  <c r="Q96" i="7"/>
  <c r="R96" i="7"/>
  <c r="Q97" i="7"/>
  <c r="R97" i="7"/>
  <c r="Q98" i="7"/>
  <c r="R98" i="7"/>
  <c r="J99" i="7"/>
  <c r="Q99" i="7"/>
  <c r="R99" i="7"/>
  <c r="Q100" i="7"/>
  <c r="R100" i="7"/>
  <c r="Q101" i="7"/>
  <c r="R101" i="7"/>
  <c r="Q102" i="7"/>
  <c r="R102" i="7"/>
  <c r="Q103" i="7"/>
  <c r="R103" i="7"/>
  <c r="Q104" i="7"/>
  <c r="R104" i="7"/>
  <c r="Q105" i="7"/>
  <c r="R105" i="7"/>
  <c r="Q106" i="7"/>
  <c r="R106" i="7"/>
  <c r="Q107" i="7"/>
  <c r="R107" i="7"/>
  <c r="Q108" i="7"/>
  <c r="R108" i="7"/>
  <c r="Q109" i="7"/>
  <c r="Q110" i="7"/>
  <c r="Q111" i="7"/>
  <c r="O112" i="7"/>
  <c r="P112" i="7"/>
  <c r="Q112" i="7"/>
  <c r="Q113" i="7"/>
  <c r="O114" i="7"/>
  <c r="Q114" i="7"/>
  <c r="Q115" i="7"/>
  <c r="Q116" i="7"/>
  <c r="Q117" i="7"/>
  <c r="P118" i="7"/>
  <c r="Q118" i="7"/>
  <c r="Q119" i="7"/>
  <c r="Q120" i="7"/>
  <c r="Q121" i="7"/>
  <c r="Q122" i="7"/>
  <c r="Q123" i="7"/>
  <c r="Q124" i="7"/>
  <c r="Q125" i="7"/>
  <c r="Q126" i="7"/>
  <c r="P127" i="7"/>
  <c r="Q127" i="7"/>
  <c r="Q128" i="7"/>
  <c r="Q129" i="7"/>
  <c r="Q130" i="7"/>
  <c r="Q131" i="7"/>
  <c r="Q132" i="7"/>
  <c r="Q133" i="7"/>
  <c r="P134" i="7"/>
  <c r="Q134" i="7"/>
  <c r="Q135" i="7"/>
  <c r="R135" i="7"/>
  <c r="I136" i="7"/>
  <c r="O136" i="7"/>
  <c r="Q136" i="7"/>
  <c r="Q137" i="7"/>
  <c r="Q138" i="7"/>
  <c r="Q139" i="7"/>
  <c r="Q140" i="7"/>
  <c r="Q141" i="7"/>
  <c r="P142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R155" i="7"/>
  <c r="Q156" i="7"/>
  <c r="Q157" i="7"/>
  <c r="Q158" i="7"/>
  <c r="Q159" i="7"/>
  <c r="Q160" i="7"/>
  <c r="Q161" i="7"/>
  <c r="Q162" i="7"/>
  <c r="O163" i="7"/>
  <c r="Q163" i="7"/>
  <c r="Q164" i="7"/>
  <c r="Q165" i="7"/>
  <c r="Q166" i="7"/>
  <c r="Q167" i="7"/>
  <c r="Q168" i="7"/>
  <c r="O169" i="7"/>
  <c r="Q169" i="7"/>
  <c r="Q170" i="7"/>
  <c r="Q171" i="7"/>
  <c r="Q172" i="7"/>
  <c r="Q173" i="7"/>
  <c r="Q174" i="7"/>
  <c r="O175" i="7"/>
  <c r="Q175" i="7"/>
  <c r="Q176" i="7"/>
  <c r="Q177" i="7"/>
  <c r="Q178" i="7"/>
  <c r="Q179" i="7"/>
  <c r="Q180" i="7"/>
  <c r="P181" i="7"/>
  <c r="Q181" i="7"/>
  <c r="Q182" i="7"/>
  <c r="Q183" i="7"/>
  <c r="Q184" i="7"/>
  <c r="P185" i="7"/>
  <c r="Q185" i="7"/>
  <c r="Q186" i="7"/>
  <c r="Q187" i="7"/>
  <c r="P188" i="7"/>
  <c r="Q188" i="7"/>
  <c r="O189" i="7"/>
  <c r="Q189" i="7"/>
  <c r="Q190" i="7"/>
  <c r="Q191" i="7"/>
  <c r="Q192" i="7"/>
  <c r="Q193" i="7"/>
  <c r="Q194" i="7"/>
  <c r="Q195" i="7"/>
  <c r="R195" i="7"/>
  <c r="Q196" i="7"/>
  <c r="Q197" i="7"/>
  <c r="Q198" i="7"/>
  <c r="Q199" i="7"/>
  <c r="K200" i="7"/>
  <c r="Q200" i="7"/>
  <c r="Q201" i="7"/>
  <c r="Q202" i="7"/>
  <c r="Q203" i="7"/>
  <c r="Q204" i="7"/>
  <c r="P205" i="7"/>
  <c r="Q205" i="7"/>
  <c r="Q206" i="7"/>
  <c r="Q207" i="7"/>
  <c r="K208" i="7"/>
  <c r="O208" i="7"/>
  <c r="Q208" i="7"/>
  <c r="Q209" i="7"/>
  <c r="Q210" i="7"/>
  <c r="P211" i="7"/>
  <c r="Q211" i="7"/>
  <c r="Q212" i="7"/>
  <c r="O213" i="7"/>
  <c r="Q213" i="7"/>
  <c r="Q214" i="7"/>
  <c r="Q215" i="7"/>
  <c r="O216" i="7"/>
  <c r="Q216" i="7"/>
  <c r="Q217" i="7"/>
  <c r="Q218" i="7"/>
  <c r="Q219" i="7"/>
  <c r="Q220" i="7"/>
  <c r="Q221" i="7"/>
  <c r="Q222" i="7"/>
  <c r="Q223" i="7"/>
  <c r="Q224" i="7"/>
  <c r="Q225" i="7"/>
  <c r="P226" i="7"/>
  <c r="Q226" i="7"/>
  <c r="Q227" i="7"/>
  <c r="Q228" i="7"/>
  <c r="Q229" i="7"/>
  <c r="Q230" i="7"/>
  <c r="P231" i="7"/>
  <c r="Q231" i="7"/>
  <c r="P232" i="7"/>
  <c r="Q232" i="7"/>
  <c r="Q233" i="7"/>
  <c r="Q234" i="7"/>
  <c r="Q235" i="7"/>
  <c r="Q236" i="7"/>
  <c r="Q237" i="7"/>
  <c r="Q238" i="7"/>
  <c r="Q239" i="7"/>
  <c r="Q240" i="7"/>
  <c r="Q241" i="7"/>
  <c r="Q242" i="7"/>
  <c r="Q243" i="7"/>
  <c r="Q244" i="7"/>
  <c r="P245" i="7"/>
  <c r="Q245" i="7"/>
  <c r="Q246" i="7"/>
  <c r="Q248" i="7"/>
  <c r="Q247" i="7"/>
  <c r="Q250" i="7"/>
  <c r="Q249" i="7"/>
  <c r="Q251" i="7"/>
  <c r="Q252" i="7"/>
  <c r="Q253" i="7"/>
  <c r="K254" i="7"/>
  <c r="Q254" i="7"/>
  <c r="R254" i="7"/>
  <c r="Q255" i="7"/>
  <c r="Q256" i="7"/>
  <c r="Q257" i="7"/>
  <c r="Q258" i="7"/>
  <c r="P259" i="7"/>
  <c r="Q259" i="7"/>
  <c r="Q260" i="7"/>
  <c r="O261" i="7"/>
  <c r="Q261" i="7"/>
  <c r="Q262" i="7"/>
  <c r="Q263" i="7"/>
  <c r="Q264" i="7"/>
  <c r="Q265" i="7"/>
  <c r="Q266" i="7"/>
  <c r="O267" i="7"/>
  <c r="Q267" i="7"/>
  <c r="Q268" i="7"/>
  <c r="Q269" i="7"/>
  <c r="Q270" i="7"/>
  <c r="Q271" i="7"/>
  <c r="P272" i="7"/>
  <c r="Q272" i="7"/>
  <c r="Q273" i="7"/>
  <c r="Q274" i="7"/>
  <c r="Q275" i="7"/>
  <c r="Q276" i="7"/>
  <c r="P277" i="7"/>
  <c r="Q277" i="7"/>
  <c r="P278" i="7"/>
  <c r="Q278" i="7"/>
  <c r="Q279" i="7"/>
  <c r="Q280" i="7"/>
  <c r="Q281" i="7"/>
  <c r="Q282" i="7"/>
  <c r="Q283" i="7"/>
  <c r="Q284" i="7"/>
  <c r="Q285" i="7"/>
  <c r="Q286" i="7"/>
  <c r="K287" i="7"/>
  <c r="P287" i="7"/>
  <c r="Q287" i="7"/>
  <c r="Q288" i="7"/>
  <c r="P289" i="7"/>
  <c r="Q289" i="7"/>
  <c r="Q290" i="7"/>
  <c r="Q291" i="7"/>
  <c r="Q292" i="7"/>
  <c r="Q293" i="7"/>
  <c r="Q294" i="7"/>
  <c r="Q295" i="7"/>
  <c r="Q296" i="7"/>
  <c r="Q297" i="7"/>
  <c r="O298" i="7"/>
  <c r="Q298" i="7"/>
  <c r="Q299" i="7"/>
  <c r="O300" i="7"/>
  <c r="Q300" i="7"/>
  <c r="O301" i="7"/>
  <c r="Q301" i="7"/>
  <c r="Q302" i="7"/>
  <c r="P303" i="7"/>
  <c r="Q303" i="7"/>
  <c r="Q304" i="7"/>
  <c r="Q305" i="7"/>
  <c r="Q306" i="7"/>
  <c r="O307" i="7"/>
  <c r="Q307" i="7"/>
  <c r="Q308" i="7"/>
  <c r="Q309" i="7"/>
  <c r="Q310" i="7"/>
  <c r="O311" i="7"/>
  <c r="Q311" i="7"/>
  <c r="O312" i="7"/>
  <c r="Q312" i="7"/>
  <c r="Q313" i="7"/>
  <c r="Q314" i="7"/>
  <c r="P315" i="7"/>
  <c r="Q315" i="7"/>
  <c r="Q316" i="7"/>
  <c r="K317" i="7"/>
  <c r="O317" i="7"/>
  <c r="Q317" i="7"/>
  <c r="X2" i="5"/>
  <c r="Y2" i="5"/>
  <c r="X3" i="5"/>
  <c r="Y3" i="5"/>
  <c r="X4" i="5"/>
  <c r="Y4" i="5"/>
  <c r="X5" i="5"/>
  <c r="Y5" i="5"/>
  <c r="X6" i="5"/>
  <c r="Y6" i="5"/>
  <c r="C7" i="5"/>
  <c r="E323" i="5" s="1"/>
  <c r="F323" i="5" s="1"/>
  <c r="X7" i="5"/>
  <c r="Y7" i="5"/>
  <c r="C8" i="5"/>
  <c r="E306" i="5" s="1"/>
  <c r="F306" i="5" s="1"/>
  <c r="X8" i="5"/>
  <c r="Y8" i="5"/>
  <c r="X9" i="5"/>
  <c r="Y9" i="5"/>
  <c r="X10" i="5"/>
  <c r="Y10" i="5"/>
  <c r="C13" i="5"/>
  <c r="C14" i="5"/>
  <c r="D14" i="5"/>
  <c r="D13" i="5"/>
  <c r="X11" i="5"/>
  <c r="Y11" i="5"/>
  <c r="X12" i="5"/>
  <c r="Y12" i="5"/>
  <c r="X13" i="5"/>
  <c r="Y13" i="5"/>
  <c r="X14" i="5"/>
  <c r="Y14" i="5"/>
  <c r="E207" i="5"/>
  <c r="F207" i="5" s="1"/>
  <c r="X15" i="5"/>
  <c r="Y15" i="5"/>
  <c r="X16" i="5"/>
  <c r="Y16" i="5"/>
  <c r="C17" i="5"/>
  <c r="T186" i="5"/>
  <c r="T189" i="5"/>
  <c r="T194" i="5"/>
  <c r="T205" i="5"/>
  <c r="T117" i="5"/>
  <c r="T146" i="5"/>
  <c r="T161" i="5"/>
  <c r="T167" i="5"/>
  <c r="T168" i="5"/>
  <c r="T175" i="5"/>
  <c r="T184" i="5"/>
  <c r="T210" i="5"/>
  <c r="T202" i="5"/>
  <c r="T247" i="5"/>
  <c r="T151" i="5"/>
  <c r="T157" i="5"/>
  <c r="T174" i="5"/>
  <c r="T138" i="5"/>
  <c r="T139" i="5"/>
  <c r="T111" i="5"/>
  <c r="T114" i="5"/>
  <c r="T128" i="5"/>
  <c r="T131" i="5"/>
  <c r="T129" i="5"/>
  <c r="T132" i="5"/>
  <c r="T149" i="5"/>
  <c r="T150" i="5"/>
  <c r="T171" i="5"/>
  <c r="T172" i="5"/>
  <c r="T173" i="5"/>
  <c r="T159" i="5"/>
  <c r="T180" i="5"/>
  <c r="T196" i="5"/>
  <c r="T191" i="5"/>
  <c r="T192" i="5"/>
  <c r="T199" i="5"/>
  <c r="T204" i="5"/>
  <c r="T206" i="5"/>
  <c r="T230" i="5"/>
  <c r="T214" i="5"/>
  <c r="T219" i="5"/>
  <c r="T239" i="5"/>
  <c r="T250" i="5"/>
  <c r="T286" i="5"/>
  <c r="T290" i="5"/>
  <c r="T296" i="5"/>
  <c r="T300" i="5"/>
  <c r="T302" i="5"/>
  <c r="T208" i="5"/>
  <c r="T216" i="5"/>
  <c r="T223" i="5"/>
  <c r="T235" i="5"/>
  <c r="T236" i="5"/>
  <c r="T248" i="5"/>
  <c r="T254" i="5"/>
  <c r="T287" i="5"/>
  <c r="T147" i="5"/>
  <c r="T120" i="5"/>
  <c r="T123" i="5"/>
  <c r="T238" i="5"/>
  <c r="T251" i="5"/>
  <c r="T252" i="5"/>
  <c r="T253" i="5"/>
  <c r="T256" i="5"/>
  <c r="T271" i="5"/>
  <c r="T281" i="5"/>
  <c r="T282" i="5"/>
  <c r="T283" i="5"/>
  <c r="T284" i="5"/>
  <c r="T237" i="5"/>
  <c r="T255" i="5"/>
  <c r="T270" i="5"/>
  <c r="T292" i="5"/>
  <c r="T293" i="5"/>
  <c r="T294" i="5"/>
  <c r="T295" i="5"/>
  <c r="T297" i="5"/>
  <c r="T298" i="5"/>
  <c r="T299" i="5"/>
  <c r="T303" i="5"/>
  <c r="T124" i="5"/>
  <c r="T136" i="5"/>
  <c r="T169" i="5"/>
  <c r="T328" i="5"/>
  <c r="T329" i="5"/>
  <c r="T330" i="5"/>
  <c r="T331" i="5"/>
  <c r="T332" i="5"/>
  <c r="T333" i="5"/>
  <c r="T334" i="5"/>
  <c r="T335" i="5"/>
  <c r="T336" i="5"/>
  <c r="T337" i="5"/>
  <c r="T338" i="5"/>
  <c r="T339" i="5"/>
  <c r="T340" i="5"/>
  <c r="T341" i="5"/>
  <c r="T342" i="5"/>
  <c r="T343" i="5"/>
  <c r="T344" i="5"/>
  <c r="T345" i="5"/>
  <c r="T346" i="5"/>
  <c r="T347" i="5"/>
  <c r="T348" i="5"/>
  <c r="T349" i="5"/>
  <c r="T350" i="5"/>
  <c r="T351" i="5"/>
  <c r="T352" i="5"/>
  <c r="T353" i="5"/>
  <c r="T354" i="5"/>
  <c r="T355" i="5"/>
  <c r="T356" i="5"/>
  <c r="T357" i="5"/>
  <c r="T358" i="5"/>
  <c r="T359" i="5"/>
  <c r="T360" i="5"/>
  <c r="T361" i="5"/>
  <c r="T362" i="5"/>
  <c r="T363" i="5"/>
  <c r="T364" i="5"/>
  <c r="T365" i="5"/>
  <c r="T366" i="5"/>
  <c r="T367" i="5"/>
  <c r="T368" i="5"/>
  <c r="T369" i="5"/>
  <c r="T370" i="5"/>
  <c r="T371" i="5"/>
  <c r="T372" i="5"/>
  <c r="T373" i="5"/>
  <c r="T374" i="5"/>
  <c r="T375" i="5"/>
  <c r="T376" i="5"/>
  <c r="T377" i="5"/>
  <c r="T378" i="5"/>
  <c r="T379" i="5"/>
  <c r="T380" i="5"/>
  <c r="T381" i="5"/>
  <c r="T382" i="5"/>
  <c r="T383" i="5"/>
  <c r="T384" i="5"/>
  <c r="T385" i="5"/>
  <c r="T386" i="5"/>
  <c r="T387" i="5"/>
  <c r="T388" i="5"/>
  <c r="T389" i="5"/>
  <c r="U193" i="5"/>
  <c r="U197" i="5"/>
  <c r="U198" i="5"/>
  <c r="U109" i="5"/>
  <c r="U158" i="5"/>
  <c r="U162" i="5"/>
  <c r="U164" i="5"/>
  <c r="U178" i="5"/>
  <c r="U182" i="5"/>
  <c r="U183" i="5"/>
  <c r="U207" i="5"/>
  <c r="U203" i="5"/>
  <c r="U231" i="5"/>
  <c r="U241" i="5"/>
  <c r="U137" i="5"/>
  <c r="U156" i="5"/>
  <c r="U125" i="5"/>
  <c r="U140" i="5"/>
  <c r="U141" i="5"/>
  <c r="U142" i="5"/>
  <c r="U143" i="5"/>
  <c r="U144" i="5"/>
  <c r="U145" i="5"/>
  <c r="U121" i="5"/>
  <c r="U126" i="5"/>
  <c r="U110" i="5"/>
  <c r="U115" i="5"/>
  <c r="U127" i="5"/>
  <c r="U133" i="5"/>
  <c r="U134" i="5"/>
  <c r="U152" i="5"/>
  <c r="U166" i="5"/>
  <c r="U170" i="5"/>
  <c r="U160" i="5"/>
  <c r="U177" i="5"/>
  <c r="U179" i="5"/>
  <c r="U185" i="5"/>
  <c r="U188" i="5"/>
  <c r="U195" i="5"/>
  <c r="U200" i="5"/>
  <c r="U201" i="5"/>
  <c r="U215" i="5"/>
  <c r="U217" i="5"/>
  <c r="U220" i="5"/>
  <c r="U249" i="5"/>
  <c r="U272" i="5"/>
  <c r="U288" i="5"/>
  <c r="U289" i="5"/>
  <c r="U209" i="5"/>
  <c r="U218" i="5"/>
  <c r="U221" i="5"/>
  <c r="U222" i="5"/>
  <c r="U232" i="5"/>
  <c r="U233" i="5"/>
  <c r="U234" i="5"/>
  <c r="U285" i="5"/>
  <c r="U187" i="5"/>
  <c r="U122" i="5"/>
  <c r="U211" i="5"/>
  <c r="U212" i="5"/>
  <c r="U213" i="5"/>
  <c r="U225" i="5"/>
  <c r="U227" i="5"/>
  <c r="U229" i="5"/>
  <c r="U224" i="5"/>
  <c r="U226" i="5"/>
  <c r="U228" i="5"/>
  <c r="U242" i="5"/>
  <c r="U243" i="5"/>
  <c r="U244" i="5"/>
  <c r="U245" i="5"/>
  <c r="U246" i="5"/>
  <c r="U258" i="5"/>
  <c r="U259" i="5"/>
  <c r="U260" i="5"/>
  <c r="U265" i="5"/>
  <c r="U266" i="5"/>
  <c r="U267" i="5"/>
  <c r="U268" i="5"/>
  <c r="U269" i="5"/>
  <c r="U274" i="5"/>
  <c r="U278" i="5"/>
  <c r="U279" i="5"/>
  <c r="U280" i="5"/>
  <c r="U257" i="5"/>
  <c r="U261" i="5"/>
  <c r="U262" i="5"/>
  <c r="U263" i="5"/>
  <c r="U264" i="5"/>
  <c r="U273" i="5"/>
  <c r="U275" i="5"/>
  <c r="U276" i="5"/>
  <c r="U277" i="5"/>
  <c r="U118" i="5"/>
  <c r="U165" i="5"/>
  <c r="U328" i="5"/>
  <c r="U329" i="5"/>
  <c r="U330" i="5"/>
  <c r="U331" i="5"/>
  <c r="U332" i="5"/>
  <c r="U333" i="5"/>
  <c r="U334" i="5"/>
  <c r="U335" i="5"/>
  <c r="U336" i="5"/>
  <c r="U337" i="5"/>
  <c r="U338" i="5"/>
  <c r="U339" i="5"/>
  <c r="U340" i="5"/>
  <c r="U341" i="5"/>
  <c r="U342" i="5"/>
  <c r="U343" i="5"/>
  <c r="U344" i="5"/>
  <c r="U345" i="5"/>
  <c r="U346" i="5"/>
  <c r="U347" i="5"/>
  <c r="U348" i="5"/>
  <c r="U349" i="5"/>
  <c r="U350" i="5"/>
  <c r="U351" i="5"/>
  <c r="U352" i="5"/>
  <c r="U353" i="5"/>
  <c r="U354" i="5"/>
  <c r="U355" i="5"/>
  <c r="U356" i="5"/>
  <c r="U357" i="5"/>
  <c r="U358" i="5"/>
  <c r="U359" i="5"/>
  <c r="U360" i="5"/>
  <c r="U361" i="5"/>
  <c r="U362" i="5"/>
  <c r="U363" i="5"/>
  <c r="U364" i="5"/>
  <c r="U365" i="5"/>
  <c r="U366" i="5"/>
  <c r="U367" i="5"/>
  <c r="U368" i="5"/>
  <c r="U369" i="5"/>
  <c r="U370" i="5"/>
  <c r="U371" i="5"/>
  <c r="U372" i="5"/>
  <c r="U373" i="5"/>
  <c r="U374" i="5"/>
  <c r="U375" i="5"/>
  <c r="U376" i="5"/>
  <c r="U377" i="5"/>
  <c r="U378" i="5"/>
  <c r="U379" i="5"/>
  <c r="U380" i="5"/>
  <c r="U381" i="5"/>
  <c r="U382" i="5"/>
  <c r="U383" i="5"/>
  <c r="U384" i="5"/>
  <c r="U385" i="5"/>
  <c r="U386" i="5"/>
  <c r="U387" i="5"/>
  <c r="U388" i="5"/>
  <c r="U389" i="5"/>
  <c r="X17" i="5"/>
  <c r="Y17" i="5"/>
  <c r="X18" i="5"/>
  <c r="Y18" i="5"/>
  <c r="X19" i="5"/>
  <c r="Y19" i="5"/>
  <c r="X20" i="5"/>
  <c r="Y20" i="5"/>
  <c r="X21" i="5"/>
  <c r="Y21" i="5"/>
  <c r="X22" i="5"/>
  <c r="Y22" i="5"/>
  <c r="X23" i="5"/>
  <c r="Y23" i="5"/>
  <c r="X24" i="5"/>
  <c r="Y24" i="5"/>
  <c r="X25" i="5"/>
  <c r="Y25" i="5"/>
  <c r="Q26" i="5"/>
  <c r="X26" i="5"/>
  <c r="Y26" i="5"/>
  <c r="Q27" i="5"/>
  <c r="X27" i="5"/>
  <c r="Y27" i="5"/>
  <c r="Q28" i="5"/>
  <c r="X28" i="5"/>
  <c r="Y28" i="5"/>
  <c r="Q29" i="5"/>
  <c r="X29" i="5"/>
  <c r="Y29" i="5"/>
  <c r="Q30" i="5"/>
  <c r="X30" i="5"/>
  <c r="Y30" i="5"/>
  <c r="Q31" i="5"/>
  <c r="X31" i="5"/>
  <c r="Y31" i="5"/>
  <c r="Q32" i="5"/>
  <c r="X32" i="5"/>
  <c r="Y32" i="5"/>
  <c r="Q33" i="5"/>
  <c r="X33" i="5"/>
  <c r="Y33" i="5"/>
  <c r="Q34" i="5"/>
  <c r="X34" i="5"/>
  <c r="Y34" i="5"/>
  <c r="Q35" i="5"/>
  <c r="X35" i="5"/>
  <c r="Y35" i="5"/>
  <c r="Q36" i="5"/>
  <c r="X36" i="5"/>
  <c r="Y36" i="5"/>
  <c r="Q37" i="5"/>
  <c r="X37" i="5"/>
  <c r="Y37" i="5"/>
  <c r="Q38" i="5"/>
  <c r="X38" i="5"/>
  <c r="Y38" i="5"/>
  <c r="Q39" i="5"/>
  <c r="X39" i="5"/>
  <c r="Y39" i="5"/>
  <c r="Q40" i="5"/>
  <c r="X40" i="5"/>
  <c r="Y40" i="5"/>
  <c r="Q41" i="5"/>
  <c r="X41" i="5"/>
  <c r="Y41" i="5"/>
  <c r="Q42" i="5"/>
  <c r="X42" i="5"/>
  <c r="Y42" i="5"/>
  <c r="Q43" i="5"/>
  <c r="X43" i="5"/>
  <c r="Y43" i="5"/>
  <c r="Q44" i="5"/>
  <c r="X44" i="5"/>
  <c r="Y44" i="5"/>
  <c r="Q45" i="5"/>
  <c r="X45" i="5"/>
  <c r="Y45" i="5"/>
  <c r="Q46" i="5"/>
  <c r="X46" i="5"/>
  <c r="Y46" i="5"/>
  <c r="Q47" i="5"/>
  <c r="X47" i="5"/>
  <c r="Y47" i="5"/>
  <c r="Q48" i="5"/>
  <c r="X48" i="5"/>
  <c r="Y48" i="5"/>
  <c r="Q49" i="5"/>
  <c r="X49" i="5"/>
  <c r="Y49" i="5"/>
  <c r="Q50" i="5"/>
  <c r="X50" i="5"/>
  <c r="Y50" i="5"/>
  <c r="Q51" i="5"/>
  <c r="X51" i="5"/>
  <c r="Y51" i="5"/>
  <c r="Q52" i="5"/>
  <c r="X52" i="5"/>
  <c r="Y52" i="5"/>
  <c r="Q53" i="5"/>
  <c r="X53" i="5"/>
  <c r="Y53" i="5"/>
  <c r="Q54" i="5"/>
  <c r="X54" i="5"/>
  <c r="Y54" i="5"/>
  <c r="Q55" i="5"/>
  <c r="X55" i="5"/>
  <c r="Y55" i="5"/>
  <c r="Q56" i="5"/>
  <c r="X56" i="5"/>
  <c r="Y56" i="5"/>
  <c r="Q57" i="5"/>
  <c r="X57" i="5"/>
  <c r="Y57" i="5"/>
  <c r="Q58" i="5"/>
  <c r="X58" i="5"/>
  <c r="Y58" i="5"/>
  <c r="Q59" i="5"/>
  <c r="X59" i="5"/>
  <c r="Y59" i="5"/>
  <c r="Q60" i="5"/>
  <c r="X60" i="5"/>
  <c r="Y60" i="5"/>
  <c r="Q61" i="5"/>
  <c r="X61" i="5"/>
  <c r="Y61" i="5"/>
  <c r="Q62" i="5"/>
  <c r="X62" i="5"/>
  <c r="Y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4" i="5"/>
  <c r="Q233" i="5"/>
  <c r="Q236" i="5"/>
  <c r="Q235" i="5"/>
  <c r="Q237" i="5"/>
  <c r="Q238" i="5"/>
  <c r="Q239" i="5"/>
  <c r="K240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E259" i="1"/>
  <c r="F259" i="1" s="1"/>
  <c r="W259" i="1" s="1"/>
  <c r="E263" i="1"/>
  <c r="F263" i="1" s="1"/>
  <c r="E264" i="1"/>
  <c r="F264" i="1" s="1"/>
  <c r="W264" i="1" s="1"/>
  <c r="E265" i="1"/>
  <c r="F265" i="1" s="1"/>
  <c r="E266" i="1"/>
  <c r="F266" i="1" s="1"/>
  <c r="E275" i="1"/>
  <c r="F275" i="1" s="1"/>
  <c r="E277" i="1"/>
  <c r="F277" i="1" s="1"/>
  <c r="K277" i="1" s="1"/>
  <c r="E278" i="1"/>
  <c r="F278" i="1" s="1"/>
  <c r="E279" i="1"/>
  <c r="F279" i="1" s="1"/>
  <c r="W279" i="1" s="1"/>
  <c r="F286" i="1"/>
  <c r="G286" i="1" s="1"/>
  <c r="S286" i="1" s="1"/>
  <c r="E239" i="1"/>
  <c r="F239" i="1" s="1"/>
  <c r="E257" i="1"/>
  <c r="F257" i="1" s="1"/>
  <c r="E272" i="1"/>
  <c r="F272" i="1" s="1"/>
  <c r="E295" i="1"/>
  <c r="F295" i="1" s="1"/>
  <c r="G295" i="1" s="1"/>
  <c r="S295" i="1" s="1"/>
  <c r="E296" i="1"/>
  <c r="F296" i="1" s="1"/>
  <c r="W296" i="1" s="1"/>
  <c r="E297" i="1"/>
  <c r="F297" i="1" s="1"/>
  <c r="E298" i="1"/>
  <c r="F298" i="1" s="1"/>
  <c r="K298" i="1" s="1"/>
  <c r="E302" i="1"/>
  <c r="F302" i="1" s="1"/>
  <c r="G302" i="1" s="1"/>
  <c r="S302" i="1" s="1"/>
  <c r="E303" i="1"/>
  <c r="F303" i="1" s="1"/>
  <c r="G303" i="1" s="1"/>
  <c r="S303" i="1" s="1"/>
  <c r="E304" i="1"/>
  <c r="F304" i="1" s="1"/>
  <c r="G304" i="1" s="1"/>
  <c r="S304" i="1" s="1"/>
  <c r="E310" i="1"/>
  <c r="F310" i="1" s="1"/>
  <c r="U310" i="1" s="1"/>
  <c r="F181" i="1"/>
  <c r="W181" i="1" s="1"/>
  <c r="F163" i="1"/>
  <c r="W163" i="1" s="1"/>
  <c r="F280" i="1"/>
  <c r="G280" i="1" s="1"/>
  <c r="R280" i="1" s="1"/>
  <c r="F281" i="1"/>
  <c r="G281" i="1" s="1"/>
  <c r="R281" i="1" s="1"/>
  <c r="F282" i="1"/>
  <c r="G282" i="1" s="1"/>
  <c r="R282" i="1" s="1"/>
  <c r="F290" i="1"/>
  <c r="G290" i="1" s="1"/>
  <c r="R290" i="1" s="1"/>
  <c r="F291" i="1"/>
  <c r="F288" i="1"/>
  <c r="G288" i="1" s="1"/>
  <c r="S288" i="1" s="1"/>
  <c r="F289" i="1"/>
  <c r="F292" i="1"/>
  <c r="G292" i="1" s="1"/>
  <c r="S292" i="1" s="1"/>
  <c r="F300" i="1"/>
  <c r="G300" i="1" s="1"/>
  <c r="S300" i="1" s="1"/>
  <c r="E306" i="1"/>
  <c r="F306" i="1" s="1"/>
  <c r="G306" i="1" s="1"/>
  <c r="S306" i="1" s="1"/>
  <c r="E311" i="1"/>
  <c r="F311" i="1" s="1"/>
  <c r="D14" i="1"/>
  <c r="D13" i="1"/>
  <c r="G289" i="1"/>
  <c r="S289" i="1" s="1"/>
  <c r="F98" i="1"/>
  <c r="G98" i="1" s="1"/>
  <c r="R98" i="1" s="1"/>
  <c r="F101" i="1"/>
  <c r="I101" i="1" s="1"/>
  <c r="F102" i="1"/>
  <c r="I102" i="1" s="1"/>
  <c r="F104" i="1"/>
  <c r="G104" i="1" s="1"/>
  <c r="R104" i="1" s="1"/>
  <c r="F105" i="1"/>
  <c r="I105" i="1" s="1"/>
  <c r="F186" i="1"/>
  <c r="W186" i="1" s="1"/>
  <c r="F189" i="1"/>
  <c r="I189" i="1" s="1"/>
  <c r="F193" i="1"/>
  <c r="G193" i="1" s="1"/>
  <c r="R193" i="1" s="1"/>
  <c r="F205" i="1"/>
  <c r="G205" i="1" s="1"/>
  <c r="S205" i="1" s="1"/>
  <c r="F112" i="1"/>
  <c r="W112" i="1" s="1"/>
  <c r="F113" i="1"/>
  <c r="W113" i="1" s="1"/>
  <c r="F116" i="1"/>
  <c r="W116" i="1" s="1"/>
  <c r="F135" i="1"/>
  <c r="G135" i="1" s="1"/>
  <c r="S135" i="1" s="1"/>
  <c r="F146" i="1"/>
  <c r="W146" i="1" s="1"/>
  <c r="F167" i="1"/>
  <c r="G167" i="1" s="1"/>
  <c r="S167" i="1" s="1"/>
  <c r="F168" i="1"/>
  <c r="F106" i="1"/>
  <c r="I106" i="1" s="1"/>
  <c r="F107" i="1"/>
  <c r="W107" i="1" s="1"/>
  <c r="F38" i="1"/>
  <c r="W38" i="1" s="1"/>
  <c r="F39" i="1"/>
  <c r="G39" i="1" s="1"/>
  <c r="S39" i="1" s="1"/>
  <c r="F60" i="1"/>
  <c r="F21" i="1"/>
  <c r="W21" i="1" s="1"/>
  <c r="F25" i="1"/>
  <c r="W25" i="1" s="1"/>
  <c r="F26" i="1"/>
  <c r="I26" i="1" s="1"/>
  <c r="F27" i="1"/>
  <c r="G27" i="1" s="1"/>
  <c r="R27" i="1" s="1"/>
  <c r="F28" i="1"/>
  <c r="G28" i="1" s="1"/>
  <c r="R28" i="1" s="1"/>
  <c r="F29" i="1"/>
  <c r="I29" i="1" s="1"/>
  <c r="F30" i="1"/>
  <c r="G30" i="1" s="1"/>
  <c r="R30" i="1" s="1"/>
  <c r="F31" i="1"/>
  <c r="G31" i="1" s="1"/>
  <c r="S31" i="1" s="1"/>
  <c r="F32" i="1"/>
  <c r="G32" i="1" s="1"/>
  <c r="R32" i="1" s="1"/>
  <c r="F33" i="1"/>
  <c r="G33" i="1" s="1"/>
  <c r="S33" i="1" s="1"/>
  <c r="F36" i="1"/>
  <c r="F37" i="1"/>
  <c r="G37" i="1" s="1"/>
  <c r="R37" i="1" s="1"/>
  <c r="F41" i="1"/>
  <c r="I41" i="1" s="1"/>
  <c r="F44" i="1"/>
  <c r="I44" i="1" s="1"/>
  <c r="F45" i="1"/>
  <c r="I45" i="1" s="1"/>
  <c r="F46" i="1"/>
  <c r="G46" i="1" s="1"/>
  <c r="R46" i="1" s="1"/>
  <c r="F68" i="1"/>
  <c r="F85" i="1"/>
  <c r="G85" i="1" s="1"/>
  <c r="R85" i="1" s="1"/>
  <c r="F86" i="1"/>
  <c r="F89" i="1"/>
  <c r="I89" i="1" s="1"/>
  <c r="F73" i="1"/>
  <c r="G73" i="1" s="1"/>
  <c r="R73" i="1" s="1"/>
  <c r="F74" i="1"/>
  <c r="G74" i="1" s="1"/>
  <c r="S74" i="1" s="1"/>
  <c r="F76" i="1"/>
  <c r="G76" i="1" s="1"/>
  <c r="R76" i="1" s="1"/>
  <c r="F69" i="1"/>
  <c r="I69" i="1" s="1"/>
  <c r="F70" i="1"/>
  <c r="F77" i="1"/>
  <c r="G77" i="1" s="1"/>
  <c r="R77" i="1" s="1"/>
  <c r="F78" i="1"/>
  <c r="G78" i="1" s="1"/>
  <c r="S78" i="1" s="1"/>
  <c r="F79" i="1"/>
  <c r="G79" i="1" s="1"/>
  <c r="R79" i="1" s="1"/>
  <c r="F92" i="1"/>
  <c r="F95" i="1"/>
  <c r="G95" i="1" s="1"/>
  <c r="S95" i="1" s="1"/>
  <c r="F81" i="1"/>
  <c r="G81" i="1" s="1"/>
  <c r="S81" i="1" s="1"/>
  <c r="F84" i="1"/>
  <c r="I84" i="1" s="1"/>
  <c r="F54" i="1"/>
  <c r="G54" i="1" s="1"/>
  <c r="R54" i="1" s="1"/>
  <c r="F55" i="1"/>
  <c r="W55" i="1" s="1"/>
  <c r="F56" i="1"/>
  <c r="G56" i="1" s="1"/>
  <c r="S56" i="1" s="1"/>
  <c r="F57" i="1"/>
  <c r="G57" i="1" s="1"/>
  <c r="S57" i="1" s="1"/>
  <c r="F61" i="1"/>
  <c r="F62" i="1"/>
  <c r="W62" i="1" s="1"/>
  <c r="F52" i="1"/>
  <c r="G52" i="1" s="1"/>
  <c r="R52" i="1" s="1"/>
  <c r="F65" i="1"/>
  <c r="F207" i="1"/>
  <c r="W207" i="1" s="1"/>
  <c r="F210" i="1"/>
  <c r="G210" i="1" s="1"/>
  <c r="S210" i="1" s="1"/>
  <c r="F231" i="1"/>
  <c r="G231" i="1" s="1"/>
  <c r="R231" i="1" s="1"/>
  <c r="F243" i="1"/>
  <c r="F249" i="1"/>
  <c r="G249" i="1" s="1"/>
  <c r="S249" i="1" s="1"/>
  <c r="F154" i="1"/>
  <c r="W154" i="1" s="1"/>
  <c r="F148" i="1"/>
  <c r="W148" i="1" s="1"/>
  <c r="E153" i="1"/>
  <c r="F153" i="1" s="1"/>
  <c r="W153" i="1" s="1"/>
  <c r="F156" i="1"/>
  <c r="G156" i="1" s="1"/>
  <c r="J156" i="1" s="1"/>
  <c r="F157" i="1"/>
  <c r="G157" i="1" s="1"/>
  <c r="S157" i="1" s="1"/>
  <c r="F142" i="1"/>
  <c r="G142" i="1" s="1"/>
  <c r="F145" i="1"/>
  <c r="G145" i="1" s="1"/>
  <c r="E128" i="1"/>
  <c r="F128" i="1" s="1"/>
  <c r="F129" i="1"/>
  <c r="J129" i="1" s="1"/>
  <c r="E131" i="1"/>
  <c r="F131" i="1"/>
  <c r="G131" i="1" s="1"/>
  <c r="E133" i="1"/>
  <c r="F133" i="1" s="1"/>
  <c r="F134" i="1"/>
  <c r="W134" i="1" s="1"/>
  <c r="F149" i="1"/>
  <c r="G149" i="1" s="1"/>
  <c r="S149" i="1" s="1"/>
  <c r="E150" i="1"/>
  <c r="F150" i="1" s="1"/>
  <c r="F152" i="1"/>
  <c r="W152" i="1" s="1"/>
  <c r="E159" i="1"/>
  <c r="F159" i="1" s="1"/>
  <c r="E160" i="1"/>
  <c r="F160" i="1"/>
  <c r="G160" i="1" s="1"/>
  <c r="F177" i="1"/>
  <c r="F179" i="1"/>
  <c r="W179" i="1" s="1"/>
  <c r="F180" i="1"/>
  <c r="W180" i="1" s="1"/>
  <c r="F185" i="1"/>
  <c r="G185" i="1" s="1"/>
  <c r="R185" i="1" s="1"/>
  <c r="F196" i="1"/>
  <c r="G196" i="1" s="1"/>
  <c r="F188" i="1"/>
  <c r="F192" i="1"/>
  <c r="G192" i="1" s="1"/>
  <c r="F195" i="1"/>
  <c r="G195" i="1" s="1"/>
  <c r="F200" i="1"/>
  <c r="G200" i="1" s="1"/>
  <c r="R200" i="1" s="1"/>
  <c r="F204" i="1"/>
  <c r="K204" i="1" s="1"/>
  <c r="F217" i="1"/>
  <c r="G217" i="1" s="1"/>
  <c r="R217" i="1" s="1"/>
  <c r="F219" i="1"/>
  <c r="G219" i="1" s="1"/>
  <c r="S219" i="1" s="1"/>
  <c r="F220" i="1"/>
  <c r="G220" i="1" s="1"/>
  <c r="R220" i="1" s="1"/>
  <c r="F241" i="1"/>
  <c r="K241" i="1" s="1"/>
  <c r="F242" i="1"/>
  <c r="K242" i="1" s="1"/>
  <c r="F274" i="1"/>
  <c r="G274" i="1" s="1"/>
  <c r="R274" i="1" s="1"/>
  <c r="F209" i="1"/>
  <c r="G209" i="1" s="1"/>
  <c r="F218" i="1"/>
  <c r="G218" i="1" s="1"/>
  <c r="F221" i="1"/>
  <c r="F222" i="1"/>
  <c r="G222" i="1" s="1"/>
  <c r="R222" i="1" s="1"/>
  <c r="F223" i="1"/>
  <c r="W223" i="1" s="1"/>
  <c r="F233" i="1"/>
  <c r="G233" i="1" s="1"/>
  <c r="F235" i="1"/>
  <c r="G235" i="1" s="1"/>
  <c r="F237" i="1"/>
  <c r="G237" i="1" s="1"/>
  <c r="S237" i="1" s="1"/>
  <c r="E236" i="1"/>
  <c r="F236" i="1" s="1"/>
  <c r="G236" i="1" s="1"/>
  <c r="R236" i="1" s="1"/>
  <c r="E238" i="1"/>
  <c r="F238" i="1" s="1"/>
  <c r="F187" i="1"/>
  <c r="F211" i="1"/>
  <c r="G211" i="1" s="1"/>
  <c r="R211" i="1" s="1"/>
  <c r="E213" i="1"/>
  <c r="F213" i="1" s="1"/>
  <c r="E225" i="1"/>
  <c r="F225" i="1" s="1"/>
  <c r="W225" i="1" s="1"/>
  <c r="E227" i="1"/>
  <c r="F227" i="1" s="1"/>
  <c r="G227" i="1" s="1"/>
  <c r="R227" i="1" s="1"/>
  <c r="E229" i="1"/>
  <c r="F229" i="1" s="1"/>
  <c r="F226" i="1"/>
  <c r="W226" i="1" s="1"/>
  <c r="F240" i="1"/>
  <c r="G240" i="1" s="1"/>
  <c r="S240" i="1" s="1"/>
  <c r="F244" i="1"/>
  <c r="G244" i="1" s="1"/>
  <c r="R244" i="1" s="1"/>
  <c r="F245" i="1"/>
  <c r="G245" i="1" s="1"/>
  <c r="R245" i="1" s="1"/>
  <c r="F246" i="1"/>
  <c r="E248" i="1"/>
  <c r="F248" i="1" s="1"/>
  <c r="K248" i="1" s="1"/>
  <c r="F258" i="1"/>
  <c r="K258" i="1" s="1"/>
  <c r="F260" i="1"/>
  <c r="K260" i="1" s="1"/>
  <c r="F262" i="1"/>
  <c r="K262" i="1" s="1"/>
  <c r="F267" i="1"/>
  <c r="F268" i="1"/>
  <c r="G268" i="1" s="1"/>
  <c r="R268" i="1" s="1"/>
  <c r="F269" i="1"/>
  <c r="G269" i="1" s="1"/>
  <c r="R269" i="1" s="1"/>
  <c r="C17" i="1"/>
  <c r="G21" i="1"/>
  <c r="R21" i="1" s="1"/>
  <c r="G62" i="1"/>
  <c r="R62" i="1"/>
  <c r="G243" i="1"/>
  <c r="R243" i="1" s="1"/>
  <c r="R148" i="1"/>
  <c r="G221" i="1"/>
  <c r="G187" i="1"/>
  <c r="R187" i="1" s="1"/>
  <c r="G101" i="1"/>
  <c r="S101" i="1" s="1"/>
  <c r="G186" i="1"/>
  <c r="S186" i="1" s="1"/>
  <c r="G189" i="1"/>
  <c r="S189" i="1" s="1"/>
  <c r="G168" i="1"/>
  <c r="S168" i="1" s="1"/>
  <c r="G60" i="1"/>
  <c r="S60" i="1" s="1"/>
  <c r="G26" i="1"/>
  <c r="S26" i="1" s="1"/>
  <c r="G36" i="1"/>
  <c r="S36" i="1" s="1"/>
  <c r="G86" i="1"/>
  <c r="S86" i="1" s="1"/>
  <c r="G191" i="1"/>
  <c r="S191" i="1" s="1"/>
  <c r="I21" i="1"/>
  <c r="Q26" i="1"/>
  <c r="Q27" i="1"/>
  <c r="Q28" i="1"/>
  <c r="Q29" i="1"/>
  <c r="Q30" i="1"/>
  <c r="Q31" i="1"/>
  <c r="Q32" i="1"/>
  <c r="Q33" i="1"/>
  <c r="Q34" i="1"/>
  <c r="Q35" i="1"/>
  <c r="I36" i="1"/>
  <c r="Q36" i="1"/>
  <c r="W36" i="1"/>
  <c r="Q37" i="1"/>
  <c r="Q38" i="1"/>
  <c r="I39" i="1"/>
  <c r="Q39" i="1"/>
  <c r="W39" i="1"/>
  <c r="Q40" i="1"/>
  <c r="Q41" i="1"/>
  <c r="Q42" i="1"/>
  <c r="Q43" i="1"/>
  <c r="Q44" i="1"/>
  <c r="Q45" i="1"/>
  <c r="Q46" i="1"/>
  <c r="Q47" i="1"/>
  <c r="Q48" i="1"/>
  <c r="Q49" i="1"/>
  <c r="Q50" i="1"/>
  <c r="Q51" i="1"/>
  <c r="I52" i="1"/>
  <c r="Q52" i="1"/>
  <c r="W52" i="1"/>
  <c r="Q53" i="1"/>
  <c r="Q54" i="1"/>
  <c r="W54" i="1"/>
  <c r="Q55" i="1"/>
  <c r="Q56" i="1"/>
  <c r="Q57" i="1"/>
  <c r="Q58" i="1"/>
  <c r="Q59" i="1"/>
  <c r="I60" i="1"/>
  <c r="Q60" i="1"/>
  <c r="W60" i="1"/>
  <c r="Q61" i="1"/>
  <c r="I62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I76" i="1"/>
  <c r="Q76" i="1"/>
  <c r="Q77" i="1"/>
  <c r="I78" i="1"/>
  <c r="Q78" i="1"/>
  <c r="W78" i="1"/>
  <c r="Q79" i="1"/>
  <c r="Q80" i="1"/>
  <c r="I81" i="1"/>
  <c r="Q81" i="1"/>
  <c r="Q82" i="1"/>
  <c r="Q83" i="1"/>
  <c r="Q84" i="1"/>
  <c r="Q85" i="1"/>
  <c r="I86" i="1"/>
  <c r="Q86" i="1"/>
  <c r="W86" i="1"/>
  <c r="Q87" i="1"/>
  <c r="Q88" i="1"/>
  <c r="Q89" i="1"/>
  <c r="Q90" i="1"/>
  <c r="Q91" i="1"/>
  <c r="Q92" i="1"/>
  <c r="Q93" i="1"/>
  <c r="Q94" i="1"/>
  <c r="I95" i="1"/>
  <c r="Q95" i="1"/>
  <c r="Q96" i="1"/>
  <c r="Q97" i="1"/>
  <c r="Q98" i="1"/>
  <c r="Q99" i="1"/>
  <c r="Q100" i="1"/>
  <c r="Q101" i="1"/>
  <c r="Q102" i="1"/>
  <c r="Q103" i="1"/>
  <c r="I104" i="1"/>
  <c r="Q104" i="1"/>
  <c r="W104" i="1"/>
  <c r="Q105" i="1"/>
  <c r="Q106" i="1"/>
  <c r="Q107" i="1"/>
  <c r="Q108" i="1"/>
  <c r="Q109" i="1"/>
  <c r="Q110" i="1"/>
  <c r="Q111" i="1"/>
  <c r="Q112" i="1"/>
  <c r="U112" i="1"/>
  <c r="Q113" i="1"/>
  <c r="U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W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I167" i="1"/>
  <c r="Q167" i="1"/>
  <c r="I168" i="1"/>
  <c r="Q168" i="1"/>
  <c r="W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W185" i="1"/>
  <c r="I186" i="1"/>
  <c r="Q186" i="1"/>
  <c r="K187" i="1"/>
  <c r="Q187" i="1"/>
  <c r="W187" i="1"/>
  <c r="Q188" i="1"/>
  <c r="Q189" i="1"/>
  <c r="Q190" i="1"/>
  <c r="Q191" i="1"/>
  <c r="W191" i="1"/>
  <c r="Q192" i="1"/>
  <c r="W192" i="1"/>
  <c r="Q193" i="1"/>
  <c r="Q194" i="1"/>
  <c r="Q195" i="1"/>
  <c r="Q196" i="1"/>
  <c r="Q197" i="1"/>
  <c r="Q198" i="1"/>
  <c r="Q199" i="1"/>
  <c r="Q200" i="1"/>
  <c r="Q201" i="1"/>
  <c r="Q202" i="1"/>
  <c r="Q203" i="1"/>
  <c r="W204" i="1"/>
  <c r="Q204" i="1"/>
  <c r="Q205" i="1"/>
  <c r="Q206" i="1"/>
  <c r="Q207" i="1"/>
  <c r="Q208" i="1"/>
  <c r="Q209" i="1"/>
  <c r="I210" i="1"/>
  <c r="Q210" i="1"/>
  <c r="Q211" i="1"/>
  <c r="Q212" i="1"/>
  <c r="Q213" i="1"/>
  <c r="Q214" i="1"/>
  <c r="Q215" i="1"/>
  <c r="Q216" i="1"/>
  <c r="W217" i="1"/>
  <c r="K217" i="1"/>
  <c r="Q217" i="1"/>
  <c r="Q218" i="1"/>
  <c r="Q219" i="1"/>
  <c r="K220" i="1"/>
  <c r="Q220" i="1"/>
  <c r="W221" i="1"/>
  <c r="Q221" i="1"/>
  <c r="W222" i="1"/>
  <c r="Q222" i="1"/>
  <c r="Q223" i="1"/>
  <c r="Q224" i="1"/>
  <c r="Q225" i="1"/>
  <c r="Q226" i="1"/>
  <c r="Q227" i="1"/>
  <c r="Q228" i="1"/>
  <c r="Q229" i="1"/>
  <c r="Q230" i="1"/>
  <c r="Q231" i="1"/>
  <c r="Q233" i="1"/>
  <c r="Q235" i="1"/>
  <c r="Q236" i="1"/>
  <c r="Q237" i="1"/>
  <c r="Q238" i="1"/>
  <c r="Q239" i="1"/>
  <c r="Q240" i="1"/>
  <c r="Q241" i="1"/>
  <c r="Q242" i="1"/>
  <c r="U242" i="1"/>
  <c r="I243" i="1"/>
  <c r="Q243" i="1"/>
  <c r="W241" i="1"/>
  <c r="K244" i="1"/>
  <c r="Q244" i="1"/>
  <c r="Q245" i="1"/>
  <c r="W243" i="1"/>
  <c r="Q246" i="1"/>
  <c r="W244" i="1"/>
  <c r="Q247" i="1"/>
  <c r="Q248" i="1"/>
  <c r="I249" i="1"/>
  <c r="Q249" i="1"/>
  <c r="Q250" i="1"/>
  <c r="Q251" i="1"/>
  <c r="Q252" i="1"/>
  <c r="Q253" i="1"/>
  <c r="Q254" i="1"/>
  <c r="Q255" i="1"/>
  <c r="Q256" i="1"/>
  <c r="W254" i="1"/>
  <c r="Q257" i="1"/>
  <c r="Q258" i="1"/>
  <c r="Q259" i="1"/>
  <c r="Q260" i="1"/>
  <c r="Q261" i="1"/>
  <c r="Q262" i="1"/>
  <c r="Q263" i="1"/>
  <c r="Q264" i="1"/>
  <c r="Q265" i="1"/>
  <c r="Q266" i="1"/>
  <c r="K267" i="1"/>
  <c r="Q267" i="1"/>
  <c r="Q268" i="1"/>
  <c r="W266" i="1"/>
  <c r="K269" i="1"/>
  <c r="Q269" i="1"/>
  <c r="W267" i="1"/>
  <c r="Q270" i="1"/>
  <c r="Q271" i="1"/>
  <c r="W269" i="1"/>
  <c r="Q272" i="1"/>
  <c r="Q273" i="1"/>
  <c r="Q274" i="1"/>
  <c r="Q275" i="1"/>
  <c r="Q276" i="1"/>
  <c r="Q277" i="1"/>
  <c r="Q278" i="1"/>
  <c r="Q279" i="1"/>
  <c r="Q280" i="1"/>
  <c r="W278" i="1"/>
  <c r="K281" i="1"/>
  <c r="Q281" i="1"/>
  <c r="Q282" i="1"/>
  <c r="W280" i="1"/>
  <c r="Q283" i="1"/>
  <c r="W281" i="1"/>
  <c r="Q284" i="1"/>
  <c r="Q285" i="1"/>
  <c r="Q286" i="1"/>
  <c r="Q287" i="1"/>
  <c r="Q288" i="1"/>
  <c r="K289" i="1"/>
  <c r="Q289" i="1"/>
  <c r="Q290" i="1"/>
  <c r="Q291" i="1"/>
  <c r="Q292" i="1"/>
  <c r="Q293" i="1"/>
  <c r="W291" i="1"/>
  <c r="K295" i="1"/>
  <c r="Q295" i="1"/>
  <c r="Q296" i="1"/>
  <c r="Q297" i="1"/>
  <c r="Q298" i="1"/>
  <c r="Q300" i="1"/>
  <c r="K302" i="1"/>
  <c r="Q302" i="1"/>
  <c r="Q303" i="1"/>
  <c r="K304" i="1"/>
  <c r="Q304" i="1"/>
  <c r="Q306" i="1"/>
  <c r="Q310" i="1"/>
  <c r="Q311" i="1"/>
  <c r="Q312" i="1"/>
  <c r="G278" i="1"/>
  <c r="R278" i="1" s="1"/>
  <c r="K278" i="1"/>
  <c r="K266" i="1"/>
  <c r="W262" i="1"/>
  <c r="G264" i="1"/>
  <c r="R264" i="1" s="1"/>
  <c r="G265" i="1"/>
  <c r="R265" i="1" s="1"/>
  <c r="K265" i="1"/>
  <c r="W73" i="1"/>
  <c r="I73" i="1"/>
  <c r="W61" i="1"/>
  <c r="W57" i="1"/>
  <c r="W37" i="1"/>
  <c r="T307" i="7"/>
  <c r="V307" i="7"/>
  <c r="K307" i="7"/>
  <c r="T169" i="7"/>
  <c r="K169" i="7"/>
  <c r="K312" i="7"/>
  <c r="T312" i="7"/>
  <c r="V312" i="7"/>
  <c r="G209" i="7"/>
  <c r="O209" i="7"/>
  <c r="G272" i="7"/>
  <c r="O272" i="7"/>
  <c r="G239" i="7"/>
  <c r="O239" i="7"/>
  <c r="G249" i="7"/>
  <c r="P249" i="7"/>
  <c r="G223" i="7"/>
  <c r="O223" i="7"/>
  <c r="G300" i="7"/>
  <c r="T300" i="7"/>
  <c r="P300" i="7"/>
  <c r="G231" i="7"/>
  <c r="O231" i="7"/>
  <c r="G181" i="7"/>
  <c r="O181" i="7"/>
  <c r="P117" i="7"/>
  <c r="G117" i="7"/>
  <c r="E298" i="5"/>
  <c r="F298" i="5" s="1"/>
  <c r="K311" i="7"/>
  <c r="H84" i="7"/>
  <c r="H50" i="7"/>
  <c r="O205" i="7"/>
  <c r="G205" i="7"/>
  <c r="O118" i="7"/>
  <c r="G118" i="7"/>
  <c r="O277" i="7"/>
  <c r="G277" i="7"/>
  <c r="O259" i="7"/>
  <c r="G259" i="7"/>
  <c r="O232" i="7"/>
  <c r="G232" i="7"/>
  <c r="O303" i="7"/>
  <c r="G303" i="7"/>
  <c r="P213" i="7"/>
  <c r="G213" i="7"/>
  <c r="O188" i="7"/>
  <c r="G188" i="7"/>
  <c r="S188" i="7"/>
  <c r="P129" i="7"/>
  <c r="G129" i="7"/>
  <c r="P216" i="7"/>
  <c r="G216" i="7"/>
  <c r="G294" i="7"/>
  <c r="S294" i="7"/>
  <c r="U294" i="7"/>
  <c r="O294" i="7"/>
  <c r="G280" i="7"/>
  <c r="K280" i="7"/>
  <c r="G220" i="7"/>
  <c r="P220" i="7"/>
  <c r="G134" i="7"/>
  <c r="S134" i="7"/>
  <c r="U134" i="7"/>
  <c r="O134" i="7"/>
  <c r="G114" i="7"/>
  <c r="P114" i="7"/>
  <c r="G142" i="7"/>
  <c r="O142" i="7"/>
  <c r="G156" i="7"/>
  <c r="O156" i="7"/>
  <c r="G245" i="7"/>
  <c r="K245" i="7"/>
  <c r="O245" i="7"/>
  <c r="E277" i="5"/>
  <c r="F277" i="5" s="1"/>
  <c r="G277" i="5" s="1"/>
  <c r="O211" i="7"/>
  <c r="G211" i="7"/>
  <c r="S211" i="7"/>
  <c r="O289" i="7"/>
  <c r="G289" i="7"/>
  <c r="S289" i="7"/>
  <c r="O226" i="7"/>
  <c r="G226" i="7"/>
  <c r="K226" i="7"/>
  <c r="O127" i="7"/>
  <c r="G127" i="7"/>
  <c r="J127" i="7"/>
  <c r="P175" i="7"/>
  <c r="G175" i="7"/>
  <c r="P261" i="7"/>
  <c r="G261" i="7"/>
  <c r="E271" i="7"/>
  <c r="F271" i="7"/>
  <c r="O271" i="7"/>
  <c r="E251" i="7"/>
  <c r="F251" i="7"/>
  <c r="G251" i="7"/>
  <c r="E297" i="7"/>
  <c r="F297" i="7"/>
  <c r="E295" i="7"/>
  <c r="F295" i="7"/>
  <c r="E293" i="7"/>
  <c r="F293" i="7"/>
  <c r="O293" i="7"/>
  <c r="E288" i="7"/>
  <c r="F288" i="7"/>
  <c r="E283" i="7"/>
  <c r="F283" i="7"/>
  <c r="O283" i="7"/>
  <c r="P283" i="7"/>
  <c r="E281" i="7"/>
  <c r="F281" i="7"/>
  <c r="E279" i="7"/>
  <c r="F279" i="7"/>
  <c r="E273" i="7"/>
  <c r="F273" i="7"/>
  <c r="P273" i="7"/>
  <c r="E270" i="7"/>
  <c r="F270" i="7"/>
  <c r="E266" i="7"/>
  <c r="F266" i="7"/>
  <c r="E260" i="7"/>
  <c r="F260" i="7"/>
  <c r="G260" i="7"/>
  <c r="K260" i="7"/>
  <c r="E258" i="7"/>
  <c r="F258" i="7"/>
  <c r="E256" i="7"/>
  <c r="F256" i="7"/>
  <c r="O256" i="7"/>
  <c r="E242" i="7"/>
  <c r="F242" i="7"/>
  <c r="E238" i="7"/>
  <c r="F238" i="7"/>
  <c r="O238" i="7"/>
  <c r="E241" i="7"/>
  <c r="F241" i="7"/>
  <c r="E227" i="7"/>
  <c r="F227" i="7"/>
  <c r="E225" i="7"/>
  <c r="F225" i="7"/>
  <c r="E123" i="7"/>
  <c r="F123" i="7"/>
  <c r="P123" i="7"/>
  <c r="E120" i="7"/>
  <c r="F120" i="7"/>
  <c r="E192" i="7"/>
  <c r="F192" i="7"/>
  <c r="P192" i="7"/>
  <c r="E299" i="7"/>
  <c r="F299" i="7"/>
  <c r="E262" i="7"/>
  <c r="F262" i="7"/>
  <c r="O262" i="7"/>
  <c r="E248" i="7"/>
  <c r="F248" i="7"/>
  <c r="O248" i="7"/>
  <c r="E247" i="7"/>
  <c r="F247" i="7"/>
  <c r="G247" i="7"/>
  <c r="E237" i="7"/>
  <c r="F237" i="7"/>
  <c r="E235" i="7"/>
  <c r="F235" i="7"/>
  <c r="E230" i="7"/>
  <c r="F230" i="7"/>
  <c r="O230" i="7"/>
  <c r="G230" i="7"/>
  <c r="K230" i="7"/>
  <c r="E222" i="7"/>
  <c r="F222" i="7"/>
  <c r="G222" i="7"/>
  <c r="E314" i="7"/>
  <c r="F314" i="7"/>
  <c r="E304" i="7"/>
  <c r="F304" i="7"/>
  <c r="G304" i="7"/>
  <c r="J304" i="7"/>
  <c r="E302" i="7"/>
  <c r="F302" i="7"/>
  <c r="P302" i="7"/>
  <c r="E286" i="7"/>
  <c r="F286" i="7"/>
  <c r="E263" i="7"/>
  <c r="F263" i="7"/>
  <c r="E253" i="7"/>
  <c r="F253" i="7"/>
  <c r="P253" i="7"/>
  <c r="E233" i="7"/>
  <c r="F233" i="7"/>
  <c r="E229" i="7"/>
  <c r="F229" i="7"/>
  <c r="P229" i="7"/>
  <c r="E244" i="7"/>
  <c r="F244" i="7"/>
  <c r="P244" i="7"/>
  <c r="E218" i="7"/>
  <c r="F218" i="7"/>
  <c r="G218" i="7"/>
  <c r="E215" i="7"/>
  <c r="F215" i="7"/>
  <c r="E202" i="7"/>
  <c r="F202" i="7"/>
  <c r="E196" i="7"/>
  <c r="F196" i="7"/>
  <c r="E206" i="7"/>
  <c r="F206" i="7"/>
  <c r="G206" i="7"/>
  <c r="E182" i="7"/>
  <c r="F182" i="7"/>
  <c r="O182" i="7"/>
  <c r="E178" i="7"/>
  <c r="F178" i="7"/>
  <c r="O178" i="7"/>
  <c r="E159" i="7"/>
  <c r="F159" i="7"/>
  <c r="E172" i="7"/>
  <c r="F172" i="7"/>
  <c r="E170" i="7"/>
  <c r="F170" i="7"/>
  <c r="E152" i="7"/>
  <c r="F152" i="7"/>
  <c r="E149" i="7"/>
  <c r="F149" i="7"/>
  <c r="E132" i="7"/>
  <c r="F132" i="7"/>
  <c r="P132" i="7"/>
  <c r="E133" i="7"/>
  <c r="F133" i="7"/>
  <c r="E128" i="7"/>
  <c r="F128" i="7"/>
  <c r="O128" i="7"/>
  <c r="E115" i="7"/>
  <c r="F115" i="7"/>
  <c r="E111" i="7"/>
  <c r="F111" i="7"/>
  <c r="E126" i="7"/>
  <c r="F126" i="7"/>
  <c r="E145" i="7"/>
  <c r="F145" i="7"/>
  <c r="G145" i="7"/>
  <c r="E143" i="7"/>
  <c r="F143" i="7"/>
  <c r="E141" i="7"/>
  <c r="F141" i="7"/>
  <c r="G141" i="7"/>
  <c r="J141" i="7"/>
  <c r="E139" i="7"/>
  <c r="F139" i="7"/>
  <c r="G139" i="7"/>
  <c r="E125" i="7"/>
  <c r="F125" i="7"/>
  <c r="O125" i="7"/>
  <c r="E157" i="7"/>
  <c r="F157" i="7"/>
  <c r="E153" i="7"/>
  <c r="F153" i="7"/>
  <c r="E137" i="7"/>
  <c r="F137" i="7"/>
  <c r="O137" i="7"/>
  <c r="E151" i="7"/>
  <c r="F151" i="7"/>
  <c r="E255" i="7"/>
  <c r="F255" i="7"/>
  <c r="E217" i="7"/>
  <c r="F217" i="7"/>
  <c r="E224" i="7"/>
  <c r="F224" i="7"/>
  <c r="G224" i="7"/>
  <c r="E66" i="7"/>
  <c r="F66" i="7"/>
  <c r="E53" i="7"/>
  <c r="F53" i="7"/>
  <c r="E62" i="7"/>
  <c r="F62" i="7"/>
  <c r="P62" i="7"/>
  <c r="E58" i="7"/>
  <c r="F58" i="7"/>
  <c r="E56" i="7"/>
  <c r="F56" i="7"/>
  <c r="E54" i="7"/>
  <c r="F54" i="7"/>
  <c r="G54" i="7"/>
  <c r="S54" i="7"/>
  <c r="E83" i="7"/>
  <c r="F83" i="7"/>
  <c r="P83" i="7"/>
  <c r="G83" i="7"/>
  <c r="E81" i="7"/>
  <c r="F81" i="7"/>
  <c r="E95" i="7"/>
  <c r="F95" i="7"/>
  <c r="G95" i="7"/>
  <c r="E93" i="7"/>
  <c r="F93" i="7"/>
  <c r="E91" i="7"/>
  <c r="F91" i="7"/>
  <c r="E78" i="7"/>
  <c r="F78" i="7"/>
  <c r="G78" i="7"/>
  <c r="T78" i="7"/>
  <c r="E70" i="7"/>
  <c r="F70" i="7"/>
  <c r="O70" i="7"/>
  <c r="E76" i="7"/>
  <c r="F76" i="7"/>
  <c r="E74" i="7"/>
  <c r="F74" i="7"/>
  <c r="O74" i="7"/>
  <c r="G74" i="7"/>
  <c r="T74" i="7"/>
  <c r="E72" i="7"/>
  <c r="F72" i="7"/>
  <c r="E90" i="7"/>
  <c r="F90" i="7"/>
  <c r="P90" i="7"/>
  <c r="E88" i="7"/>
  <c r="F88" i="7"/>
  <c r="E86" i="7"/>
  <c r="F86" i="7"/>
  <c r="E68" i="7"/>
  <c r="F68" i="7"/>
  <c r="P68" i="7"/>
  <c r="E64" i="7"/>
  <c r="F64" i="7"/>
  <c r="G64" i="7"/>
  <c r="S64" i="7"/>
  <c r="E51" i="7"/>
  <c r="F51" i="7"/>
  <c r="E48" i="7"/>
  <c r="F48" i="7"/>
  <c r="E43" i="7"/>
  <c r="F43" i="7"/>
  <c r="G43" i="7"/>
  <c r="E40" i="7"/>
  <c r="F40" i="7"/>
  <c r="O40" i="7"/>
  <c r="E33" i="7"/>
  <c r="F33" i="7"/>
  <c r="E30" i="7"/>
  <c r="F30" i="7"/>
  <c r="E25" i="7"/>
  <c r="F25" i="7"/>
  <c r="G25" i="7"/>
  <c r="E22" i="7"/>
  <c r="F22" i="7"/>
  <c r="E38" i="7"/>
  <c r="F38" i="7"/>
  <c r="P38" i="7"/>
  <c r="E187" i="7"/>
  <c r="F187" i="7"/>
  <c r="E176" i="7"/>
  <c r="F176" i="7"/>
  <c r="G176" i="7"/>
  <c r="E164" i="7"/>
  <c r="F164" i="7"/>
  <c r="E146" i="7"/>
  <c r="F146" i="7"/>
  <c r="G146" i="7"/>
  <c r="T146" i="7"/>
  <c r="E119" i="7"/>
  <c r="F119" i="7"/>
  <c r="O119" i="7"/>
  <c r="E109" i="7"/>
  <c r="F109" i="7"/>
  <c r="O109" i="7"/>
  <c r="P109" i="7"/>
  <c r="E212" i="7"/>
  <c r="F212" i="7"/>
  <c r="E191" i="7"/>
  <c r="F191" i="7"/>
  <c r="P191" i="7"/>
  <c r="G191" i="7"/>
  <c r="J191" i="7"/>
  <c r="E105" i="7"/>
  <c r="F105" i="7"/>
  <c r="E100" i="7"/>
  <c r="F100" i="7"/>
  <c r="V124" i="8"/>
  <c r="U8" i="7"/>
  <c r="U9" i="7"/>
  <c r="V189" i="8"/>
  <c r="O239" i="8"/>
  <c r="U239" i="8"/>
  <c r="G239" i="8"/>
  <c r="O236" i="8"/>
  <c r="G236" i="8"/>
  <c r="O223" i="8"/>
  <c r="G223" i="8"/>
  <c r="O231" i="8"/>
  <c r="G231" i="8"/>
  <c r="O214" i="8"/>
  <c r="U214" i="8"/>
  <c r="G214" i="8"/>
  <c r="J214" i="8"/>
  <c r="O193" i="8"/>
  <c r="G193" i="8"/>
  <c r="O181" i="8"/>
  <c r="U181" i="8"/>
  <c r="G181" i="8"/>
  <c r="S181" i="8"/>
  <c r="O166" i="8"/>
  <c r="G166" i="8"/>
  <c r="S166" i="8"/>
  <c r="U166" i="8"/>
  <c r="O134" i="8"/>
  <c r="G134" i="8"/>
  <c r="O121" i="8"/>
  <c r="G121" i="8"/>
  <c r="S121" i="8"/>
  <c r="U121" i="8"/>
  <c r="O142" i="8"/>
  <c r="G142" i="8"/>
  <c r="S142" i="8"/>
  <c r="U142" i="8"/>
  <c r="J142" i="8"/>
  <c r="O156" i="8"/>
  <c r="G156" i="8"/>
  <c r="O245" i="8"/>
  <c r="G245" i="8"/>
  <c r="K245" i="8"/>
  <c r="O221" i="8"/>
  <c r="G221" i="8"/>
  <c r="O305" i="8"/>
  <c r="G305" i="8"/>
  <c r="S305" i="8"/>
  <c r="U305" i="8"/>
  <c r="J201" i="8"/>
  <c r="J197" i="8"/>
  <c r="I124" i="8"/>
  <c r="H96" i="8"/>
  <c r="H92" i="8"/>
  <c r="H64" i="8"/>
  <c r="H56" i="8"/>
  <c r="H52" i="8"/>
  <c r="H44" i="8"/>
  <c r="H40" i="8"/>
  <c r="O186" i="8"/>
  <c r="G186" i="8"/>
  <c r="S186" i="8"/>
  <c r="O162" i="8"/>
  <c r="G162" i="8"/>
  <c r="O109" i="8"/>
  <c r="G109" i="8"/>
  <c r="O207" i="8"/>
  <c r="G207" i="8"/>
  <c r="S207" i="8"/>
  <c r="G226" i="8"/>
  <c r="O226" i="8"/>
  <c r="G122" i="8"/>
  <c r="S122" i="8"/>
  <c r="O122" i="8"/>
  <c r="G246" i="8"/>
  <c r="S246" i="8"/>
  <c r="O246" i="8"/>
  <c r="G232" i="8"/>
  <c r="O232" i="8"/>
  <c r="G303" i="8"/>
  <c r="O303" i="8"/>
  <c r="G234" i="8"/>
  <c r="K234" i="8"/>
  <c r="O234" i="8"/>
  <c r="G188" i="8"/>
  <c r="J188" i="8"/>
  <c r="O188" i="8"/>
  <c r="U188" i="8"/>
  <c r="G160" i="8"/>
  <c r="J160" i="8"/>
  <c r="O160" i="8"/>
  <c r="G127" i="8"/>
  <c r="O127" i="8"/>
  <c r="G110" i="8"/>
  <c r="S110" i="8"/>
  <c r="U110" i="8"/>
  <c r="O110" i="8"/>
  <c r="G144" i="8"/>
  <c r="S144" i="8"/>
  <c r="U144" i="8"/>
  <c r="O144" i="8"/>
  <c r="G140" i="8"/>
  <c r="O140" i="8"/>
  <c r="G179" i="8"/>
  <c r="O179" i="8"/>
  <c r="G158" i="8"/>
  <c r="O158" i="8"/>
  <c r="G198" i="8"/>
  <c r="S198" i="8"/>
  <c r="U198" i="8"/>
  <c r="O198" i="8"/>
  <c r="O98" i="8"/>
  <c r="G98" i="8"/>
  <c r="J98" i="8"/>
  <c r="J207" i="8"/>
  <c r="O191" i="7"/>
  <c r="O146" i="7"/>
  <c r="P88" i="7"/>
  <c r="P255" i="7"/>
  <c r="P295" i="7"/>
  <c r="S127" i="7"/>
  <c r="U127" i="7"/>
  <c r="S226" i="7"/>
  <c r="U226" i="7"/>
  <c r="U289" i="7"/>
  <c r="K289" i="7"/>
  <c r="S245" i="7"/>
  <c r="U245" i="7"/>
  <c r="S158" i="8"/>
  <c r="U158" i="8"/>
  <c r="J158" i="8"/>
  <c r="S140" i="8"/>
  <c r="U140" i="8"/>
  <c r="J140" i="8"/>
  <c r="J110" i="8"/>
  <c r="S160" i="8"/>
  <c r="U160" i="8"/>
  <c r="S234" i="8"/>
  <c r="U234" i="8"/>
  <c r="U122" i="8"/>
  <c r="J122" i="8"/>
  <c r="S245" i="8"/>
  <c r="U245" i="8"/>
  <c r="S134" i="8"/>
  <c r="U134" i="8"/>
  <c r="J134" i="8"/>
  <c r="S214" i="8"/>
  <c r="S239" i="8"/>
  <c r="K239" i="8"/>
  <c r="P119" i="7"/>
  <c r="G119" i="7"/>
  <c r="P48" i="7"/>
  <c r="G91" i="7"/>
  <c r="P91" i="7"/>
  <c r="O91" i="7"/>
  <c r="G62" i="7"/>
  <c r="S62" i="7"/>
  <c r="O62" i="7"/>
  <c r="O141" i="7"/>
  <c r="P141" i="7"/>
  <c r="P111" i="7"/>
  <c r="G132" i="7"/>
  <c r="J132" i="7"/>
  <c r="O132" i="7"/>
  <c r="T206" i="7"/>
  <c r="O206" i="7"/>
  <c r="P218" i="7"/>
  <c r="G253" i="7"/>
  <c r="K253" i="7"/>
  <c r="O253" i="7"/>
  <c r="P304" i="7"/>
  <c r="O304" i="7"/>
  <c r="P235" i="7"/>
  <c r="G262" i="7"/>
  <c r="K262" i="7"/>
  <c r="P262" i="7"/>
  <c r="O123" i="7"/>
  <c r="G123" i="7"/>
  <c r="G238" i="7"/>
  <c r="K238" i="7"/>
  <c r="P238" i="7"/>
  <c r="O260" i="7"/>
  <c r="P260" i="7"/>
  <c r="G279" i="7"/>
  <c r="S279" i="7"/>
  <c r="G293" i="7"/>
  <c r="P293" i="7"/>
  <c r="G271" i="7"/>
  <c r="S271" i="7"/>
  <c r="P271" i="7"/>
  <c r="T129" i="7"/>
  <c r="V129" i="7"/>
  <c r="J129" i="7"/>
  <c r="U188" i="7"/>
  <c r="J188" i="7"/>
  <c r="S232" i="7"/>
  <c r="U232" i="7"/>
  <c r="K232" i="7"/>
  <c r="S205" i="7"/>
  <c r="U205" i="7"/>
  <c r="K205" i="7"/>
  <c r="V300" i="7"/>
  <c r="J300" i="7"/>
  <c r="S209" i="7"/>
  <c r="U209" i="7"/>
  <c r="K209" i="7"/>
  <c r="S98" i="8"/>
  <c r="U98" i="8"/>
  <c r="S109" i="8"/>
  <c r="U109" i="8"/>
  <c r="I109" i="8"/>
  <c r="U186" i="8"/>
  <c r="J186" i="8"/>
  <c r="G109" i="7"/>
  <c r="S109" i="7"/>
  <c r="U109" i="7"/>
  <c r="S25" i="7"/>
  <c r="O25" i="7"/>
  <c r="P25" i="7"/>
  <c r="H43" i="7"/>
  <c r="G68" i="7"/>
  <c r="O68" i="7"/>
  <c r="G72" i="7"/>
  <c r="P58" i="7"/>
  <c r="P224" i="7"/>
  <c r="V224" i="7"/>
  <c r="T224" i="7"/>
  <c r="O224" i="7"/>
  <c r="G137" i="7"/>
  <c r="P137" i="7"/>
  <c r="P139" i="7"/>
  <c r="O139" i="7"/>
  <c r="O215" i="7"/>
  <c r="G302" i="7"/>
  <c r="J302" i="7"/>
  <c r="O302" i="7"/>
  <c r="U302" i="7"/>
  <c r="P230" i="7"/>
  <c r="G248" i="7"/>
  <c r="P248" i="7"/>
  <c r="G258" i="7"/>
  <c r="S258" i="7"/>
  <c r="G273" i="7"/>
  <c r="O273" i="7"/>
  <c r="P251" i="7"/>
  <c r="O251" i="7"/>
  <c r="T261" i="7"/>
  <c r="V261" i="7"/>
  <c r="K261" i="7"/>
  <c r="U211" i="7"/>
  <c r="K211" i="7"/>
  <c r="S156" i="7"/>
  <c r="J156" i="7"/>
  <c r="T114" i="7"/>
  <c r="V114" i="7"/>
  <c r="J114" i="7"/>
  <c r="T220" i="7"/>
  <c r="V220" i="7"/>
  <c r="K220" i="7"/>
  <c r="S280" i="7"/>
  <c r="T117" i="7"/>
  <c r="V117" i="7"/>
  <c r="J117" i="7"/>
  <c r="S179" i="8"/>
  <c r="U179" i="8"/>
  <c r="J179" i="8"/>
  <c r="J144" i="8"/>
  <c r="S188" i="8"/>
  <c r="S303" i="8"/>
  <c r="U303" i="8"/>
  <c r="J303" i="8"/>
  <c r="U246" i="8"/>
  <c r="K246" i="8"/>
  <c r="S226" i="8"/>
  <c r="U226" i="8"/>
  <c r="K226" i="8"/>
  <c r="S221" i="8"/>
  <c r="U221" i="8"/>
  <c r="K221" i="8"/>
  <c r="S156" i="8"/>
  <c r="J156" i="8"/>
  <c r="S193" i="8"/>
  <c r="U193" i="8"/>
  <c r="J193" i="8"/>
  <c r="S236" i="8"/>
  <c r="U236" i="8"/>
  <c r="K236" i="8"/>
  <c r="P64" i="7"/>
  <c r="O64" i="7"/>
  <c r="O90" i="7"/>
  <c r="G90" i="7"/>
  <c r="G70" i="7"/>
  <c r="H70" i="7"/>
  <c r="P70" i="7"/>
  <c r="P95" i="7"/>
  <c r="O95" i="7"/>
  <c r="P56" i="7"/>
  <c r="O66" i="7"/>
  <c r="G151" i="7"/>
  <c r="K151" i="7"/>
  <c r="P151" i="7"/>
  <c r="O151" i="7"/>
  <c r="G125" i="7"/>
  <c r="J125" i="7"/>
  <c r="S125" i="7"/>
  <c r="U125" i="7"/>
  <c r="P125" i="7"/>
  <c r="O145" i="7"/>
  <c r="P145" i="7"/>
  <c r="G128" i="7"/>
  <c r="T128" i="7"/>
  <c r="P128" i="7"/>
  <c r="O152" i="7"/>
  <c r="G152" i="7"/>
  <c r="P152" i="7"/>
  <c r="G178" i="7"/>
  <c r="S178" i="7"/>
  <c r="U178" i="7"/>
  <c r="P178" i="7"/>
  <c r="O229" i="7"/>
  <c r="G229" i="7"/>
  <c r="O286" i="7"/>
  <c r="G286" i="7"/>
  <c r="P286" i="7"/>
  <c r="P222" i="7"/>
  <c r="O222" i="7"/>
  <c r="O247" i="7"/>
  <c r="O192" i="7"/>
  <c r="G192" i="7"/>
  <c r="S192" i="7"/>
  <c r="O227" i="7"/>
  <c r="G227" i="7"/>
  <c r="S227" i="7"/>
  <c r="U227" i="7"/>
  <c r="P227" i="7"/>
  <c r="G256" i="7"/>
  <c r="P256" i="7"/>
  <c r="T216" i="7"/>
  <c r="V216" i="7"/>
  <c r="K216" i="7"/>
  <c r="S303" i="7"/>
  <c r="U303" i="7"/>
  <c r="J303" i="7"/>
  <c r="S277" i="7"/>
  <c r="U277" i="7"/>
  <c r="K277" i="7"/>
  <c r="S181" i="7"/>
  <c r="U181" i="7"/>
  <c r="J181" i="7"/>
  <c r="S231" i="7"/>
  <c r="U231" i="7"/>
  <c r="K231" i="7"/>
  <c r="S223" i="7"/>
  <c r="U223" i="7"/>
  <c r="K223" i="7"/>
  <c r="S239" i="7"/>
  <c r="U239" i="7"/>
  <c r="K239" i="7"/>
  <c r="S272" i="7"/>
  <c r="U272" i="7"/>
  <c r="K272" i="7"/>
  <c r="U192" i="7"/>
  <c r="K192" i="7"/>
  <c r="S145" i="7"/>
  <c r="U145" i="7"/>
  <c r="J145" i="7"/>
  <c r="H64" i="7"/>
  <c r="K251" i="7"/>
  <c r="T251" i="7"/>
  <c r="V251" i="7"/>
  <c r="S302" i="7"/>
  <c r="S137" i="7"/>
  <c r="U137" i="7"/>
  <c r="I137" i="7"/>
  <c r="H25" i="7"/>
  <c r="T123" i="7"/>
  <c r="V123" i="7"/>
  <c r="J123" i="7"/>
  <c r="J206" i="7"/>
  <c r="H62" i="7"/>
  <c r="J146" i="7"/>
  <c r="S141" i="7"/>
  <c r="U141" i="7"/>
  <c r="T191" i="7"/>
  <c r="V191" i="7"/>
  <c r="K227" i="7"/>
  <c r="S286" i="7"/>
  <c r="U286" i="7"/>
  <c r="K286" i="7"/>
  <c r="V128" i="7"/>
  <c r="J128" i="7"/>
  <c r="T70" i="7"/>
  <c r="S248" i="7"/>
  <c r="U248" i="7"/>
  <c r="K248" i="7"/>
  <c r="K224" i="7"/>
  <c r="T68" i="7"/>
  <c r="H68" i="7"/>
  <c r="U271" i="7"/>
  <c r="K271" i="7"/>
  <c r="T132" i="7"/>
  <c r="V132" i="7"/>
  <c r="T43" i="7"/>
  <c r="I109" i="7"/>
  <c r="S293" i="7"/>
  <c r="K293" i="7"/>
  <c r="T218" i="7"/>
  <c r="V218" i="7"/>
  <c r="K218" i="7"/>
  <c r="H74" i="7"/>
  <c r="O255" i="7"/>
  <c r="G255" i="7"/>
  <c r="O263" i="7"/>
  <c r="G263" i="7"/>
  <c r="P263" i="7"/>
  <c r="O295" i="7"/>
  <c r="G295" i="7"/>
  <c r="K295" i="7"/>
  <c r="P157" i="7"/>
  <c r="G157" i="7"/>
  <c r="O157" i="7"/>
  <c r="S273" i="7"/>
  <c r="U273" i="7"/>
  <c r="K273" i="7"/>
  <c r="G244" i="7"/>
  <c r="T244" i="7"/>
  <c r="V244" i="7"/>
  <c r="O244" i="7"/>
  <c r="G281" i="7"/>
  <c r="O281" i="7"/>
  <c r="P281" i="7"/>
  <c r="H78" i="7"/>
  <c r="S127" i="8"/>
  <c r="U127" i="8"/>
  <c r="J127" i="8"/>
  <c r="P164" i="7"/>
  <c r="G164" i="7"/>
  <c r="O164" i="7"/>
  <c r="P54" i="7"/>
  <c r="T139" i="7"/>
  <c r="V139" i="7"/>
  <c r="J139" i="7"/>
  <c r="T230" i="7"/>
  <c r="V230" i="7"/>
  <c r="G33" i="7"/>
  <c r="P33" i="7"/>
  <c r="O33" i="7"/>
  <c r="P314" i="7"/>
  <c r="G314" i="7"/>
  <c r="O314" i="7"/>
  <c r="O212" i="7"/>
  <c r="G212" i="7"/>
  <c r="P212" i="7"/>
  <c r="O93" i="7"/>
  <c r="G93" i="7"/>
  <c r="P93" i="7"/>
  <c r="O159" i="7"/>
  <c r="G159" i="7"/>
  <c r="P159" i="7"/>
  <c r="P242" i="7"/>
  <c r="G242" i="7"/>
  <c r="O242" i="7"/>
  <c r="P76" i="7"/>
  <c r="G76" i="7"/>
  <c r="O76" i="7"/>
  <c r="P149" i="7"/>
  <c r="G149" i="7"/>
  <c r="O149" i="7"/>
  <c r="G225" i="7"/>
  <c r="O225" i="7"/>
  <c r="P225" i="7"/>
  <c r="G88" i="7"/>
  <c r="H88" i="7"/>
  <c r="O88" i="7"/>
  <c r="G115" i="7"/>
  <c r="P115" i="7"/>
  <c r="O115" i="7"/>
  <c r="G143" i="7"/>
  <c r="O143" i="7"/>
  <c r="P143" i="7"/>
  <c r="P237" i="7"/>
  <c r="G237" i="7"/>
  <c r="O237" i="7"/>
  <c r="U293" i="7"/>
  <c r="K294" i="7"/>
  <c r="T253" i="7"/>
  <c r="V253" i="7"/>
  <c r="K279" i="7"/>
  <c r="O176" i="7"/>
  <c r="J181" i="8"/>
  <c r="J134" i="7"/>
  <c r="S223" i="8"/>
  <c r="U223" i="8"/>
  <c r="K223" i="8"/>
  <c r="U156" i="7"/>
  <c r="P176" i="7"/>
  <c r="J178" i="7"/>
  <c r="T175" i="7"/>
  <c r="V175" i="7"/>
  <c r="J175" i="7"/>
  <c r="S260" i="7"/>
  <c r="U260" i="7"/>
  <c r="P74" i="7"/>
  <c r="J157" i="1"/>
  <c r="O83" i="7"/>
  <c r="I57" i="1"/>
  <c r="G44" i="1"/>
  <c r="R44" i="1" s="1"/>
  <c r="G285" i="8"/>
  <c r="P285" i="8"/>
  <c r="O285" i="8"/>
  <c r="P43" i="8"/>
  <c r="G43" i="8"/>
  <c r="O43" i="8"/>
  <c r="O173" i="7"/>
  <c r="P173" i="7"/>
  <c r="P149" i="8"/>
  <c r="O149" i="8"/>
  <c r="G149" i="8"/>
  <c r="P131" i="8"/>
  <c r="G131" i="8"/>
  <c r="O131" i="8"/>
  <c r="G76" i="8"/>
  <c r="S76" i="8"/>
  <c r="P76" i="8"/>
  <c r="O76" i="8"/>
  <c r="O47" i="8"/>
  <c r="P47" i="8"/>
  <c r="G47" i="8"/>
  <c r="W44" i="1"/>
  <c r="W28" i="1"/>
  <c r="T189" i="7"/>
  <c r="V189" i="7"/>
  <c r="K189" i="7"/>
  <c r="T266" i="8"/>
  <c r="V266" i="8"/>
  <c r="K266" i="8"/>
  <c r="W81" i="1"/>
  <c r="W53" i="1"/>
  <c r="I28" i="1"/>
  <c r="G241" i="1"/>
  <c r="S241" i="1" s="1"/>
  <c r="O165" i="7"/>
  <c r="P165" i="7"/>
  <c r="G165" i="7"/>
  <c r="G306" i="7"/>
  <c r="O306" i="7"/>
  <c r="P306" i="7"/>
  <c r="P104" i="7"/>
  <c r="G104" i="7"/>
  <c r="O104" i="7"/>
  <c r="O276" i="7"/>
  <c r="P276" i="7"/>
  <c r="G276" i="7"/>
  <c r="O39" i="7"/>
  <c r="P39" i="7"/>
  <c r="T39" i="7"/>
  <c r="H39" i="7"/>
  <c r="G173" i="7"/>
  <c r="G183" i="7"/>
  <c r="O183" i="7"/>
  <c r="P183" i="7"/>
  <c r="G290" i="7"/>
  <c r="P290" i="7"/>
  <c r="O290" i="7"/>
  <c r="O99" i="7"/>
  <c r="P99" i="7"/>
  <c r="T63" i="8"/>
  <c r="H63" i="8"/>
  <c r="O215" i="8"/>
  <c r="G215" i="8"/>
  <c r="P215" i="8"/>
  <c r="V311" i="7"/>
  <c r="G195" i="7"/>
  <c r="I195" i="7"/>
  <c r="O195" i="7"/>
  <c r="P195" i="7"/>
  <c r="S50" i="8"/>
  <c r="H50" i="8"/>
  <c r="K297" i="8"/>
  <c r="T297" i="8"/>
  <c r="V297" i="8"/>
  <c r="G273" i="8"/>
  <c r="O273" i="8"/>
  <c r="O247" i="8"/>
  <c r="P247" i="8"/>
  <c r="G247" i="8"/>
  <c r="P78" i="8"/>
  <c r="O78" i="8"/>
  <c r="G78" i="8"/>
  <c r="G51" i="8"/>
  <c r="P51" i="8"/>
  <c r="O51" i="8"/>
  <c r="T161" i="7"/>
  <c r="J161" i="7"/>
  <c r="P161" i="7"/>
  <c r="V161" i="7"/>
  <c r="O161" i="7"/>
  <c r="G229" i="8"/>
  <c r="O229" i="8"/>
  <c r="P229" i="8"/>
  <c r="H73" i="7"/>
  <c r="O200" i="7"/>
  <c r="U200" i="7"/>
  <c r="P200" i="7"/>
  <c r="H77" i="8"/>
  <c r="S77" i="8"/>
  <c r="K222" i="8"/>
  <c r="T222" i="8"/>
  <c r="V222" i="8"/>
  <c r="O254" i="8"/>
  <c r="P254" i="8"/>
  <c r="S88" i="8"/>
  <c r="H88" i="8"/>
  <c r="G173" i="8"/>
  <c r="O173" i="8"/>
  <c r="P173" i="8"/>
  <c r="U240" i="8"/>
  <c r="S77" i="7"/>
  <c r="H77" i="7"/>
  <c r="G190" i="7"/>
  <c r="S190" i="7"/>
  <c r="U190" i="7"/>
  <c r="O190" i="7"/>
  <c r="G278" i="7"/>
  <c r="O278" i="7"/>
  <c r="V312" i="8"/>
  <c r="V309" i="8"/>
  <c r="V167" i="8"/>
  <c r="G263" i="8"/>
  <c r="K263" i="8"/>
  <c r="O263" i="8"/>
  <c r="G128" i="8"/>
  <c r="T128" i="8"/>
  <c r="V128" i="8"/>
  <c r="O128" i="8"/>
  <c r="G53" i="8"/>
  <c r="O53" i="8"/>
  <c r="P53" i="8"/>
  <c r="O63" i="8"/>
  <c r="P63" i="8"/>
  <c r="V233" i="8"/>
  <c r="V197" i="8"/>
  <c r="O82" i="8"/>
  <c r="P82" i="8"/>
  <c r="G82" i="8"/>
  <c r="G93" i="8"/>
  <c r="O93" i="8"/>
  <c r="P93" i="8"/>
  <c r="G101" i="8"/>
  <c r="P101" i="8"/>
  <c r="O101" i="8"/>
  <c r="T87" i="8"/>
  <c r="G225" i="8"/>
  <c r="O225" i="8"/>
  <c r="O192" i="8"/>
  <c r="G192" i="8"/>
  <c r="P250" i="8"/>
  <c r="V250" i="8"/>
  <c r="G250" i="8"/>
  <c r="O235" i="8"/>
  <c r="P235" i="8"/>
  <c r="G235" i="8"/>
  <c r="G302" i="8"/>
  <c r="P302" i="8"/>
  <c r="O302" i="8"/>
  <c r="G33" i="8"/>
  <c r="H33" i="8"/>
  <c r="O33" i="8"/>
  <c r="P100" i="8"/>
  <c r="O100" i="8"/>
  <c r="G100" i="8"/>
  <c r="P267" i="7"/>
  <c r="G301" i="7"/>
  <c r="S42" i="8"/>
  <c r="J111" i="8"/>
  <c r="T111" i="8"/>
  <c r="V111" i="8"/>
  <c r="U152" i="8"/>
  <c r="P252" i="8"/>
  <c r="V252" i="8"/>
  <c r="O243" i="8"/>
  <c r="P301" i="8"/>
  <c r="G301" i="8"/>
  <c r="O125" i="8"/>
  <c r="G125" i="8"/>
  <c r="P125" i="8"/>
  <c r="G55" i="8"/>
  <c r="O55" i="8"/>
  <c r="P55" i="8"/>
  <c r="O88" i="8"/>
  <c r="P88" i="8"/>
  <c r="V187" i="8"/>
  <c r="P165" i="8"/>
  <c r="O165" i="8"/>
  <c r="G165" i="8"/>
  <c r="S165" i="8"/>
  <c r="U165" i="8"/>
  <c r="P308" i="8"/>
  <c r="O308" i="8"/>
  <c r="O289" i="8"/>
  <c r="G289" i="8"/>
  <c r="G276" i="8"/>
  <c r="S276" i="8"/>
  <c r="U276" i="8"/>
  <c r="O276" i="8"/>
  <c r="P276" i="8"/>
  <c r="T298" i="8"/>
  <c r="V298" i="8"/>
  <c r="K298" i="8"/>
  <c r="G293" i="8"/>
  <c r="O293" i="8"/>
  <c r="P293" i="8"/>
  <c r="O260" i="8"/>
  <c r="G260" i="8"/>
  <c r="S243" i="8"/>
  <c r="K243" i="8"/>
  <c r="P154" i="8"/>
  <c r="O154" i="8"/>
  <c r="G54" i="8"/>
  <c r="P54" i="8"/>
  <c r="G37" i="8"/>
  <c r="O37" i="8"/>
  <c r="P37" i="8"/>
  <c r="T39" i="8"/>
  <c r="H39" i="8"/>
  <c r="P169" i="7"/>
  <c r="V169" i="7"/>
  <c r="V219" i="8"/>
  <c r="O281" i="8"/>
  <c r="U281" i="8"/>
  <c r="U238" i="8"/>
  <c r="G208" i="8"/>
  <c r="K208" i="8"/>
  <c r="P208" i="8"/>
  <c r="G200" i="8"/>
  <c r="P200" i="8"/>
  <c r="O200" i="8"/>
  <c r="P136" i="8"/>
  <c r="G136" i="8"/>
  <c r="P313" i="8"/>
  <c r="O313" i="8"/>
  <c r="G313" i="8"/>
  <c r="T313" i="8"/>
  <c r="V313" i="8"/>
  <c r="P307" i="8"/>
  <c r="G307" i="8"/>
  <c r="K307" i="8"/>
  <c r="G213" i="8"/>
  <c r="O213" i="8"/>
  <c r="P213" i="8"/>
  <c r="O196" i="8"/>
  <c r="P196" i="8"/>
  <c r="V196" i="8"/>
  <c r="O48" i="8"/>
  <c r="G48" i="8"/>
  <c r="P48" i="8"/>
  <c r="E184" i="7"/>
  <c r="F184" i="7"/>
  <c r="P184" i="7"/>
  <c r="E309" i="7"/>
  <c r="F309" i="7"/>
  <c r="E243" i="7"/>
  <c r="F243" i="7"/>
  <c r="O243" i="7"/>
  <c r="E122" i="7"/>
  <c r="F122" i="7"/>
  <c r="E131" i="7"/>
  <c r="F131" i="7"/>
  <c r="O131" i="7"/>
  <c r="E121" i="7"/>
  <c r="F121" i="7"/>
  <c r="E138" i="7"/>
  <c r="F138" i="7"/>
  <c r="O138" i="7"/>
  <c r="E154" i="7"/>
  <c r="F154" i="7"/>
  <c r="E221" i="7"/>
  <c r="F221" i="7"/>
  <c r="P221" i="7"/>
  <c r="E92" i="7"/>
  <c r="F92" i="7"/>
  <c r="E89" i="7"/>
  <c r="F89" i="7"/>
  <c r="P89" i="7"/>
  <c r="E47" i="7"/>
  <c r="F47" i="7"/>
  <c r="E42" i="7"/>
  <c r="F42" i="7"/>
  <c r="P42" i="7"/>
  <c r="E35" i="7"/>
  <c r="F35" i="7"/>
  <c r="E26" i="7"/>
  <c r="F26" i="7"/>
  <c r="P26" i="7"/>
  <c r="E21" i="7"/>
  <c r="F21" i="7"/>
  <c r="O21" i="7"/>
  <c r="E107" i="7"/>
  <c r="F107" i="7"/>
  <c r="O107" i="7"/>
  <c r="E97" i="7"/>
  <c r="F97" i="7"/>
  <c r="K267" i="8"/>
  <c r="G258" i="8"/>
  <c r="O240" i="8"/>
  <c r="O286" i="8"/>
  <c r="O143" i="8"/>
  <c r="G143" i="8"/>
  <c r="E210" i="7"/>
  <c r="F210" i="7"/>
  <c r="E204" i="7"/>
  <c r="F204" i="7"/>
  <c r="G204" i="7"/>
  <c r="E199" i="7"/>
  <c r="F199" i="7"/>
  <c r="O199" i="7"/>
  <c r="E180" i="7"/>
  <c r="F180" i="7"/>
  <c r="O180" i="7"/>
  <c r="E124" i="7"/>
  <c r="F124" i="7"/>
  <c r="E313" i="7"/>
  <c r="F313" i="7"/>
  <c r="G313" i="7"/>
  <c r="E291" i="7"/>
  <c r="F291" i="7"/>
  <c r="E284" i="7"/>
  <c r="F284" i="7"/>
  <c r="P284" i="7"/>
  <c r="E275" i="7"/>
  <c r="F275" i="7"/>
  <c r="O275" i="7"/>
  <c r="E296" i="7"/>
  <c r="F296" i="7"/>
  <c r="E282" i="7"/>
  <c r="F282" i="7"/>
  <c r="P282" i="7"/>
  <c r="E257" i="7"/>
  <c r="F257" i="7"/>
  <c r="P257" i="7"/>
  <c r="E246" i="7"/>
  <c r="F246" i="7"/>
  <c r="E316" i="7"/>
  <c r="F316" i="7"/>
  <c r="G316" i="7"/>
  <c r="K316" i="7"/>
  <c r="E264" i="7"/>
  <c r="F264" i="7"/>
  <c r="P264" i="7"/>
  <c r="E228" i="7"/>
  <c r="F228" i="7"/>
  <c r="E197" i="7"/>
  <c r="F197" i="7"/>
  <c r="E160" i="7"/>
  <c r="F160" i="7"/>
  <c r="E150" i="7"/>
  <c r="F150" i="7"/>
  <c r="O150" i="7"/>
  <c r="E57" i="7"/>
  <c r="F57" i="7"/>
  <c r="E82" i="7"/>
  <c r="F82" i="7"/>
  <c r="O82" i="7"/>
  <c r="E29" i="7"/>
  <c r="F29" i="7"/>
  <c r="O29" i="7"/>
  <c r="E179" i="7"/>
  <c r="F179" i="7"/>
  <c r="E162" i="7"/>
  <c r="F162" i="7"/>
  <c r="E135" i="7"/>
  <c r="F135" i="7"/>
  <c r="G135" i="7"/>
  <c r="J135" i="7"/>
  <c r="E113" i="7"/>
  <c r="F113" i="7"/>
  <c r="E207" i="7"/>
  <c r="F207" i="7"/>
  <c r="G207" i="7"/>
  <c r="H49" i="8"/>
  <c r="H69" i="8"/>
  <c r="T70" i="8"/>
  <c r="S65" i="8"/>
  <c r="G259" i="8"/>
  <c r="G217" i="8"/>
  <c r="O217" i="8"/>
  <c r="U271" i="8"/>
  <c r="E137" i="4"/>
  <c r="E121" i="4"/>
  <c r="E105" i="4"/>
  <c r="E89" i="4"/>
  <c r="E301" i="1"/>
  <c r="F301" i="1" s="1"/>
  <c r="E315" i="1"/>
  <c r="F315" i="1" s="1"/>
  <c r="E312" i="1"/>
  <c r="F312" i="1" s="1"/>
  <c r="E313" i="1"/>
  <c r="F313" i="1" s="1"/>
  <c r="E232" i="1"/>
  <c r="F232" i="1" s="1"/>
  <c r="E111" i="1"/>
  <c r="F111" i="1" s="1"/>
  <c r="E114" i="1"/>
  <c r="E13" i="4" s="1"/>
  <c r="E115" i="1"/>
  <c r="F115" i="1" s="1"/>
  <c r="G115" i="1" s="1"/>
  <c r="E65" i="4"/>
  <c r="E41" i="4"/>
  <c r="E33" i="4"/>
  <c r="E118" i="1"/>
  <c r="F118" i="1" s="1"/>
  <c r="E66" i="4"/>
  <c r="E58" i="4"/>
  <c r="E50" i="4"/>
  <c r="E120" i="1"/>
  <c r="F120" i="1" s="1"/>
  <c r="E110" i="1"/>
  <c r="E11" i="4" s="1"/>
  <c r="E322" i="1"/>
  <c r="F322" i="1" s="1"/>
  <c r="G322" i="1" s="1"/>
  <c r="R322" i="1" s="1"/>
  <c r="E309" i="1"/>
  <c r="F309" i="1" s="1"/>
  <c r="E299" i="1"/>
  <c r="F299" i="1" s="1"/>
  <c r="E234" i="1"/>
  <c r="F234" i="1" s="1"/>
  <c r="E321" i="1"/>
  <c r="F321" i="1" s="1"/>
  <c r="K321" i="1" s="1"/>
  <c r="E308" i="1"/>
  <c r="F308" i="1" s="1"/>
  <c r="E325" i="1"/>
  <c r="F325" i="1" s="1"/>
  <c r="E307" i="1"/>
  <c r="F307" i="1" s="1"/>
  <c r="E314" i="1"/>
  <c r="F314" i="1" s="1"/>
  <c r="G314" i="1" s="1"/>
  <c r="R314" i="1" s="1"/>
  <c r="E305" i="1"/>
  <c r="F305" i="1" s="1"/>
  <c r="K305" i="1" s="1"/>
  <c r="E294" i="1"/>
  <c r="F294" i="1" s="1"/>
  <c r="G294" i="1" s="1"/>
  <c r="R294" i="1" s="1"/>
  <c r="E324" i="1"/>
  <c r="F324" i="1" s="1"/>
  <c r="P92" i="7"/>
  <c r="G92" i="7"/>
  <c r="O92" i="7"/>
  <c r="J125" i="8"/>
  <c r="S125" i="8"/>
  <c r="U125" i="8"/>
  <c r="O316" i="7"/>
  <c r="P316" i="7"/>
  <c r="P21" i="7"/>
  <c r="G21" i="7"/>
  <c r="H21" i="7"/>
  <c r="T301" i="8"/>
  <c r="V301" i="8"/>
  <c r="K301" i="8"/>
  <c r="J131" i="8"/>
  <c r="T131" i="8"/>
  <c r="V131" i="8"/>
  <c r="K285" i="8"/>
  <c r="T285" i="8"/>
  <c r="V285" i="8"/>
  <c r="S115" i="7"/>
  <c r="U115" i="7"/>
  <c r="J115" i="7"/>
  <c r="S225" i="7"/>
  <c r="U225" i="7"/>
  <c r="K225" i="7"/>
  <c r="K244" i="7"/>
  <c r="P82" i="7"/>
  <c r="P246" i="7"/>
  <c r="O246" i="7"/>
  <c r="G246" i="7"/>
  <c r="P124" i="7"/>
  <c r="G124" i="7"/>
  <c r="T124" i="7"/>
  <c r="V124" i="7"/>
  <c r="O124" i="7"/>
  <c r="T48" i="8"/>
  <c r="H48" i="8"/>
  <c r="T307" i="8"/>
  <c r="V307" i="8"/>
  <c r="S293" i="8"/>
  <c r="U293" i="8"/>
  <c r="K293" i="8"/>
  <c r="S302" i="8"/>
  <c r="U302" i="8"/>
  <c r="J302" i="8"/>
  <c r="J101" i="8"/>
  <c r="T101" i="8"/>
  <c r="V101" i="8"/>
  <c r="J128" i="8"/>
  <c r="T47" i="8"/>
  <c r="H47" i="8"/>
  <c r="T237" i="7"/>
  <c r="V237" i="7"/>
  <c r="K237" i="7"/>
  <c r="T159" i="7"/>
  <c r="V159" i="7"/>
  <c r="J159" i="7"/>
  <c r="P162" i="7"/>
  <c r="O162" i="7"/>
  <c r="G162" i="7"/>
  <c r="S162" i="7"/>
  <c r="U162" i="7"/>
  <c r="S273" i="8"/>
  <c r="U273" i="8"/>
  <c r="K273" i="8"/>
  <c r="G57" i="7"/>
  <c r="H57" i="7"/>
  <c r="O57" i="7"/>
  <c r="P57" i="7"/>
  <c r="P180" i="7"/>
  <c r="G180" i="7"/>
  <c r="S258" i="8"/>
  <c r="U258" i="8"/>
  <c r="K258" i="8"/>
  <c r="P35" i="7"/>
  <c r="O35" i="7"/>
  <c r="G35" i="7"/>
  <c r="H35" i="7"/>
  <c r="P121" i="7"/>
  <c r="O121" i="7"/>
  <c r="G121" i="7"/>
  <c r="S121" i="7"/>
  <c r="U121" i="7"/>
  <c r="S200" i="8"/>
  <c r="U200" i="8"/>
  <c r="K200" i="8"/>
  <c r="J100" i="8"/>
  <c r="T100" i="8"/>
  <c r="V100" i="8"/>
  <c r="S235" i="8"/>
  <c r="U235" i="8"/>
  <c r="K235" i="8"/>
  <c r="S225" i="8"/>
  <c r="U225" i="8"/>
  <c r="K225" i="8"/>
  <c r="K247" i="8"/>
  <c r="S247" i="8"/>
  <c r="U247" i="8"/>
  <c r="S276" i="7"/>
  <c r="U276" i="7"/>
  <c r="K276" i="7"/>
  <c r="J149" i="8"/>
  <c r="T149" i="8"/>
  <c r="V149" i="8"/>
  <c r="T149" i="7"/>
  <c r="V149" i="7"/>
  <c r="J149" i="7"/>
  <c r="T295" i="7"/>
  <c r="V295" i="7"/>
  <c r="O309" i="7"/>
  <c r="G309" i="7"/>
  <c r="P309" i="7"/>
  <c r="H51" i="8"/>
  <c r="T51" i="8"/>
  <c r="T301" i="7"/>
  <c r="V301" i="7"/>
  <c r="K301" i="7"/>
  <c r="P207" i="7"/>
  <c r="O207" i="7"/>
  <c r="P150" i="7"/>
  <c r="O282" i="7"/>
  <c r="G282" i="7"/>
  <c r="S282" i="7"/>
  <c r="U282" i="7"/>
  <c r="G199" i="7"/>
  <c r="K199" i="7"/>
  <c r="G42" i="7"/>
  <c r="S42" i="7"/>
  <c r="G131" i="7"/>
  <c r="J131" i="7"/>
  <c r="P131" i="7"/>
  <c r="U243" i="8"/>
  <c r="K165" i="8"/>
  <c r="T183" i="7"/>
  <c r="V183" i="7"/>
  <c r="K183" i="7"/>
  <c r="T306" i="7"/>
  <c r="V306" i="7"/>
  <c r="K306" i="7"/>
  <c r="S164" i="7"/>
  <c r="U164" i="7"/>
  <c r="J164" i="7"/>
  <c r="O284" i="7"/>
  <c r="P313" i="7"/>
  <c r="O313" i="7"/>
  <c r="S217" i="8"/>
  <c r="U217" i="8"/>
  <c r="K217" i="8"/>
  <c r="P160" i="7"/>
  <c r="O160" i="7"/>
  <c r="G160" i="7"/>
  <c r="J160" i="7"/>
  <c r="O47" i="7"/>
  <c r="G47" i="7"/>
  <c r="H47" i="7"/>
  <c r="P47" i="7"/>
  <c r="T208" i="8"/>
  <c r="V208" i="8"/>
  <c r="T55" i="8"/>
  <c r="H55" i="8"/>
  <c r="S93" i="8"/>
  <c r="H93" i="8"/>
  <c r="S290" i="7"/>
  <c r="U290" i="7"/>
  <c r="K290" i="7"/>
  <c r="K173" i="7"/>
  <c r="T173" i="7"/>
  <c r="V173" i="7"/>
  <c r="K165" i="7"/>
  <c r="S165" i="7"/>
  <c r="U165" i="7"/>
  <c r="H43" i="8"/>
  <c r="T43" i="8"/>
  <c r="S93" i="7"/>
  <c r="H93" i="7"/>
  <c r="O97" i="7"/>
  <c r="P97" i="7"/>
  <c r="G97" i="7"/>
  <c r="S97" i="7"/>
  <c r="T136" i="8"/>
  <c r="V136" i="8"/>
  <c r="I136" i="8"/>
  <c r="K276" i="8"/>
  <c r="G29" i="7"/>
  <c r="P154" i="7"/>
  <c r="O154" i="7"/>
  <c r="P113" i="7"/>
  <c r="O113" i="7"/>
  <c r="G296" i="7"/>
  <c r="K296" i="7"/>
  <c r="P296" i="7"/>
  <c r="O296" i="7"/>
  <c r="P204" i="7"/>
  <c r="P122" i="7"/>
  <c r="O122" i="7"/>
  <c r="G122" i="7"/>
  <c r="S122" i="7"/>
  <c r="U122" i="7"/>
  <c r="F110" i="1"/>
  <c r="W110" i="1" s="1"/>
  <c r="K259" i="8"/>
  <c r="S259" i="8"/>
  <c r="U259" i="8"/>
  <c r="O135" i="7"/>
  <c r="O197" i="7"/>
  <c r="P197" i="7"/>
  <c r="G197" i="7"/>
  <c r="G275" i="7"/>
  <c r="G210" i="7"/>
  <c r="T210" i="7"/>
  <c r="V210" i="7"/>
  <c r="P210" i="7"/>
  <c r="O210" i="7"/>
  <c r="P243" i="7"/>
  <c r="S37" i="8"/>
  <c r="H37" i="8"/>
  <c r="S260" i="8"/>
  <c r="U260" i="8"/>
  <c r="K260" i="8"/>
  <c r="K250" i="8"/>
  <c r="T250" i="8"/>
  <c r="H82" i="8"/>
  <c r="S82" i="8"/>
  <c r="S278" i="7"/>
  <c r="U278" i="7"/>
  <c r="K278" i="7"/>
  <c r="S229" i="8"/>
  <c r="U229" i="8"/>
  <c r="K229" i="8"/>
  <c r="S143" i="7"/>
  <c r="U143" i="7"/>
  <c r="J143" i="7"/>
  <c r="H76" i="7"/>
  <c r="S76" i="7"/>
  <c r="H33" i="7"/>
  <c r="T33" i="7"/>
  <c r="S263" i="7"/>
  <c r="U263" i="7"/>
  <c r="K263" i="7"/>
  <c r="O228" i="7"/>
  <c r="G228" i="7"/>
  <c r="K228" i="7"/>
  <c r="P228" i="7"/>
  <c r="T173" i="8"/>
  <c r="V173" i="8"/>
  <c r="K173" i="8"/>
  <c r="S215" i="8"/>
  <c r="U215" i="8"/>
  <c r="J215" i="8"/>
  <c r="J157" i="7"/>
  <c r="T157" i="7"/>
  <c r="V157" i="7"/>
  <c r="S143" i="8"/>
  <c r="U143" i="8"/>
  <c r="J143" i="8"/>
  <c r="S104" i="7"/>
  <c r="J104" i="7"/>
  <c r="S242" i="7"/>
  <c r="U242" i="7"/>
  <c r="K242" i="7"/>
  <c r="S281" i="7"/>
  <c r="U281" i="7"/>
  <c r="K281" i="7"/>
  <c r="E16" i="4"/>
  <c r="P179" i="7"/>
  <c r="G179" i="7"/>
  <c r="S179" i="7"/>
  <c r="U179" i="7"/>
  <c r="O179" i="7"/>
  <c r="O264" i="7"/>
  <c r="P291" i="7"/>
  <c r="G291" i="7"/>
  <c r="K291" i="7"/>
  <c r="O291" i="7"/>
  <c r="G107" i="7"/>
  <c r="I107" i="7"/>
  <c r="P107" i="7"/>
  <c r="O184" i="7"/>
  <c r="T213" i="8"/>
  <c r="V213" i="8"/>
  <c r="K213" i="8"/>
  <c r="S54" i="8"/>
  <c r="H54" i="8"/>
  <c r="S289" i="8"/>
  <c r="U289" i="8"/>
  <c r="K289" i="8"/>
  <c r="S192" i="8"/>
  <c r="U192" i="8"/>
  <c r="K192" i="8"/>
  <c r="T53" i="8"/>
  <c r="H53" i="8"/>
  <c r="H78" i="8"/>
  <c r="T78" i="8"/>
  <c r="J212" i="7"/>
  <c r="S212" i="7"/>
  <c r="U212" i="7"/>
  <c r="K314" i="7"/>
  <c r="T314" i="7"/>
  <c r="V314" i="7"/>
  <c r="H54" i="7"/>
  <c r="S255" i="7"/>
  <c r="U255" i="7"/>
  <c r="K255" i="7"/>
  <c r="S291" i="7"/>
  <c r="U291" i="7"/>
  <c r="T47" i="7"/>
  <c r="I124" i="7"/>
  <c r="S92" i="7"/>
  <c r="H92" i="7"/>
  <c r="T296" i="7"/>
  <c r="V296" i="7"/>
  <c r="T35" i="7"/>
  <c r="T228" i="7"/>
  <c r="V228" i="7"/>
  <c r="K246" i="7"/>
  <c r="S246" i="7"/>
  <c r="U246" i="7"/>
  <c r="K210" i="7"/>
  <c r="S107" i="7"/>
  <c r="K282" i="7"/>
  <c r="K309" i="7"/>
  <c r="T309" i="7"/>
  <c r="V309" i="7"/>
  <c r="K180" i="7"/>
  <c r="S180" i="7"/>
  <c r="U180" i="7"/>
  <c r="T57" i="7"/>
  <c r="T197" i="7"/>
  <c r="V197" i="7"/>
  <c r="J197" i="7"/>
  <c r="J97" i="7"/>
  <c r="J179" i="7"/>
  <c r="T316" i="7"/>
  <c r="V316" i="7"/>
  <c r="K204" i="7"/>
  <c r="T204" i="7"/>
  <c r="V204" i="7"/>
  <c r="G126" i="7"/>
  <c r="O126" i="7"/>
  <c r="P126" i="7"/>
  <c r="G241" i="7"/>
  <c r="O241" i="7"/>
  <c r="P241" i="7"/>
  <c r="G202" i="7"/>
  <c r="O202" i="7"/>
  <c r="P202" i="7"/>
  <c r="S275" i="7"/>
  <c r="U275" i="7"/>
  <c r="K275" i="7"/>
  <c r="T313" i="7"/>
  <c r="V313" i="7"/>
  <c r="K313" i="7"/>
  <c r="T29" i="7"/>
  <c r="H29" i="7"/>
  <c r="S207" i="7"/>
  <c r="U207" i="7"/>
  <c r="J207" i="7"/>
  <c r="P297" i="7"/>
  <c r="G297" i="7"/>
  <c r="O297" i="7"/>
  <c r="P275" i="7"/>
  <c r="P29" i="7"/>
  <c r="S142" i="7"/>
  <c r="U142" i="7"/>
  <c r="J142" i="7"/>
  <c r="J122" i="7"/>
  <c r="G89" i="7"/>
  <c r="P138" i="7"/>
  <c r="K258" i="7"/>
  <c r="K166" i="8"/>
  <c r="G182" i="7"/>
  <c r="J162" i="8"/>
  <c r="S162" i="8"/>
  <c r="U162" i="8"/>
  <c r="P72" i="7"/>
  <c r="O72" i="7"/>
  <c r="H83" i="7"/>
  <c r="S83" i="7"/>
  <c r="P66" i="7"/>
  <c r="G66" i="7"/>
  <c r="G133" i="7"/>
  <c r="O133" i="7"/>
  <c r="P133" i="7"/>
  <c r="G170" i="7"/>
  <c r="P170" i="7"/>
  <c r="O170" i="7"/>
  <c r="O266" i="7"/>
  <c r="P266" i="7"/>
  <c r="G266" i="7"/>
  <c r="I118" i="7"/>
  <c r="S118" i="7"/>
  <c r="U118" i="7"/>
  <c r="S90" i="7"/>
  <c r="H90" i="7"/>
  <c r="S231" i="8"/>
  <c r="U231" i="8"/>
  <c r="K231" i="8"/>
  <c r="T222" i="7"/>
  <c r="V222" i="7"/>
  <c r="K222" i="7"/>
  <c r="G79" i="8"/>
  <c r="O79" i="8"/>
  <c r="P79" i="8"/>
  <c r="S185" i="8"/>
  <c r="U185" i="8"/>
  <c r="J185" i="8"/>
  <c r="G194" i="8"/>
  <c r="P194" i="8"/>
  <c r="O194" i="8"/>
  <c r="O89" i="7"/>
  <c r="K256" i="7"/>
  <c r="S256" i="7"/>
  <c r="U256" i="7"/>
  <c r="G81" i="7"/>
  <c r="P81" i="7"/>
  <c r="O81" i="7"/>
  <c r="G53" i="7"/>
  <c r="P53" i="7"/>
  <c r="O53" i="7"/>
  <c r="P203" i="7"/>
  <c r="G203" i="7"/>
  <c r="O203" i="7"/>
  <c r="Y203" i="7"/>
  <c r="G308" i="7"/>
  <c r="O308" i="7"/>
  <c r="P308" i="7"/>
  <c r="P254" i="7"/>
  <c r="O254" i="7"/>
  <c r="P166" i="7"/>
  <c r="G166" i="7"/>
  <c r="O166" i="7"/>
  <c r="G61" i="7"/>
  <c r="O61" i="7"/>
  <c r="P61" i="7"/>
  <c r="J162" i="7"/>
  <c r="T33" i="8"/>
  <c r="J121" i="7"/>
  <c r="K190" i="7"/>
  <c r="H76" i="8"/>
  <c r="O204" i="7"/>
  <c r="G284" i="7"/>
  <c r="O42" i="7"/>
  <c r="G138" i="7"/>
  <c r="O54" i="7"/>
  <c r="P182" i="7"/>
  <c r="J198" i="8"/>
  <c r="O104" i="8"/>
  <c r="T176" i="7"/>
  <c r="V176" i="7"/>
  <c r="J176" i="7"/>
  <c r="O78" i="7"/>
  <c r="P78" i="7"/>
  <c r="O153" i="7"/>
  <c r="P153" i="7"/>
  <c r="O233" i="7"/>
  <c r="P233" i="7"/>
  <c r="G233" i="7"/>
  <c r="O270" i="7"/>
  <c r="P270" i="7"/>
  <c r="G270" i="7"/>
  <c r="O280" i="7"/>
  <c r="U280" i="7"/>
  <c r="T249" i="7"/>
  <c r="V249" i="7"/>
  <c r="K249" i="7"/>
  <c r="G291" i="1"/>
  <c r="R291" i="1" s="1"/>
  <c r="J291" i="1"/>
  <c r="W289" i="1"/>
  <c r="G22" i="7"/>
  <c r="O22" i="7"/>
  <c r="S152" i="7"/>
  <c r="U152" i="7"/>
  <c r="J152" i="7"/>
  <c r="P22" i="7"/>
  <c r="G104" i="8"/>
  <c r="G100" i="7"/>
  <c r="P100" i="7"/>
  <c r="O100" i="7"/>
  <c r="P196" i="7"/>
  <c r="G196" i="7"/>
  <c r="O196" i="7"/>
  <c r="T131" i="7"/>
  <c r="V131" i="7"/>
  <c r="H42" i="7"/>
  <c r="O221" i="7"/>
  <c r="P135" i="7"/>
  <c r="K313" i="8"/>
  <c r="G150" i="7"/>
  <c r="S88" i="7"/>
  <c r="O257" i="7"/>
  <c r="O26" i="7"/>
  <c r="T262" i="7"/>
  <c r="V262" i="7"/>
  <c r="T304" i="7"/>
  <c r="V304" i="7"/>
  <c r="P105" i="7"/>
  <c r="G105" i="7"/>
  <c r="O105" i="7"/>
  <c r="P187" i="7"/>
  <c r="G187" i="7"/>
  <c r="O187" i="7"/>
  <c r="O51" i="7"/>
  <c r="G51" i="7"/>
  <c r="P51" i="7"/>
  <c r="G56" i="7"/>
  <c r="O56" i="7"/>
  <c r="G217" i="7"/>
  <c r="P217" i="7"/>
  <c r="O217" i="7"/>
  <c r="O258" i="7"/>
  <c r="U258" i="7"/>
  <c r="P258" i="7"/>
  <c r="G92" i="1"/>
  <c r="R92" i="1" s="1"/>
  <c r="W92" i="1"/>
  <c r="I92" i="1"/>
  <c r="G70" i="1"/>
  <c r="S70" i="1" s="1"/>
  <c r="I70" i="1"/>
  <c r="W70" i="1"/>
  <c r="I68" i="1"/>
  <c r="W68" i="1"/>
  <c r="G68" i="1"/>
  <c r="S68" i="1" s="1"/>
  <c r="U116" i="1"/>
  <c r="S247" i="7"/>
  <c r="U247" i="7"/>
  <c r="K247" i="7"/>
  <c r="G243" i="7"/>
  <c r="S263" i="8"/>
  <c r="U263" i="8"/>
  <c r="G257" i="7"/>
  <c r="G26" i="7"/>
  <c r="G82" i="7"/>
  <c r="S229" i="7"/>
  <c r="U229" i="7"/>
  <c r="K229" i="7"/>
  <c r="S72" i="7"/>
  <c r="H72" i="7"/>
  <c r="H91" i="7"/>
  <c r="T91" i="7"/>
  <c r="O58" i="7"/>
  <c r="G58" i="7"/>
  <c r="O120" i="7"/>
  <c r="G120" i="7"/>
  <c r="P120" i="7"/>
  <c r="S259" i="7"/>
  <c r="U259" i="7"/>
  <c r="K259" i="7"/>
  <c r="W260" i="1"/>
  <c r="G177" i="1"/>
  <c r="R177" i="1" s="1"/>
  <c r="W177" i="1"/>
  <c r="O22" i="8"/>
  <c r="G22" i="8"/>
  <c r="P22" i="8"/>
  <c r="P99" i="8"/>
  <c r="O99" i="8"/>
  <c r="G99" i="8"/>
  <c r="S160" i="7"/>
  <c r="U160" i="7"/>
  <c r="U156" i="8"/>
  <c r="S232" i="8"/>
  <c r="U232" i="8"/>
  <c r="K232" i="8"/>
  <c r="P30" i="7"/>
  <c r="O30" i="7"/>
  <c r="G30" i="7"/>
  <c r="G86" i="7"/>
  <c r="O86" i="7"/>
  <c r="P86" i="7"/>
  <c r="P172" i="7"/>
  <c r="O172" i="7"/>
  <c r="G172" i="7"/>
  <c r="G299" i="7"/>
  <c r="O299" i="7"/>
  <c r="P299" i="7"/>
  <c r="G288" i="7"/>
  <c r="O288" i="7"/>
  <c r="P288" i="7"/>
  <c r="T199" i="7"/>
  <c r="V199" i="7"/>
  <c r="G221" i="7"/>
  <c r="G264" i="7"/>
  <c r="P199" i="7"/>
  <c r="G283" i="7"/>
  <c r="P247" i="7"/>
  <c r="G40" i="7"/>
  <c r="P40" i="7"/>
  <c r="H95" i="7"/>
  <c r="T95" i="7"/>
  <c r="O279" i="7"/>
  <c r="U279" i="7"/>
  <c r="P279" i="7"/>
  <c r="T213" i="7"/>
  <c r="V213" i="7"/>
  <c r="K213" i="7"/>
  <c r="G248" i="1"/>
  <c r="R248" i="1" s="1"/>
  <c r="W246" i="1"/>
  <c r="G213" i="1"/>
  <c r="R213" i="1" s="1"/>
  <c r="K213" i="1"/>
  <c r="W213" i="1"/>
  <c r="U207" i="8"/>
  <c r="O111" i="7"/>
  <c r="G111" i="7"/>
  <c r="G215" i="7"/>
  <c r="P215" i="7"/>
  <c r="G204" i="1"/>
  <c r="S204" i="1" s="1"/>
  <c r="W231" i="1"/>
  <c r="K231" i="1"/>
  <c r="S238" i="7"/>
  <c r="U238" i="7"/>
  <c r="J121" i="8"/>
  <c r="O43" i="7"/>
  <c r="P146" i="7"/>
  <c r="V146" i="7"/>
  <c r="P43" i="7"/>
  <c r="P206" i="7"/>
  <c r="V206" i="7"/>
  <c r="O218" i="7"/>
  <c r="O235" i="7"/>
  <c r="G235" i="7"/>
  <c r="R221" i="1"/>
  <c r="K221" i="1"/>
  <c r="G246" i="1"/>
  <c r="R246" i="1" s="1"/>
  <c r="K246" i="1"/>
  <c r="G266" i="1"/>
  <c r="R266" i="1" s="1"/>
  <c r="T151" i="7"/>
  <c r="V151" i="7"/>
  <c r="O38" i="7"/>
  <c r="G38" i="7"/>
  <c r="G254" i="1"/>
  <c r="S254" i="1" s="1"/>
  <c r="K254" i="1"/>
  <c r="O48" i="7"/>
  <c r="G48" i="7"/>
  <c r="W249" i="1"/>
  <c r="G267" i="1"/>
  <c r="R267" i="1" s="1"/>
  <c r="W265" i="1"/>
  <c r="I61" i="1"/>
  <c r="G61" i="1"/>
  <c r="S61" i="1" s="1"/>
  <c r="E97" i="5"/>
  <c r="F97" i="5" s="1"/>
  <c r="G97" i="5" s="1"/>
  <c r="E158" i="5"/>
  <c r="F158" i="5" s="1"/>
  <c r="G158" i="5" s="1"/>
  <c r="E92" i="5"/>
  <c r="F92" i="5" s="1"/>
  <c r="E62" i="5"/>
  <c r="F62" i="5"/>
  <c r="G62" i="5" s="1"/>
  <c r="H62" i="5" s="1"/>
  <c r="E131" i="5"/>
  <c r="F131" i="5"/>
  <c r="E285" i="5"/>
  <c r="F285" i="5" s="1"/>
  <c r="E176" i="5"/>
  <c r="F176" i="5" s="1"/>
  <c r="E107" i="5"/>
  <c r="F107" i="5" s="1"/>
  <c r="G107" i="5" s="1"/>
  <c r="R107" i="5" s="1"/>
  <c r="E87" i="5"/>
  <c r="F87" i="5" s="1"/>
  <c r="E153" i="5"/>
  <c r="F153" i="5" s="1"/>
  <c r="E140" i="5"/>
  <c r="F140" i="5" s="1"/>
  <c r="P140" i="5" s="1"/>
  <c r="E102" i="5"/>
  <c r="F102" i="5" s="1"/>
  <c r="E183" i="5"/>
  <c r="F183" i="5" s="1"/>
  <c r="E126" i="5"/>
  <c r="F126" i="5" s="1"/>
  <c r="G126" i="5" s="1"/>
  <c r="E217" i="5"/>
  <c r="F217" i="5" s="1"/>
  <c r="E228" i="5"/>
  <c r="F228" i="5" s="1"/>
  <c r="G228" i="5" s="1"/>
  <c r="E281" i="5"/>
  <c r="F281" i="5" s="1"/>
  <c r="P281" i="5" s="1"/>
  <c r="E291" i="5"/>
  <c r="F291" i="5" s="1"/>
  <c r="P291" i="5" s="1"/>
  <c r="E68" i="5"/>
  <c r="F68" i="5"/>
  <c r="G68" i="5" s="1"/>
  <c r="H68" i="5" s="1"/>
  <c r="E210" i="5"/>
  <c r="F210" i="5" s="1"/>
  <c r="E143" i="5"/>
  <c r="F143" i="5"/>
  <c r="E250" i="5"/>
  <c r="F250" i="5" s="1"/>
  <c r="G250" i="5" s="1"/>
  <c r="E161" i="5"/>
  <c r="F161" i="5" s="1"/>
  <c r="E184" i="5"/>
  <c r="F184" i="5" s="1"/>
  <c r="G184" i="5" s="1"/>
  <c r="E44" i="5"/>
  <c r="F44" i="5"/>
  <c r="E56" i="5"/>
  <c r="F56" i="5" s="1"/>
  <c r="E128" i="5"/>
  <c r="F128" i="5" s="1"/>
  <c r="E150" i="5"/>
  <c r="F150" i="5" s="1"/>
  <c r="G150" i="5" s="1"/>
  <c r="E218" i="5"/>
  <c r="F218" i="5" s="1"/>
  <c r="E223" i="5"/>
  <c r="F223" i="5" s="1"/>
  <c r="G223" i="5" s="1"/>
  <c r="E26" i="5"/>
  <c r="F26" i="5" s="1"/>
  <c r="E37" i="5"/>
  <c r="F37" i="5" s="1"/>
  <c r="P37" i="5" s="1"/>
  <c r="E82" i="5"/>
  <c r="F82" i="5" s="1"/>
  <c r="E111" i="5"/>
  <c r="F111" i="5" s="1"/>
  <c r="G111" i="5" s="1"/>
  <c r="S111" i="5" s="1"/>
  <c r="E200" i="5"/>
  <c r="F200" i="5" s="1"/>
  <c r="E193" i="5"/>
  <c r="F193" i="5" s="1"/>
  <c r="E205" i="5"/>
  <c r="F205" i="5" s="1"/>
  <c r="G205" i="5" s="1"/>
  <c r="E73" i="5"/>
  <c r="F73" i="5"/>
  <c r="G73" i="5" s="1"/>
  <c r="H73" i="5" s="1"/>
  <c r="E134" i="5"/>
  <c r="F134" i="5" s="1"/>
  <c r="G134" i="5" s="1"/>
  <c r="E240" i="5"/>
  <c r="F240" i="5" s="1"/>
  <c r="E122" i="5"/>
  <c r="F122" i="5" s="1"/>
  <c r="E190" i="5"/>
  <c r="F190" i="5" s="1"/>
  <c r="G285" i="5"/>
  <c r="E100" i="5"/>
  <c r="F100" i="5" s="1"/>
  <c r="E33" i="5"/>
  <c r="F33" i="5" s="1"/>
  <c r="E94" i="5"/>
  <c r="F94" i="5" s="1"/>
  <c r="O94" i="5" s="1"/>
  <c r="E171" i="5"/>
  <c r="F171" i="5" s="1"/>
  <c r="G171" i="5" s="1"/>
  <c r="E272" i="5"/>
  <c r="F272" i="5"/>
  <c r="G272" i="5" s="1"/>
  <c r="E197" i="5"/>
  <c r="F197" i="5" s="1"/>
  <c r="E154" i="5"/>
  <c r="F154" i="5" s="1"/>
  <c r="E192" i="5"/>
  <c r="F192" i="5" s="1"/>
  <c r="E172" i="5"/>
  <c r="F172" i="5" s="1"/>
  <c r="G172" i="5" s="1"/>
  <c r="E174" i="5"/>
  <c r="F174" i="5"/>
  <c r="G174" i="5" s="1"/>
  <c r="E123" i="5"/>
  <c r="F123" i="5"/>
  <c r="G123" i="5" s="1"/>
  <c r="J123" i="5" s="1"/>
  <c r="E287" i="5"/>
  <c r="F287" i="5" s="1"/>
  <c r="E236" i="5"/>
  <c r="F236" i="5"/>
  <c r="P71" i="7"/>
  <c r="G71" i="7"/>
  <c r="O71" i="7"/>
  <c r="G53" i="1"/>
  <c r="S53" i="1" s="1"/>
  <c r="O44" i="7"/>
  <c r="G44" i="7"/>
  <c r="O36" i="7"/>
  <c r="P36" i="7"/>
  <c r="G36" i="7"/>
  <c r="O252" i="7"/>
  <c r="P252" i="7"/>
  <c r="O108" i="7"/>
  <c r="G108" i="7"/>
  <c r="I108" i="7"/>
  <c r="P108" i="7"/>
  <c r="G87" i="7"/>
  <c r="O87" i="7"/>
  <c r="P87" i="7"/>
  <c r="P60" i="7"/>
  <c r="G60" i="7"/>
  <c r="G101" i="7"/>
  <c r="O101" i="7"/>
  <c r="P101" i="7"/>
  <c r="P52" i="7"/>
  <c r="G52" i="7"/>
  <c r="O185" i="7"/>
  <c r="G185" i="7"/>
  <c r="H31" i="8"/>
  <c r="T31" i="8"/>
  <c r="O34" i="8"/>
  <c r="P34" i="8"/>
  <c r="G34" i="8"/>
  <c r="G27" i="8"/>
  <c r="O27" i="8"/>
  <c r="P27" i="8"/>
  <c r="P216" i="8"/>
  <c r="G216" i="8"/>
  <c r="G84" i="8"/>
  <c r="O84" i="8"/>
  <c r="P84" i="8"/>
  <c r="O272" i="8"/>
  <c r="G272" i="8"/>
  <c r="P272" i="8"/>
  <c r="P120" i="8"/>
  <c r="G120" i="8"/>
  <c r="G268" i="8"/>
  <c r="P268" i="8"/>
  <c r="O268" i="8"/>
  <c r="S286" i="8"/>
  <c r="U286" i="8"/>
  <c r="K286" i="8"/>
  <c r="G244" i="8"/>
  <c r="O244" i="8"/>
  <c r="P244" i="8"/>
  <c r="O202" i="8"/>
  <c r="G202" i="8"/>
  <c r="P202" i="8"/>
  <c r="V317" i="7"/>
  <c r="P298" i="7"/>
  <c r="G298" i="7"/>
  <c r="G49" i="7"/>
  <c r="O49" i="7"/>
  <c r="G199" i="8"/>
  <c r="P199" i="8"/>
  <c r="O199" i="8"/>
  <c r="U288" i="8"/>
  <c r="O205" i="8"/>
  <c r="G205" i="8"/>
  <c r="P205" i="8"/>
  <c r="J123" i="8"/>
  <c r="T123" i="8"/>
  <c r="V123" i="8"/>
  <c r="T220" i="8"/>
  <c r="V220" i="8"/>
  <c r="K220" i="8"/>
  <c r="E96" i="7"/>
  <c r="F96" i="7"/>
  <c r="E305" i="7"/>
  <c r="F305" i="7"/>
  <c r="E46" i="7"/>
  <c r="F46" i="7"/>
  <c r="E31" i="7"/>
  <c r="F31" i="7"/>
  <c r="E177" i="7"/>
  <c r="F177" i="7"/>
  <c r="E158" i="7"/>
  <c r="F158" i="7"/>
  <c r="E219" i="7"/>
  <c r="F219" i="7"/>
  <c r="P264" i="8"/>
  <c r="G264" i="8"/>
  <c r="G126" i="8"/>
  <c r="P126" i="8"/>
  <c r="G224" i="8"/>
  <c r="P224" i="8"/>
  <c r="O57" i="8"/>
  <c r="P57" i="8"/>
  <c r="G57" i="8"/>
  <c r="G212" i="8"/>
  <c r="O212" i="8"/>
  <c r="P191" i="8"/>
  <c r="G191" i="8"/>
  <c r="E274" i="7"/>
  <c r="F274" i="7"/>
  <c r="E265" i="7"/>
  <c r="F265" i="7"/>
  <c r="E240" i="7"/>
  <c r="F240" i="7"/>
  <c r="G147" i="7"/>
  <c r="E268" i="7"/>
  <c r="F268" i="7"/>
  <c r="E236" i="7"/>
  <c r="F236" i="7"/>
  <c r="E310" i="7"/>
  <c r="F310" i="7"/>
  <c r="E234" i="7"/>
  <c r="F234" i="7"/>
  <c r="E214" i="7"/>
  <c r="F214" i="7"/>
  <c r="E140" i="7"/>
  <c r="F140" i="7"/>
  <c r="E148" i="7"/>
  <c r="F148" i="7"/>
  <c r="E69" i="7"/>
  <c r="F69" i="7"/>
  <c r="E63" i="7"/>
  <c r="F63" i="7"/>
  <c r="E41" i="7"/>
  <c r="F41" i="7"/>
  <c r="E34" i="7"/>
  <c r="F34" i="7"/>
  <c r="E23" i="7"/>
  <c r="F23" i="7"/>
  <c r="E116" i="7"/>
  <c r="F116" i="7"/>
  <c r="E194" i="7"/>
  <c r="F194" i="7"/>
  <c r="E103" i="7"/>
  <c r="F103" i="7"/>
  <c r="E98" i="7"/>
  <c r="F98" i="7"/>
  <c r="K249" i="8"/>
  <c r="T36" i="8"/>
  <c r="S30" i="8"/>
  <c r="V172" i="8"/>
  <c r="U287" i="8"/>
  <c r="G227" i="8"/>
  <c r="P296" i="8"/>
  <c r="G296" i="8"/>
  <c r="U242" i="8"/>
  <c r="G115" i="8"/>
  <c r="O115" i="8"/>
  <c r="G151" i="8"/>
  <c r="O151" i="8"/>
  <c r="P151" i="8"/>
  <c r="O83" i="8"/>
  <c r="G83" i="8"/>
  <c r="P83" i="8"/>
  <c r="O40" i="8"/>
  <c r="P40" i="8"/>
  <c r="G32" i="8"/>
  <c r="O32" i="8"/>
  <c r="P32" i="8"/>
  <c r="G26" i="8"/>
  <c r="P26" i="8"/>
  <c r="G103" i="8"/>
  <c r="O103" i="8"/>
  <c r="P103" i="8"/>
  <c r="E269" i="7"/>
  <c r="F269" i="7"/>
  <c r="E292" i="7"/>
  <c r="F292" i="7"/>
  <c r="E174" i="7"/>
  <c r="F174" i="7"/>
  <c r="E110" i="7"/>
  <c r="F110" i="7"/>
  <c r="E65" i="7"/>
  <c r="F65" i="7"/>
  <c r="E55" i="7"/>
  <c r="F55" i="7"/>
  <c r="E94" i="7"/>
  <c r="F94" i="7"/>
  <c r="E28" i="7"/>
  <c r="F28" i="7"/>
  <c r="E106" i="7"/>
  <c r="F106" i="7"/>
  <c r="E168" i="7"/>
  <c r="F168" i="7"/>
  <c r="E155" i="7"/>
  <c r="F155" i="7"/>
  <c r="E201" i="7"/>
  <c r="F201" i="7"/>
  <c r="T61" i="8"/>
  <c r="H23" i="8"/>
  <c r="U211" i="8"/>
  <c r="V317" i="8"/>
  <c r="G290" i="8"/>
  <c r="O290" i="8"/>
  <c r="O277" i="8"/>
  <c r="P129" i="8"/>
  <c r="G129" i="8"/>
  <c r="V114" i="8"/>
  <c r="O145" i="8"/>
  <c r="P145" i="8"/>
  <c r="G145" i="8"/>
  <c r="P261" i="8"/>
  <c r="G261" i="8"/>
  <c r="G45" i="8"/>
  <c r="O45" i="8"/>
  <c r="J174" i="8"/>
  <c r="T139" i="8"/>
  <c r="V139" i="8"/>
  <c r="J139" i="8"/>
  <c r="S277" i="8"/>
  <c r="K277" i="8"/>
  <c r="G295" i="8"/>
  <c r="P295" i="8"/>
  <c r="U279" i="8"/>
  <c r="P133" i="8"/>
  <c r="G133" i="8"/>
  <c r="O133" i="8"/>
  <c r="O85" i="8"/>
  <c r="P85" i="8"/>
  <c r="G85" i="8"/>
  <c r="E285" i="7"/>
  <c r="F285" i="7"/>
  <c r="G267" i="7"/>
  <c r="G252" i="7"/>
  <c r="E147" i="7"/>
  <c r="F147" i="7"/>
  <c r="E250" i="7"/>
  <c r="F250" i="7"/>
  <c r="E193" i="7"/>
  <c r="F193" i="7"/>
  <c r="E171" i="7"/>
  <c r="F171" i="7"/>
  <c r="E144" i="7"/>
  <c r="F144" i="7"/>
  <c r="E79" i="7"/>
  <c r="F79" i="7"/>
  <c r="E75" i="7"/>
  <c r="F75" i="7"/>
  <c r="E45" i="7"/>
  <c r="F45" i="7"/>
  <c r="E37" i="7"/>
  <c r="F37" i="7"/>
  <c r="E32" i="7"/>
  <c r="F32" i="7"/>
  <c r="E27" i="7"/>
  <c r="F27" i="7"/>
  <c r="E186" i="7"/>
  <c r="F186" i="7"/>
  <c r="E167" i="7"/>
  <c r="F167" i="7"/>
  <c r="E130" i="7"/>
  <c r="F130" i="7"/>
  <c r="E198" i="7"/>
  <c r="F198" i="7"/>
  <c r="E80" i="7"/>
  <c r="F80" i="7"/>
  <c r="E102" i="7"/>
  <c r="F102" i="7"/>
  <c r="P227" i="8"/>
  <c r="H46" i="8"/>
  <c r="S46" i="8"/>
  <c r="G38" i="8"/>
  <c r="O180" i="8"/>
  <c r="G180" i="8"/>
  <c r="K308" i="8"/>
  <c r="T308" i="8"/>
  <c r="V308" i="8"/>
  <c r="G265" i="8"/>
  <c r="P265" i="8"/>
  <c r="O138" i="8"/>
  <c r="G138" i="8"/>
  <c r="P176" i="8"/>
  <c r="G176" i="8"/>
  <c r="E85" i="7"/>
  <c r="F85" i="7"/>
  <c r="E59" i="7"/>
  <c r="F59" i="7"/>
  <c r="T68" i="8"/>
  <c r="V146" i="8"/>
  <c r="V150" i="8"/>
  <c r="G206" i="8"/>
  <c r="P206" i="8"/>
  <c r="O95" i="8"/>
  <c r="G95" i="8"/>
  <c r="O89" i="8"/>
  <c r="G89" i="8"/>
  <c r="P89" i="8"/>
  <c r="O211" i="8"/>
  <c r="O170" i="8"/>
  <c r="G170" i="8"/>
  <c r="O141" i="8"/>
  <c r="U141" i="8"/>
  <c r="E159" i="4"/>
  <c r="V132" i="8"/>
  <c r="O299" i="8"/>
  <c r="U299" i="8"/>
  <c r="G248" i="8"/>
  <c r="G275" i="8"/>
  <c r="O275" i="8"/>
  <c r="O257" i="8"/>
  <c r="G257" i="8"/>
  <c r="P311" i="8"/>
  <c r="V311" i="8"/>
  <c r="G241" i="8"/>
  <c r="O255" i="8"/>
  <c r="U255" i="8"/>
  <c r="E256" i="4"/>
  <c r="E224" i="4"/>
  <c r="E216" i="4"/>
  <c r="E208" i="4"/>
  <c r="G269" i="8"/>
  <c r="O278" i="8"/>
  <c r="U278" i="8"/>
  <c r="G107" i="8"/>
  <c r="O292" i="8"/>
  <c r="G274" i="8"/>
  <c r="G164" i="8"/>
  <c r="E257" i="4"/>
  <c r="E249" i="4"/>
  <c r="E241" i="4"/>
  <c r="E233" i="4"/>
  <c r="E225" i="4"/>
  <c r="E217" i="4"/>
  <c r="U292" i="8"/>
  <c r="E250" i="4"/>
  <c r="E242" i="4"/>
  <c r="E234" i="4"/>
  <c r="E226" i="4"/>
  <c r="E218" i="4"/>
  <c r="E210" i="4"/>
  <c r="E151" i="4"/>
  <c r="E102" i="4"/>
  <c r="E98" i="4"/>
  <c r="E61" i="4"/>
  <c r="E327" i="1"/>
  <c r="F327" i="1" s="1"/>
  <c r="E332" i="1"/>
  <c r="F332" i="1" s="1"/>
  <c r="E329" i="1"/>
  <c r="F329" i="1" s="1"/>
  <c r="G329" i="1" s="1"/>
  <c r="S329" i="1" s="1"/>
  <c r="E331" i="1"/>
  <c r="F331" i="1" s="1"/>
  <c r="G331" i="1" s="1"/>
  <c r="R331" i="1" s="1"/>
  <c r="E328" i="1"/>
  <c r="F328" i="1" s="1"/>
  <c r="E326" i="1"/>
  <c r="F326" i="1" s="1"/>
  <c r="J111" i="5"/>
  <c r="T95" i="8"/>
  <c r="H95" i="8"/>
  <c r="P214" i="7"/>
  <c r="O214" i="7"/>
  <c r="G214" i="7"/>
  <c r="T84" i="8"/>
  <c r="H84" i="8"/>
  <c r="J177" i="1"/>
  <c r="T26" i="7"/>
  <c r="H26" i="7"/>
  <c r="T138" i="7"/>
  <c r="V138" i="7"/>
  <c r="J138" i="7"/>
  <c r="T89" i="7"/>
  <c r="H89" i="7"/>
  <c r="S241" i="7"/>
  <c r="U241" i="7"/>
  <c r="K241" i="7"/>
  <c r="S164" i="8"/>
  <c r="U164" i="8"/>
  <c r="J164" i="8"/>
  <c r="S257" i="8"/>
  <c r="U257" i="8"/>
  <c r="K257" i="8"/>
  <c r="O85" i="7"/>
  <c r="P85" i="7"/>
  <c r="G85" i="7"/>
  <c r="P102" i="7"/>
  <c r="G102" i="7"/>
  <c r="O102" i="7"/>
  <c r="P37" i="7"/>
  <c r="G37" i="7"/>
  <c r="O37" i="7"/>
  <c r="O147" i="7"/>
  <c r="P147" i="7"/>
  <c r="S133" i="8"/>
  <c r="U133" i="8"/>
  <c r="J133" i="8"/>
  <c r="P28" i="7"/>
  <c r="G28" i="7"/>
  <c r="O28" i="7"/>
  <c r="P269" i="7"/>
  <c r="G269" i="7"/>
  <c r="O269" i="7"/>
  <c r="H32" i="8"/>
  <c r="S32" i="8"/>
  <c r="T151" i="8"/>
  <c r="V151" i="8"/>
  <c r="K151" i="8"/>
  <c r="P23" i="7"/>
  <c r="O23" i="7"/>
  <c r="G23" i="7"/>
  <c r="P234" i="7"/>
  <c r="G234" i="7"/>
  <c r="O234" i="7"/>
  <c r="T191" i="8"/>
  <c r="V191" i="8"/>
  <c r="J191" i="8"/>
  <c r="T224" i="8"/>
  <c r="V224" i="8"/>
  <c r="K224" i="8"/>
  <c r="O31" i="7"/>
  <c r="P31" i="7"/>
  <c r="G31" i="7"/>
  <c r="J120" i="8"/>
  <c r="T120" i="8"/>
  <c r="V120" i="8"/>
  <c r="T216" i="8"/>
  <c r="V216" i="8"/>
  <c r="K216" i="8"/>
  <c r="T101" i="7"/>
  <c r="J101" i="7"/>
  <c r="S68" i="5"/>
  <c r="P183" i="5"/>
  <c r="P62" i="5"/>
  <c r="O62" i="5"/>
  <c r="T48" i="7"/>
  <c r="H48" i="7"/>
  <c r="S235" i="7"/>
  <c r="U235" i="7"/>
  <c r="K235" i="7"/>
  <c r="K299" i="7"/>
  <c r="S299" i="7"/>
  <c r="U299" i="7"/>
  <c r="T99" i="8"/>
  <c r="V99" i="8"/>
  <c r="J99" i="8"/>
  <c r="K257" i="7"/>
  <c r="S257" i="7"/>
  <c r="U257" i="7"/>
  <c r="T56" i="7"/>
  <c r="H56" i="7"/>
  <c r="J105" i="7"/>
  <c r="T105" i="7"/>
  <c r="T233" i="7"/>
  <c r="V233" i="7"/>
  <c r="K233" i="7"/>
  <c r="T265" i="8"/>
  <c r="V265" i="8"/>
  <c r="K265" i="8"/>
  <c r="S274" i="8"/>
  <c r="U274" i="8"/>
  <c r="K274" i="8"/>
  <c r="J170" i="8"/>
  <c r="S170" i="8"/>
  <c r="U170" i="8"/>
  <c r="T176" i="8"/>
  <c r="V176" i="8"/>
  <c r="J176" i="8"/>
  <c r="G80" i="7"/>
  <c r="P80" i="7"/>
  <c r="O80" i="7"/>
  <c r="O45" i="7"/>
  <c r="P45" i="7"/>
  <c r="K252" i="7"/>
  <c r="T252" i="7"/>
  <c r="V252" i="7"/>
  <c r="G45" i="7"/>
  <c r="G34" i="7"/>
  <c r="O34" i="7"/>
  <c r="P34" i="7"/>
  <c r="O310" i="7"/>
  <c r="G310" i="7"/>
  <c r="P310" i="7"/>
  <c r="G46" i="7"/>
  <c r="O46" i="7"/>
  <c r="P46" i="7"/>
  <c r="S49" i="7"/>
  <c r="H49" i="7"/>
  <c r="T60" i="7"/>
  <c r="H60" i="7"/>
  <c r="P123" i="5"/>
  <c r="O123" i="5"/>
  <c r="G94" i="5"/>
  <c r="O205" i="5"/>
  <c r="P200" i="5"/>
  <c r="G200" i="5"/>
  <c r="O200" i="5"/>
  <c r="O184" i="5"/>
  <c r="P184" i="5"/>
  <c r="T172" i="7"/>
  <c r="V172" i="7"/>
  <c r="J172" i="7"/>
  <c r="T120" i="7"/>
  <c r="V120" i="7"/>
  <c r="J120" i="7"/>
  <c r="T150" i="7"/>
  <c r="V150" i="7"/>
  <c r="J150" i="7"/>
  <c r="T284" i="7"/>
  <c r="V284" i="7"/>
  <c r="K284" i="7"/>
  <c r="K266" i="7"/>
  <c r="T266" i="7"/>
  <c r="V266" i="7"/>
  <c r="J133" i="7"/>
  <c r="S133" i="7"/>
  <c r="U133" i="7"/>
  <c r="P274" i="7"/>
  <c r="O274" i="7"/>
  <c r="G274" i="7"/>
  <c r="S123" i="5"/>
  <c r="U123" i="5" s="1"/>
  <c r="S283" i="7"/>
  <c r="U283" i="7"/>
  <c r="K283" i="7"/>
  <c r="T196" i="7"/>
  <c r="V196" i="7"/>
  <c r="J196" i="7"/>
  <c r="T206" i="8"/>
  <c r="V206" i="8"/>
  <c r="J206" i="8"/>
  <c r="S180" i="8"/>
  <c r="U180" i="8"/>
  <c r="K180" i="8"/>
  <c r="P198" i="7"/>
  <c r="G198" i="7"/>
  <c r="O198" i="7"/>
  <c r="O75" i="7"/>
  <c r="P75" i="7"/>
  <c r="G75" i="7"/>
  <c r="T267" i="7"/>
  <c r="V267" i="7"/>
  <c r="K267" i="7"/>
  <c r="J129" i="8"/>
  <c r="T129" i="8"/>
  <c r="V129" i="8"/>
  <c r="G94" i="7"/>
  <c r="P94" i="7"/>
  <c r="O94" i="7"/>
  <c r="S115" i="8"/>
  <c r="U115" i="8"/>
  <c r="J115" i="8"/>
  <c r="O41" i="7"/>
  <c r="P41" i="7"/>
  <c r="G41" i="7"/>
  <c r="P236" i="7"/>
  <c r="G236" i="7"/>
  <c r="O236" i="7"/>
  <c r="J126" i="8"/>
  <c r="S126" i="8"/>
  <c r="U126" i="8"/>
  <c r="P305" i="7"/>
  <c r="O305" i="7"/>
  <c r="G305" i="7"/>
  <c r="S305" i="7"/>
  <c r="U305" i="7"/>
  <c r="S205" i="8"/>
  <c r="U205" i="8"/>
  <c r="K205" i="8"/>
  <c r="K298" i="7"/>
  <c r="T298" i="7"/>
  <c r="V298" i="7"/>
  <c r="T244" i="8"/>
  <c r="V244" i="8"/>
  <c r="K244" i="8"/>
  <c r="S185" i="7"/>
  <c r="U185" i="7"/>
  <c r="J185" i="7"/>
  <c r="T71" i="7"/>
  <c r="H71" i="7"/>
  <c r="P192" i="5"/>
  <c r="O192" i="5"/>
  <c r="G192" i="5"/>
  <c r="O171" i="5"/>
  <c r="P161" i="5"/>
  <c r="O161" i="5"/>
  <c r="G161" i="5"/>
  <c r="J161" i="5" s="1"/>
  <c r="O250" i="5"/>
  <c r="P250" i="5"/>
  <c r="P143" i="5"/>
  <c r="O143" i="5"/>
  <c r="G143" i="5"/>
  <c r="P97" i="5"/>
  <c r="O97" i="5"/>
  <c r="J215" i="7"/>
  <c r="S215" i="7"/>
  <c r="U215" i="7"/>
  <c r="S243" i="7"/>
  <c r="U243" i="7"/>
  <c r="K243" i="7"/>
  <c r="T51" i="7"/>
  <c r="H51" i="7"/>
  <c r="T53" i="7"/>
  <c r="H53" i="7"/>
  <c r="H79" i="8"/>
  <c r="S79" i="8"/>
  <c r="T66" i="7"/>
  <c r="H66" i="7"/>
  <c r="J202" i="7"/>
  <c r="S202" i="7"/>
  <c r="U202" i="7"/>
  <c r="S126" i="7"/>
  <c r="U126" i="7"/>
  <c r="J126" i="7"/>
  <c r="O59" i="7"/>
  <c r="G59" i="7"/>
  <c r="P59" i="7"/>
  <c r="K199" i="8"/>
  <c r="T199" i="8"/>
  <c r="V199" i="8"/>
  <c r="O228" i="5"/>
  <c r="P228" i="5"/>
  <c r="S107" i="8"/>
  <c r="U107" i="8"/>
  <c r="I107" i="8"/>
  <c r="S275" i="8"/>
  <c r="U275" i="8"/>
  <c r="K275" i="8"/>
  <c r="P130" i="7"/>
  <c r="O130" i="7"/>
  <c r="G79" i="7"/>
  <c r="O79" i="7"/>
  <c r="P79" i="7"/>
  <c r="O285" i="7"/>
  <c r="G285" i="7"/>
  <c r="P285" i="7"/>
  <c r="H45" i="8"/>
  <c r="T45" i="8"/>
  <c r="O55" i="7"/>
  <c r="G55" i="7"/>
  <c r="P55" i="7"/>
  <c r="S103" i="8"/>
  <c r="U103" i="8"/>
  <c r="J103" i="8"/>
  <c r="G63" i="7"/>
  <c r="P63" i="7"/>
  <c r="O63" i="7"/>
  <c r="P268" i="7"/>
  <c r="G268" i="7"/>
  <c r="O268" i="7"/>
  <c r="S212" i="8"/>
  <c r="U212" i="8"/>
  <c r="J212" i="8"/>
  <c r="T264" i="8"/>
  <c r="V264" i="8"/>
  <c r="K264" i="8"/>
  <c r="G96" i="7"/>
  <c r="O96" i="7"/>
  <c r="P96" i="7"/>
  <c r="S272" i="8"/>
  <c r="U272" i="8"/>
  <c r="K272" i="8"/>
  <c r="T36" i="7"/>
  <c r="H36" i="7"/>
  <c r="O154" i="5"/>
  <c r="P154" i="5"/>
  <c r="O272" i="5"/>
  <c r="P272" i="5"/>
  <c r="P240" i="5"/>
  <c r="O240" i="5"/>
  <c r="O82" i="5"/>
  <c r="P82" i="5"/>
  <c r="G82" i="5"/>
  <c r="S184" i="5"/>
  <c r="U184" i="5" s="1"/>
  <c r="J184" i="5"/>
  <c r="O68" i="5"/>
  <c r="P68" i="5"/>
  <c r="O126" i="5"/>
  <c r="P126" i="5"/>
  <c r="O131" i="5"/>
  <c r="P131" i="5"/>
  <c r="G131" i="5"/>
  <c r="H38" i="7"/>
  <c r="S38" i="7"/>
  <c r="J111" i="7"/>
  <c r="T111" i="7"/>
  <c r="V111" i="7"/>
  <c r="H58" i="7"/>
  <c r="S58" i="7"/>
  <c r="T100" i="7"/>
  <c r="J100" i="7"/>
  <c r="T22" i="7"/>
  <c r="H22" i="7"/>
  <c r="H61" i="7"/>
  <c r="T61" i="7"/>
  <c r="T308" i="7"/>
  <c r="V308" i="7"/>
  <c r="K308" i="7"/>
  <c r="J182" i="7"/>
  <c r="T182" i="7"/>
  <c r="V182" i="7"/>
  <c r="P116" i="7"/>
  <c r="O116" i="7"/>
  <c r="O111" i="5"/>
  <c r="P111" i="5"/>
  <c r="O153" i="5"/>
  <c r="P153" i="5"/>
  <c r="S248" i="8"/>
  <c r="U248" i="8"/>
  <c r="K248" i="8"/>
  <c r="T138" i="8"/>
  <c r="V138" i="8"/>
  <c r="J138" i="8"/>
  <c r="S38" i="8"/>
  <c r="H38" i="8"/>
  <c r="O167" i="7"/>
  <c r="G167" i="7"/>
  <c r="P167" i="7"/>
  <c r="P144" i="7"/>
  <c r="G144" i="7"/>
  <c r="O144" i="7"/>
  <c r="S85" i="8"/>
  <c r="H85" i="8"/>
  <c r="T295" i="8"/>
  <c r="V295" i="8"/>
  <c r="K295" i="8"/>
  <c r="K261" i="8"/>
  <c r="T261" i="8"/>
  <c r="V261" i="8"/>
  <c r="G201" i="7"/>
  <c r="P201" i="7"/>
  <c r="O201" i="7"/>
  <c r="P65" i="7"/>
  <c r="O65" i="7"/>
  <c r="S83" i="8"/>
  <c r="H83" i="8"/>
  <c r="T296" i="8"/>
  <c r="V296" i="8"/>
  <c r="K296" i="8"/>
  <c r="P98" i="7"/>
  <c r="O98" i="7"/>
  <c r="G98" i="7"/>
  <c r="G69" i="7"/>
  <c r="P69" i="7"/>
  <c r="O69" i="7"/>
  <c r="T147" i="7"/>
  <c r="V147" i="7"/>
  <c r="J147" i="7"/>
  <c r="H57" i="8"/>
  <c r="T57" i="8"/>
  <c r="G65" i="7"/>
  <c r="S27" i="8"/>
  <c r="H27" i="8"/>
  <c r="H52" i="7"/>
  <c r="S52" i="7"/>
  <c r="P287" i="5"/>
  <c r="G287" i="5"/>
  <c r="S287" i="5" s="1"/>
  <c r="O287" i="5"/>
  <c r="J205" i="5"/>
  <c r="S205" i="5"/>
  <c r="P172" i="5"/>
  <c r="O172" i="5"/>
  <c r="P73" i="5"/>
  <c r="O73" i="5"/>
  <c r="O150" i="5"/>
  <c r="P150" i="5"/>
  <c r="O107" i="5"/>
  <c r="P107" i="5"/>
  <c r="O158" i="5"/>
  <c r="P158" i="5"/>
  <c r="H22" i="8"/>
  <c r="T22" i="8"/>
  <c r="S104" i="8"/>
  <c r="U104" i="8"/>
  <c r="J104" i="8"/>
  <c r="O250" i="7"/>
  <c r="P250" i="7"/>
  <c r="G250" i="7"/>
  <c r="G106" i="7"/>
  <c r="P106" i="7"/>
  <c r="O106" i="7"/>
  <c r="R285" i="5"/>
  <c r="K285" i="5"/>
  <c r="O218" i="5"/>
  <c r="P218" i="5"/>
  <c r="G218" i="5"/>
  <c r="K218" i="5" s="1"/>
  <c r="K228" i="5"/>
  <c r="R228" i="5"/>
  <c r="T228" i="5" s="1"/>
  <c r="T269" i="8"/>
  <c r="V269" i="8"/>
  <c r="K269" i="8"/>
  <c r="H89" i="8"/>
  <c r="T89" i="8"/>
  <c r="P186" i="7"/>
  <c r="O186" i="7"/>
  <c r="G186" i="7"/>
  <c r="O171" i="7"/>
  <c r="P171" i="7"/>
  <c r="G171" i="7"/>
  <c r="G155" i="7"/>
  <c r="J155" i="7"/>
  <c r="O155" i="7"/>
  <c r="P155" i="7"/>
  <c r="P110" i="7"/>
  <c r="G110" i="7"/>
  <c r="O110" i="7"/>
  <c r="T26" i="8"/>
  <c r="H26" i="8"/>
  <c r="P103" i="7"/>
  <c r="O103" i="7"/>
  <c r="G103" i="7"/>
  <c r="P148" i="7"/>
  <c r="O148" i="7"/>
  <c r="P240" i="7"/>
  <c r="O240" i="7"/>
  <c r="G240" i="7"/>
  <c r="O219" i="7"/>
  <c r="G219" i="7"/>
  <c r="P219" i="7"/>
  <c r="S34" i="8"/>
  <c r="H34" i="8"/>
  <c r="H87" i="7"/>
  <c r="T87" i="7"/>
  <c r="O190" i="5"/>
  <c r="P190" i="5"/>
  <c r="G190" i="5"/>
  <c r="I190" i="5" s="1"/>
  <c r="O134" i="5"/>
  <c r="O128" i="5"/>
  <c r="P128" i="5"/>
  <c r="P44" i="5"/>
  <c r="O44" i="5"/>
  <c r="G44" i="5"/>
  <c r="H44" i="5" s="1"/>
  <c r="O217" i="5"/>
  <c r="G217" i="5"/>
  <c r="R217" i="5" s="1"/>
  <c r="T217" i="5" s="1"/>
  <c r="P217" i="5"/>
  <c r="P176" i="5"/>
  <c r="O176" i="5"/>
  <c r="R158" i="5"/>
  <c r="J158" i="5"/>
  <c r="S40" i="7"/>
  <c r="H40" i="7"/>
  <c r="T264" i="7"/>
  <c r="V264" i="7"/>
  <c r="K264" i="7"/>
  <c r="K288" i="7"/>
  <c r="S288" i="7"/>
  <c r="U288" i="7"/>
  <c r="T187" i="7"/>
  <c r="V187" i="7"/>
  <c r="J187" i="7"/>
  <c r="K270" i="7"/>
  <c r="T270" i="7"/>
  <c r="V270" i="7"/>
  <c r="K166" i="7"/>
  <c r="S166" i="7"/>
  <c r="U166" i="7"/>
  <c r="H81" i="7"/>
  <c r="T81" i="7"/>
  <c r="T194" i="8"/>
  <c r="V194" i="8"/>
  <c r="J194" i="8"/>
  <c r="O32" i="7"/>
  <c r="G32" i="7"/>
  <c r="P32" i="7"/>
  <c r="P292" i="7"/>
  <c r="O292" i="7"/>
  <c r="G292" i="7"/>
  <c r="O177" i="7"/>
  <c r="P177" i="7"/>
  <c r="T268" i="8"/>
  <c r="V268" i="8"/>
  <c r="K268" i="8"/>
  <c r="S250" i="5"/>
  <c r="U250" i="5" s="1"/>
  <c r="K250" i="5"/>
  <c r="H30" i="7"/>
  <c r="S30" i="7"/>
  <c r="S241" i="8"/>
  <c r="U241" i="8"/>
  <c r="K241" i="8"/>
  <c r="O27" i="7"/>
  <c r="G27" i="7"/>
  <c r="P27" i="7"/>
  <c r="P193" i="7"/>
  <c r="G193" i="7"/>
  <c r="O193" i="7"/>
  <c r="U277" i="8"/>
  <c r="S145" i="8"/>
  <c r="U145" i="8"/>
  <c r="J145" i="8"/>
  <c r="S290" i="8"/>
  <c r="U290" i="8"/>
  <c r="K290" i="8"/>
  <c r="P168" i="7"/>
  <c r="G168" i="7"/>
  <c r="O168" i="7"/>
  <c r="O174" i="7"/>
  <c r="P174" i="7"/>
  <c r="G174" i="7"/>
  <c r="S227" i="8"/>
  <c r="U227" i="8"/>
  <c r="K227" i="8"/>
  <c r="O194" i="7"/>
  <c r="G194" i="7"/>
  <c r="P194" i="7"/>
  <c r="G140" i="7"/>
  <c r="P140" i="7"/>
  <c r="O140" i="7"/>
  <c r="G265" i="7"/>
  <c r="O265" i="7"/>
  <c r="P265" i="7"/>
  <c r="P158" i="7"/>
  <c r="G158" i="7"/>
  <c r="O158" i="7"/>
  <c r="S202" i="8"/>
  <c r="U202" i="8"/>
  <c r="J202" i="8"/>
  <c r="H44" i="7"/>
  <c r="S44" i="7"/>
  <c r="R62" i="5"/>
  <c r="P174" i="5"/>
  <c r="O174" i="5"/>
  <c r="J126" i="5"/>
  <c r="R126" i="5"/>
  <c r="P122" i="5"/>
  <c r="O122" i="5"/>
  <c r="G122" i="5"/>
  <c r="J122" i="5" s="1"/>
  <c r="G128" i="5"/>
  <c r="S128" i="5" s="1"/>
  <c r="U128" i="5" s="1"/>
  <c r="O223" i="5"/>
  <c r="P223" i="5"/>
  <c r="P210" i="5"/>
  <c r="G210" i="5"/>
  <c r="O210" i="5"/>
  <c r="O140" i="5"/>
  <c r="P87" i="5"/>
  <c r="O87" i="5"/>
  <c r="G87" i="5"/>
  <c r="H87" i="5" s="1"/>
  <c r="S221" i="7"/>
  <c r="U221" i="7"/>
  <c r="K221" i="7"/>
  <c r="H86" i="7"/>
  <c r="T86" i="7"/>
  <c r="H82" i="7"/>
  <c r="S82" i="7"/>
  <c r="S217" i="7"/>
  <c r="U217" i="7"/>
  <c r="K217" i="7"/>
  <c r="T203" i="7"/>
  <c r="V203" i="7"/>
  <c r="K203" i="7"/>
  <c r="J170" i="7"/>
  <c r="S170" i="7"/>
  <c r="U170" i="7"/>
  <c r="T297" i="7"/>
  <c r="V297" i="7"/>
  <c r="K297" i="7"/>
  <c r="T194" i="7"/>
  <c r="V194" i="7"/>
  <c r="J194" i="7"/>
  <c r="T201" i="7"/>
  <c r="V201" i="7"/>
  <c r="J201" i="7"/>
  <c r="T31" i="7"/>
  <c r="H31" i="7"/>
  <c r="S87" i="5"/>
  <c r="K210" i="5"/>
  <c r="S210" i="5"/>
  <c r="K287" i="5"/>
  <c r="J192" i="5"/>
  <c r="S192" i="5"/>
  <c r="U192" i="5" s="1"/>
  <c r="T94" i="7"/>
  <c r="H94" i="7"/>
  <c r="S46" i="7"/>
  <c r="H46" i="7"/>
  <c r="S85" i="7"/>
  <c r="H85" i="7"/>
  <c r="S214" i="7"/>
  <c r="U214" i="7"/>
  <c r="J214" i="7"/>
  <c r="U111" i="5"/>
  <c r="J168" i="7"/>
  <c r="T168" i="7"/>
  <c r="V168" i="7"/>
  <c r="H45" i="7"/>
  <c r="T45" i="7"/>
  <c r="T106" i="7"/>
  <c r="I106" i="7"/>
  <c r="T63" i="7"/>
  <c r="H63" i="7"/>
  <c r="H59" i="7"/>
  <c r="S59" i="7"/>
  <c r="T41" i="7"/>
  <c r="H41" i="7"/>
  <c r="S198" i="7"/>
  <c r="U198" i="7"/>
  <c r="J198" i="7"/>
  <c r="H23" i="7"/>
  <c r="T23" i="7"/>
  <c r="T269" i="7"/>
  <c r="V269" i="7"/>
  <c r="K269" i="7"/>
  <c r="S96" i="7"/>
  <c r="H96" i="7"/>
  <c r="J110" i="7"/>
  <c r="S110" i="7"/>
  <c r="U110" i="7"/>
  <c r="S186" i="7"/>
  <c r="U186" i="7"/>
  <c r="J186" i="7"/>
  <c r="K250" i="7"/>
  <c r="T250" i="7"/>
  <c r="V250" i="7"/>
  <c r="T167" i="7"/>
  <c r="V167" i="7"/>
  <c r="J167" i="7"/>
  <c r="T285" i="7"/>
  <c r="V285" i="7"/>
  <c r="K285" i="7"/>
  <c r="S161" i="5"/>
  <c r="U161" i="5" s="1"/>
  <c r="J310" i="7"/>
  <c r="T310" i="7"/>
  <c r="V310" i="7"/>
  <c r="S32" i="7"/>
  <c r="H32" i="7"/>
  <c r="S234" i="7"/>
  <c r="U234" i="7"/>
  <c r="K234" i="7"/>
  <c r="T265" i="7"/>
  <c r="V265" i="7"/>
  <c r="K265" i="7"/>
  <c r="S27" i="7"/>
  <c r="H27" i="7"/>
  <c r="T174" i="7"/>
  <c r="V174" i="7"/>
  <c r="J174" i="7"/>
  <c r="S292" i="7"/>
  <c r="U292" i="7"/>
  <c r="K292" i="7"/>
  <c r="S19" i="8"/>
  <c r="E18" i="8"/>
  <c r="H69" i="7"/>
  <c r="S69" i="7"/>
  <c r="U17" i="8"/>
  <c r="R143" i="5"/>
  <c r="T143" i="5" s="1"/>
  <c r="J143" i="5"/>
  <c r="S37" i="7"/>
  <c r="H37" i="7"/>
  <c r="K240" i="7"/>
  <c r="S240" i="7"/>
  <c r="U240" i="7"/>
  <c r="S144" i="7"/>
  <c r="U144" i="7"/>
  <c r="J144" i="7"/>
  <c r="J128" i="5"/>
  <c r="J103" i="7"/>
  <c r="S103" i="7"/>
  <c r="R218" i="5"/>
  <c r="T218" i="5" s="1"/>
  <c r="T19" i="8"/>
  <c r="E19" i="8"/>
  <c r="S65" i="7"/>
  <c r="H65" i="7"/>
  <c r="J98" i="7"/>
  <c r="S98" i="7"/>
  <c r="S28" i="7"/>
  <c r="H28" i="7"/>
  <c r="S193" i="7"/>
  <c r="U193" i="7"/>
  <c r="J193" i="7"/>
  <c r="T171" i="7"/>
  <c r="V171" i="7"/>
  <c r="J171" i="7"/>
  <c r="S236" i="7"/>
  <c r="U236" i="7"/>
  <c r="K236" i="7"/>
  <c r="J140" i="7"/>
  <c r="S140" i="7"/>
  <c r="U140" i="7"/>
  <c r="J219" i="7"/>
  <c r="T219" i="7"/>
  <c r="V219" i="7"/>
  <c r="T19" i="7"/>
  <c r="E19" i="7"/>
  <c r="R82" i="5"/>
  <c r="H82" i="5"/>
  <c r="K268" i="7"/>
  <c r="T268" i="7"/>
  <c r="V268" i="7"/>
  <c r="T55" i="7"/>
  <c r="H55" i="7"/>
  <c r="H75" i="7"/>
  <c r="S75" i="7"/>
  <c r="J200" i="5"/>
  <c r="R200" i="5"/>
  <c r="T200" i="5" s="1"/>
  <c r="V17" i="8"/>
  <c r="S158" i="7"/>
  <c r="U158" i="7"/>
  <c r="J158" i="7"/>
  <c r="K217" i="5"/>
  <c r="S79" i="7"/>
  <c r="H79" i="7"/>
  <c r="S274" i="7"/>
  <c r="U274" i="7"/>
  <c r="K274" i="7"/>
  <c r="S34" i="7"/>
  <c r="H34" i="7"/>
  <c r="H80" i="7"/>
  <c r="S80" i="7"/>
  <c r="J102" i="7"/>
  <c r="T102" i="7"/>
  <c r="S19" i="7"/>
  <c r="E18" i="7"/>
  <c r="D12" i="7"/>
  <c r="D11" i="8"/>
  <c r="D12" i="8"/>
  <c r="D11" i="7"/>
  <c r="C12" i="7"/>
  <c r="G352" i="1" l="1"/>
  <c r="R352" i="1" s="1"/>
  <c r="K352" i="1"/>
  <c r="G351" i="1"/>
  <c r="R351" i="1" s="1"/>
  <c r="K351" i="1"/>
  <c r="G353" i="1"/>
  <c r="R353" i="1" s="1"/>
  <c r="K353" i="1"/>
  <c r="G354" i="1"/>
  <c r="S354" i="1" s="1"/>
  <c r="K354" i="1"/>
  <c r="G350" i="1"/>
  <c r="R350" i="1" s="1"/>
  <c r="K350" i="1"/>
  <c r="S335" i="1"/>
  <c r="T335" i="1"/>
  <c r="R318" i="1"/>
  <c r="S334" i="1"/>
  <c r="T334" i="1"/>
  <c r="R317" i="1"/>
  <c r="G261" i="1"/>
  <c r="R261" i="1" s="1"/>
  <c r="W261" i="1"/>
  <c r="S316" i="1"/>
  <c r="T316" i="1"/>
  <c r="G262" i="1"/>
  <c r="R262" i="1" s="1"/>
  <c r="G223" i="1"/>
  <c r="S223" i="1" s="1"/>
  <c r="F208" i="1"/>
  <c r="G208" i="1" s="1"/>
  <c r="S208" i="1" s="1"/>
  <c r="F130" i="1"/>
  <c r="W130" i="1" s="1"/>
  <c r="K218" i="1"/>
  <c r="E103" i="4"/>
  <c r="J288" i="1"/>
  <c r="F119" i="1"/>
  <c r="F97" i="1"/>
  <c r="F276" i="1"/>
  <c r="G276" i="1" s="1"/>
  <c r="R276" i="1" s="1"/>
  <c r="K233" i="1"/>
  <c r="T323" i="1"/>
  <c r="W245" i="1"/>
  <c r="E57" i="4"/>
  <c r="K245" i="1"/>
  <c r="W210" i="1"/>
  <c r="W189" i="1"/>
  <c r="W84" i="1"/>
  <c r="F228" i="1"/>
  <c r="G228" i="1" s="1"/>
  <c r="R228" i="1" s="1"/>
  <c r="F24" i="1"/>
  <c r="I24" i="1" s="1"/>
  <c r="F176" i="1"/>
  <c r="K225" i="1"/>
  <c r="I33" i="1"/>
  <c r="W288" i="1"/>
  <c r="W242" i="1"/>
  <c r="G84" i="1"/>
  <c r="S84" i="1" s="1"/>
  <c r="F96" i="1"/>
  <c r="G298" i="1"/>
  <c r="S298" i="1" s="1"/>
  <c r="W157" i="1"/>
  <c r="F224" i="1"/>
  <c r="G224" i="1" s="1"/>
  <c r="R224" i="1" s="1"/>
  <c r="F108" i="1"/>
  <c r="I108" i="1" s="1"/>
  <c r="F287" i="1"/>
  <c r="G287" i="1" s="1"/>
  <c r="R287" i="1" s="1"/>
  <c r="G225" i="1"/>
  <c r="R225" i="1" s="1"/>
  <c r="K280" i="1"/>
  <c r="U163" i="1"/>
  <c r="I25" i="1"/>
  <c r="F216" i="1"/>
  <c r="F94" i="1"/>
  <c r="I94" i="1" s="1"/>
  <c r="F59" i="1"/>
  <c r="G59" i="1" s="1"/>
  <c r="R59" i="1" s="1"/>
  <c r="F230" i="1"/>
  <c r="F100" i="1"/>
  <c r="G100" i="1" s="1"/>
  <c r="S100" i="1" s="1"/>
  <c r="K335" i="1"/>
  <c r="K334" i="1"/>
  <c r="K333" i="1"/>
  <c r="K323" i="1"/>
  <c r="K320" i="1"/>
  <c r="K319" i="1"/>
  <c r="K318" i="1"/>
  <c r="K317" i="1"/>
  <c r="K316" i="1"/>
  <c r="R209" i="1"/>
  <c r="K209" i="1"/>
  <c r="I100" i="1"/>
  <c r="G129" i="1"/>
  <c r="S129" i="1" s="1"/>
  <c r="F66" i="1"/>
  <c r="G66" i="1" s="1"/>
  <c r="S66" i="1" s="1"/>
  <c r="F23" i="1"/>
  <c r="F99" i="1"/>
  <c r="E140" i="1"/>
  <c r="E125" i="1"/>
  <c r="E21" i="4" s="1"/>
  <c r="E341" i="1"/>
  <c r="F341" i="1" s="1"/>
  <c r="E347" i="1"/>
  <c r="F347" i="1" s="1"/>
  <c r="K264" i="1"/>
  <c r="W129" i="1"/>
  <c r="F42" i="1"/>
  <c r="G42" i="1" s="1"/>
  <c r="R42" i="1" s="1"/>
  <c r="F22" i="1"/>
  <c r="F178" i="1"/>
  <c r="G110" i="1"/>
  <c r="R110" i="1" s="1"/>
  <c r="W258" i="1"/>
  <c r="W196" i="1"/>
  <c r="W94" i="1"/>
  <c r="E12" i="4"/>
  <c r="J191" i="1"/>
  <c r="F82" i="1"/>
  <c r="I55" i="1"/>
  <c r="G134" i="1"/>
  <c r="R134" i="1" s="1"/>
  <c r="I85" i="1"/>
  <c r="K306" i="1"/>
  <c r="K282" i="1"/>
  <c r="K223" i="1"/>
  <c r="W209" i="1"/>
  <c r="W167" i="1"/>
  <c r="I54" i="1"/>
  <c r="G258" i="1"/>
  <c r="S258" i="1" s="1"/>
  <c r="G25" i="1"/>
  <c r="R25" i="1" s="1"/>
  <c r="E143" i="1"/>
  <c r="E137" i="1"/>
  <c r="F137" i="1" s="1"/>
  <c r="E73" i="4"/>
  <c r="F139" i="1"/>
  <c r="F58" i="1"/>
  <c r="F50" i="1"/>
  <c r="I50" i="1" s="1"/>
  <c r="F34" i="1"/>
  <c r="E258" i="4"/>
  <c r="W282" i="1"/>
  <c r="G107" i="1"/>
  <c r="R107" i="1" s="1"/>
  <c r="J185" i="1"/>
  <c r="G257" i="1"/>
  <c r="S257" i="1" s="1"/>
  <c r="K257" i="1"/>
  <c r="R235" i="1"/>
  <c r="K235" i="1"/>
  <c r="R145" i="1"/>
  <c r="J145" i="1"/>
  <c r="G296" i="1"/>
  <c r="S296" i="1" s="1"/>
  <c r="W85" i="1"/>
  <c r="J290" i="1"/>
  <c r="W135" i="1"/>
  <c r="I107" i="1"/>
  <c r="W24" i="1"/>
  <c r="K296" i="1"/>
  <c r="W41" i="1"/>
  <c r="W101" i="1"/>
  <c r="K279" i="1"/>
  <c r="W274" i="1"/>
  <c r="K261" i="1"/>
  <c r="K240" i="1"/>
  <c r="W233" i="1"/>
  <c r="W145" i="1"/>
  <c r="W106" i="1"/>
  <c r="W42" i="1"/>
  <c r="G94" i="1"/>
  <c r="S94" i="1" s="1"/>
  <c r="F271" i="1"/>
  <c r="W271" i="1" s="1"/>
  <c r="F144" i="1"/>
  <c r="F93" i="1"/>
  <c r="F64" i="1"/>
  <c r="G279" i="1"/>
  <c r="R279" i="1" s="1"/>
  <c r="W211" i="1"/>
  <c r="J135" i="1"/>
  <c r="G106" i="1"/>
  <c r="S106" i="1" s="1"/>
  <c r="G260" i="1"/>
  <c r="R260" i="1" s="1"/>
  <c r="G179" i="1"/>
  <c r="G69" i="1"/>
  <c r="R69" i="1" s="1"/>
  <c r="F40" i="1"/>
  <c r="E338" i="1"/>
  <c r="F338" i="1" s="1"/>
  <c r="G338" i="1" s="1"/>
  <c r="E348" i="1"/>
  <c r="F348" i="1" s="1"/>
  <c r="K348" i="1" s="1"/>
  <c r="W290" i="1"/>
  <c r="W240" i="1"/>
  <c r="I42" i="1"/>
  <c r="W32" i="1"/>
  <c r="F247" i="1"/>
  <c r="F256" i="1"/>
  <c r="K256" i="1" s="1"/>
  <c r="F132" i="1"/>
  <c r="F72" i="1"/>
  <c r="F80" i="1"/>
  <c r="G102" i="1"/>
  <c r="S102" i="1" s="1"/>
  <c r="W69" i="1"/>
  <c r="K206" i="1"/>
  <c r="W156" i="1"/>
  <c r="W149" i="1"/>
  <c r="J134" i="1"/>
  <c r="W66" i="1"/>
  <c r="G41" i="1"/>
  <c r="S41" i="1" s="1"/>
  <c r="W102" i="1"/>
  <c r="G24" i="1"/>
  <c r="R24" i="1" s="1"/>
  <c r="K274" i="1"/>
  <c r="W235" i="1"/>
  <c r="W206" i="1"/>
  <c r="W95" i="1"/>
  <c r="I32" i="1"/>
  <c r="F88" i="1"/>
  <c r="I88" i="1" s="1"/>
  <c r="F109" i="1"/>
  <c r="G109" i="1" s="1"/>
  <c r="R109" i="1" s="1"/>
  <c r="K331" i="1"/>
  <c r="W76" i="1"/>
  <c r="W31" i="1"/>
  <c r="F284" i="1"/>
  <c r="E93" i="4"/>
  <c r="E342" i="1"/>
  <c r="F342" i="1" s="1"/>
  <c r="G342" i="1" s="1"/>
  <c r="K311" i="1"/>
  <c r="G311" i="1"/>
  <c r="S311" i="1" s="1"/>
  <c r="R218" i="1"/>
  <c r="W155" i="1"/>
  <c r="G155" i="1"/>
  <c r="R155" i="1" s="1"/>
  <c r="J155" i="1"/>
  <c r="G158" i="1"/>
  <c r="W158" i="1"/>
  <c r="G150" i="1"/>
  <c r="W150" i="1"/>
  <c r="K263" i="1"/>
  <c r="G263" i="1"/>
  <c r="R263" i="1" s="1"/>
  <c r="W263" i="1"/>
  <c r="G146" i="1"/>
  <c r="W220" i="1"/>
  <c r="W195" i="1"/>
  <c r="W26" i="1"/>
  <c r="F122" i="1"/>
  <c r="G207" i="1"/>
  <c r="R207" i="1" s="1"/>
  <c r="W190" i="1"/>
  <c r="G226" i="1"/>
  <c r="R226" i="1" s="1"/>
  <c r="F164" i="1"/>
  <c r="W237" i="1"/>
  <c r="I207" i="1"/>
  <c r="R156" i="1"/>
  <c r="W33" i="1"/>
  <c r="I77" i="1"/>
  <c r="U190" i="1"/>
  <c r="F151" i="1"/>
  <c r="F162" i="1"/>
  <c r="I184" i="1"/>
  <c r="W77" i="1"/>
  <c r="K237" i="1"/>
  <c r="I226" i="1"/>
  <c r="F75" i="1"/>
  <c r="F35" i="1"/>
  <c r="I35" i="1" s="1"/>
  <c r="F161" i="1"/>
  <c r="F117" i="1"/>
  <c r="F285" i="1"/>
  <c r="J300" i="1"/>
  <c r="W218" i="1"/>
  <c r="F83" i="1"/>
  <c r="F67" i="1"/>
  <c r="G67" i="1" s="1"/>
  <c r="R67" i="1" s="1"/>
  <c r="F43" i="1"/>
  <c r="E229" i="4"/>
  <c r="E228" i="4"/>
  <c r="G184" i="1"/>
  <c r="S184" i="1" s="1"/>
  <c r="G89" i="1"/>
  <c r="S89" i="1" s="1"/>
  <c r="F212" i="1"/>
  <c r="F199" i="1"/>
  <c r="E240" i="4"/>
  <c r="W89" i="1"/>
  <c r="W257" i="1"/>
  <c r="I98" i="1"/>
  <c r="F273" i="1"/>
  <c r="F51" i="1"/>
  <c r="E71" i="4"/>
  <c r="U342" i="1"/>
  <c r="G349" i="1"/>
  <c r="K349" i="1"/>
  <c r="G347" i="1"/>
  <c r="R347" i="1" s="1"/>
  <c r="K347" i="1"/>
  <c r="K328" i="7"/>
  <c r="T328" i="7"/>
  <c r="P319" i="7"/>
  <c r="O319" i="7"/>
  <c r="G319" i="7"/>
  <c r="T326" i="7"/>
  <c r="V326" i="7" s="1"/>
  <c r="K326" i="7"/>
  <c r="T324" i="7"/>
  <c r="V324" i="7" s="1"/>
  <c r="K324" i="7"/>
  <c r="G329" i="7"/>
  <c r="O329" i="7"/>
  <c r="P329" i="7"/>
  <c r="K320" i="7"/>
  <c r="T320" i="7"/>
  <c r="V320" i="7" s="1"/>
  <c r="G321" i="7"/>
  <c r="O321" i="7"/>
  <c r="P321" i="7"/>
  <c r="P327" i="7"/>
  <c r="G327" i="7"/>
  <c r="O327" i="7"/>
  <c r="G323" i="7"/>
  <c r="O323" i="7"/>
  <c r="P323" i="7"/>
  <c r="G318" i="7"/>
  <c r="O318" i="7"/>
  <c r="P318" i="7"/>
  <c r="T325" i="7"/>
  <c r="V325" i="7" s="1"/>
  <c r="P328" i="7"/>
  <c r="P320" i="7"/>
  <c r="O328" i="7"/>
  <c r="P325" i="7"/>
  <c r="O320" i="7"/>
  <c r="P330" i="7"/>
  <c r="V330" i="7" s="1"/>
  <c r="P322" i="7"/>
  <c r="V322" i="7" s="1"/>
  <c r="G207" i="5"/>
  <c r="P207" i="5"/>
  <c r="O207" i="5"/>
  <c r="R73" i="5"/>
  <c r="J131" i="5"/>
  <c r="S131" i="5"/>
  <c r="U131" i="5" s="1"/>
  <c r="G193" i="5"/>
  <c r="P193" i="5"/>
  <c r="O193" i="5"/>
  <c r="G197" i="5"/>
  <c r="R197" i="5" s="1"/>
  <c r="P197" i="5"/>
  <c r="U210" i="5"/>
  <c r="U287" i="5"/>
  <c r="G56" i="5"/>
  <c r="P56" i="5"/>
  <c r="O56" i="5"/>
  <c r="P285" i="5"/>
  <c r="O285" i="5"/>
  <c r="T285" i="5" s="1"/>
  <c r="R97" i="5"/>
  <c r="J97" i="5"/>
  <c r="R122" i="5"/>
  <c r="T122" i="5" s="1"/>
  <c r="T158" i="5"/>
  <c r="O197" i="5"/>
  <c r="O281" i="5"/>
  <c r="S94" i="5"/>
  <c r="H94" i="5"/>
  <c r="J171" i="5"/>
  <c r="S171" i="5"/>
  <c r="G102" i="5"/>
  <c r="O102" i="5"/>
  <c r="P102" i="5"/>
  <c r="G281" i="5"/>
  <c r="G26" i="5"/>
  <c r="O26" i="5"/>
  <c r="P26" i="5"/>
  <c r="P171" i="5"/>
  <c r="I107" i="5"/>
  <c r="P205" i="5"/>
  <c r="U205" i="5" s="1"/>
  <c r="P94" i="5"/>
  <c r="O291" i="5"/>
  <c r="E284" i="5"/>
  <c r="F284" i="5" s="1"/>
  <c r="T126" i="5"/>
  <c r="E220" i="5"/>
  <c r="F220" i="5" s="1"/>
  <c r="P220" i="5" s="1"/>
  <c r="E256" i="5"/>
  <c r="F256" i="5" s="1"/>
  <c r="E295" i="5"/>
  <c r="F295" i="5" s="1"/>
  <c r="G295" i="5" s="1"/>
  <c r="E276" i="5"/>
  <c r="F276" i="5" s="1"/>
  <c r="O276" i="5" s="1"/>
  <c r="E262" i="5"/>
  <c r="F262" i="5" s="1"/>
  <c r="G262" i="5" s="1"/>
  <c r="E162" i="5"/>
  <c r="F162" i="5" s="1"/>
  <c r="E48" i="5"/>
  <c r="F48" i="5" s="1"/>
  <c r="E83" i="5"/>
  <c r="F83" i="5" s="1"/>
  <c r="E289" i="5"/>
  <c r="F289" i="5" s="1"/>
  <c r="E175" i="5"/>
  <c r="F175" i="5" s="1"/>
  <c r="E36" i="5"/>
  <c r="F36" i="5" s="1"/>
  <c r="G36" i="5" s="1"/>
  <c r="E78" i="5"/>
  <c r="F78" i="5" s="1"/>
  <c r="G78" i="5" s="1"/>
  <c r="E151" i="5"/>
  <c r="F151" i="5" s="1"/>
  <c r="G151" i="5" s="1"/>
  <c r="E170" i="5"/>
  <c r="F170" i="5" s="1"/>
  <c r="G170" i="5" s="1"/>
  <c r="E296" i="5"/>
  <c r="F296" i="5" s="1"/>
  <c r="E23" i="5"/>
  <c r="F23" i="5" s="1"/>
  <c r="E90" i="5"/>
  <c r="F90" i="5" s="1"/>
  <c r="O90" i="5" s="1"/>
  <c r="E39" i="5"/>
  <c r="F39" i="5" s="1"/>
  <c r="E216" i="5"/>
  <c r="F216" i="5" s="1"/>
  <c r="P216" i="5" s="1"/>
  <c r="E76" i="5"/>
  <c r="F76" i="5" s="1"/>
  <c r="E129" i="5"/>
  <c r="F129" i="5" s="1"/>
  <c r="E235" i="5"/>
  <c r="F235" i="5" s="1"/>
  <c r="E59" i="5"/>
  <c r="F59" i="5" s="1"/>
  <c r="E50" i="5"/>
  <c r="F50" i="5" s="1"/>
  <c r="E202" i="5"/>
  <c r="F202" i="5" s="1"/>
  <c r="E254" i="5"/>
  <c r="F254" i="5" s="1"/>
  <c r="E45" i="5"/>
  <c r="F45" i="5" s="1"/>
  <c r="G45" i="5" s="1"/>
  <c r="S45" i="5" s="1"/>
  <c r="E274" i="5"/>
  <c r="F274" i="5" s="1"/>
  <c r="E70" i="5"/>
  <c r="F70" i="5" s="1"/>
  <c r="E226" i="5"/>
  <c r="F226" i="5" s="1"/>
  <c r="E155" i="5"/>
  <c r="F155" i="5" s="1"/>
  <c r="E221" i="5"/>
  <c r="F221" i="5" s="1"/>
  <c r="E147" i="5"/>
  <c r="F147" i="5" s="1"/>
  <c r="E133" i="5"/>
  <c r="F133" i="5" s="1"/>
  <c r="E229" i="5"/>
  <c r="F229" i="5" s="1"/>
  <c r="E80" i="5"/>
  <c r="F80" i="5" s="1"/>
  <c r="E71" i="5"/>
  <c r="F71" i="5" s="1"/>
  <c r="E231" i="5"/>
  <c r="F231" i="5" s="1"/>
  <c r="E249" i="5"/>
  <c r="F249" i="5" s="1"/>
  <c r="E260" i="5"/>
  <c r="F260" i="5" s="1"/>
  <c r="E293" i="5"/>
  <c r="F293" i="5" s="1"/>
  <c r="E282" i="5"/>
  <c r="F282" i="5" s="1"/>
  <c r="E275" i="5"/>
  <c r="F275" i="5" s="1"/>
  <c r="E261" i="5"/>
  <c r="F261" i="5" s="1"/>
  <c r="E101" i="5"/>
  <c r="F101" i="5" s="1"/>
  <c r="G101" i="5" s="1"/>
  <c r="E168" i="5"/>
  <c r="F168" i="5" s="1"/>
  <c r="E63" i="5"/>
  <c r="F63" i="5" s="1"/>
  <c r="E103" i="5"/>
  <c r="F103" i="5" s="1"/>
  <c r="E54" i="5"/>
  <c r="F54" i="5" s="1"/>
  <c r="E257" i="5"/>
  <c r="F257" i="5" s="1"/>
  <c r="E79" i="5"/>
  <c r="F79" i="5" s="1"/>
  <c r="E127" i="5"/>
  <c r="F127" i="5" s="1"/>
  <c r="E222" i="5"/>
  <c r="F222" i="5" s="1"/>
  <c r="E245" i="5"/>
  <c r="F245" i="5" s="1"/>
  <c r="E112" i="5"/>
  <c r="F112" i="5" s="1"/>
  <c r="E247" i="5"/>
  <c r="F247" i="5" s="1"/>
  <c r="E120" i="5"/>
  <c r="F120" i="5" s="1"/>
  <c r="E280" i="5"/>
  <c r="F280" i="5" s="1"/>
  <c r="E25" i="5"/>
  <c r="F25" i="5" s="1"/>
  <c r="E177" i="5"/>
  <c r="F177" i="5" s="1"/>
  <c r="E104" i="5"/>
  <c r="F104" i="5" s="1"/>
  <c r="G104" i="5" s="1"/>
  <c r="E51" i="5"/>
  <c r="F51" i="5" s="1"/>
  <c r="E57" i="5"/>
  <c r="F57" i="5" s="1"/>
  <c r="E106" i="5"/>
  <c r="F106" i="5" s="1"/>
  <c r="E234" i="5"/>
  <c r="F234" i="5" s="1"/>
  <c r="E259" i="5"/>
  <c r="F259" i="5" s="1"/>
  <c r="E66" i="5"/>
  <c r="F66" i="5" s="1"/>
  <c r="E196" i="5"/>
  <c r="F196" i="5" s="1"/>
  <c r="P196" i="5" s="1"/>
  <c r="E232" i="5"/>
  <c r="F232" i="5" s="1"/>
  <c r="E213" i="5"/>
  <c r="F213" i="5" s="1"/>
  <c r="E219" i="5"/>
  <c r="F219" i="5" s="1"/>
  <c r="E194" i="5"/>
  <c r="F194" i="5" s="1"/>
  <c r="P194" i="5" s="1"/>
  <c r="E142" i="5"/>
  <c r="F142" i="5" s="1"/>
  <c r="O142" i="5" s="1"/>
  <c r="E233" i="5"/>
  <c r="F233" i="5" s="1"/>
  <c r="P233" i="5" s="1"/>
  <c r="E163" i="5"/>
  <c r="F163" i="5" s="1"/>
  <c r="E270" i="5"/>
  <c r="F270" i="5" s="1"/>
  <c r="E273" i="5"/>
  <c r="F273" i="5" s="1"/>
  <c r="E181" i="5"/>
  <c r="F181" i="5" s="1"/>
  <c r="E186" i="5"/>
  <c r="F186" i="5" s="1"/>
  <c r="E21" i="5"/>
  <c r="F21" i="5" s="1"/>
  <c r="E61" i="5"/>
  <c r="F61" i="5" s="1"/>
  <c r="E302" i="5"/>
  <c r="F302" i="5" s="1"/>
  <c r="E182" i="5"/>
  <c r="F182" i="5" s="1"/>
  <c r="E42" i="5"/>
  <c r="F42" i="5" s="1"/>
  <c r="E93" i="5"/>
  <c r="F93" i="5" s="1"/>
  <c r="E110" i="5"/>
  <c r="F110" i="5" s="1"/>
  <c r="E297" i="5"/>
  <c r="F297" i="5" s="1"/>
  <c r="E113" i="5"/>
  <c r="F113" i="5" s="1"/>
  <c r="E34" i="5"/>
  <c r="F34" i="5" s="1"/>
  <c r="E58" i="5"/>
  <c r="F58" i="5" s="1"/>
  <c r="E136" i="5"/>
  <c r="F136" i="5" s="1"/>
  <c r="E248" i="5"/>
  <c r="F248" i="5" s="1"/>
  <c r="E130" i="5"/>
  <c r="F130" i="5" s="1"/>
  <c r="E91" i="5"/>
  <c r="F91" i="5" s="1"/>
  <c r="E224" i="5"/>
  <c r="F224" i="5" s="1"/>
  <c r="G224" i="5" s="1"/>
  <c r="E189" i="5"/>
  <c r="F189" i="5" s="1"/>
  <c r="E85" i="5"/>
  <c r="F85" i="5" s="1"/>
  <c r="E138" i="5"/>
  <c r="F138" i="5" s="1"/>
  <c r="O138" i="5" s="1"/>
  <c r="E191" i="5"/>
  <c r="F191" i="5" s="1"/>
  <c r="E238" i="5"/>
  <c r="F238" i="5" s="1"/>
  <c r="E146" i="5"/>
  <c r="F146" i="5" s="1"/>
  <c r="E132" i="5"/>
  <c r="F132" i="5" s="1"/>
  <c r="E286" i="5"/>
  <c r="F286" i="5" s="1"/>
  <c r="E32" i="5"/>
  <c r="F32" i="5" s="1"/>
  <c r="E65" i="5"/>
  <c r="F65" i="5" s="1"/>
  <c r="E178" i="5"/>
  <c r="F178" i="5" s="1"/>
  <c r="E242" i="5"/>
  <c r="F242" i="5" s="1"/>
  <c r="E166" i="5"/>
  <c r="F166" i="5" s="1"/>
  <c r="E253" i="5"/>
  <c r="F253" i="5" s="1"/>
  <c r="E160" i="5"/>
  <c r="F160" i="5" s="1"/>
  <c r="E271" i="5"/>
  <c r="F271" i="5" s="1"/>
  <c r="G271" i="5" s="1"/>
  <c r="E141" i="5"/>
  <c r="F141" i="5" s="1"/>
  <c r="E64" i="5"/>
  <c r="F64" i="5" s="1"/>
  <c r="G64" i="5" s="1"/>
  <c r="E211" i="5"/>
  <c r="F211" i="5" s="1"/>
  <c r="E169" i="5"/>
  <c r="F169" i="5" s="1"/>
  <c r="E165" i="5"/>
  <c r="F165" i="5" s="1"/>
  <c r="E288" i="5"/>
  <c r="F288" i="5" s="1"/>
  <c r="E88" i="5"/>
  <c r="F88" i="5" s="1"/>
  <c r="E119" i="5"/>
  <c r="F119" i="5" s="1"/>
  <c r="E43" i="5"/>
  <c r="F43" i="5" s="1"/>
  <c r="E279" i="5"/>
  <c r="F279" i="5" s="1"/>
  <c r="E96" i="5"/>
  <c r="F96" i="5" s="1"/>
  <c r="E180" i="5"/>
  <c r="F180" i="5" s="1"/>
  <c r="E252" i="5"/>
  <c r="F252" i="5" s="1"/>
  <c r="E24" i="5"/>
  <c r="F24" i="5" s="1"/>
  <c r="E148" i="5"/>
  <c r="F148" i="5" s="1"/>
  <c r="P148" i="5" s="1"/>
  <c r="E173" i="5"/>
  <c r="F173" i="5" s="1"/>
  <c r="E258" i="5"/>
  <c r="F258" i="5" s="1"/>
  <c r="E198" i="5"/>
  <c r="F198" i="5" s="1"/>
  <c r="G198" i="5" s="1"/>
  <c r="J198" i="5" s="1"/>
  <c r="E243" i="5"/>
  <c r="F243" i="5" s="1"/>
  <c r="E86" i="5"/>
  <c r="F86" i="5" s="1"/>
  <c r="E53" i="5"/>
  <c r="F53" i="5" s="1"/>
  <c r="E159" i="5"/>
  <c r="F159" i="5" s="1"/>
  <c r="E40" i="5"/>
  <c r="F40" i="5" s="1"/>
  <c r="E187" i="5"/>
  <c r="F187" i="5" s="1"/>
  <c r="E266" i="5"/>
  <c r="F266" i="5" s="1"/>
  <c r="E157" i="5"/>
  <c r="F157" i="5" s="1"/>
  <c r="E201" i="5"/>
  <c r="F201" i="5" s="1"/>
  <c r="E244" i="5"/>
  <c r="F244" i="5" s="1"/>
  <c r="E278" i="5"/>
  <c r="F278" i="5" s="1"/>
  <c r="E74" i="5"/>
  <c r="F74" i="5" s="1"/>
  <c r="G74" i="5" s="1"/>
  <c r="E121" i="5"/>
  <c r="F121" i="5" s="1"/>
  <c r="O121" i="5" s="1"/>
  <c r="E237" i="5"/>
  <c r="F237" i="5" s="1"/>
  <c r="E294" i="5"/>
  <c r="F294" i="5" s="1"/>
  <c r="E264" i="5"/>
  <c r="F264" i="5" s="1"/>
  <c r="E109" i="5"/>
  <c r="F109" i="5" s="1"/>
  <c r="E28" i="5"/>
  <c r="F28" i="5" s="1"/>
  <c r="E98" i="5"/>
  <c r="F98" i="5" s="1"/>
  <c r="E22" i="5"/>
  <c r="F22" i="5" s="1"/>
  <c r="E49" i="5"/>
  <c r="F49" i="5" s="1"/>
  <c r="E84" i="5"/>
  <c r="F84" i="5" s="1"/>
  <c r="E115" i="5"/>
  <c r="F115" i="5" s="1"/>
  <c r="E303" i="5"/>
  <c r="F303" i="5" s="1"/>
  <c r="E47" i="5"/>
  <c r="F47" i="5" s="1"/>
  <c r="E52" i="5"/>
  <c r="F52" i="5" s="1"/>
  <c r="E290" i="5"/>
  <c r="F290" i="5" s="1"/>
  <c r="E188" i="5"/>
  <c r="F188" i="5" s="1"/>
  <c r="E267" i="5"/>
  <c r="F267" i="5" s="1"/>
  <c r="E30" i="5"/>
  <c r="F30" i="5" s="1"/>
  <c r="E81" i="5"/>
  <c r="F81" i="5" s="1"/>
  <c r="E125" i="5"/>
  <c r="F125" i="5" s="1"/>
  <c r="E204" i="5"/>
  <c r="F204" i="5" s="1"/>
  <c r="G204" i="5" s="1"/>
  <c r="K204" i="5" s="1"/>
  <c r="E135" i="5"/>
  <c r="F135" i="5" s="1"/>
  <c r="E31" i="5"/>
  <c r="F31" i="5" s="1"/>
  <c r="E69" i="5"/>
  <c r="F69" i="5" s="1"/>
  <c r="E144" i="5"/>
  <c r="F144" i="5" s="1"/>
  <c r="E208" i="5"/>
  <c r="F208" i="5" s="1"/>
  <c r="E60" i="5"/>
  <c r="F60" i="5" s="1"/>
  <c r="E185" i="5"/>
  <c r="F185" i="5" s="1"/>
  <c r="E99" i="5"/>
  <c r="F99" i="5" s="1"/>
  <c r="E46" i="5"/>
  <c r="F46" i="5" s="1"/>
  <c r="E156" i="5"/>
  <c r="F156" i="5" s="1"/>
  <c r="E269" i="5"/>
  <c r="F269" i="5" s="1"/>
  <c r="E27" i="5"/>
  <c r="F27" i="5" s="1"/>
  <c r="E206" i="5"/>
  <c r="F206" i="5" s="1"/>
  <c r="E212" i="5"/>
  <c r="F212" i="5" s="1"/>
  <c r="E108" i="5"/>
  <c r="F108" i="5" s="1"/>
  <c r="E38" i="5"/>
  <c r="F38" i="5" s="1"/>
  <c r="E199" i="5"/>
  <c r="F199" i="5" s="1"/>
  <c r="P199" i="5" s="1"/>
  <c r="E179" i="5"/>
  <c r="F179" i="5" s="1"/>
  <c r="E95" i="5"/>
  <c r="F95" i="5" s="1"/>
  <c r="O95" i="5" s="1"/>
  <c r="E149" i="5"/>
  <c r="F149" i="5" s="1"/>
  <c r="G149" i="5" s="1"/>
  <c r="E227" i="5"/>
  <c r="F227" i="5" s="1"/>
  <c r="E124" i="5"/>
  <c r="F124" i="5" s="1"/>
  <c r="E292" i="5"/>
  <c r="F292" i="5" s="1"/>
  <c r="E118" i="5"/>
  <c r="F118" i="5" s="1"/>
  <c r="E300" i="5"/>
  <c r="F300" i="5" s="1"/>
  <c r="E116" i="5"/>
  <c r="F116" i="5" s="1"/>
  <c r="E35" i="5"/>
  <c r="F35" i="5" s="1"/>
  <c r="G35" i="5" s="1"/>
  <c r="E77" i="5"/>
  <c r="F77" i="5" s="1"/>
  <c r="E137" i="5"/>
  <c r="F137" i="5" s="1"/>
  <c r="E117" i="5"/>
  <c r="F117" i="5" s="1"/>
  <c r="E167" i="5"/>
  <c r="F167" i="5" s="1"/>
  <c r="E67" i="5"/>
  <c r="F67" i="5" s="1"/>
  <c r="E203" i="5"/>
  <c r="F203" i="5" s="1"/>
  <c r="E241" i="5"/>
  <c r="F241" i="5" s="1"/>
  <c r="E195" i="5"/>
  <c r="F195" i="5" s="1"/>
  <c r="E225" i="5"/>
  <c r="F225" i="5" s="1"/>
  <c r="E55" i="5"/>
  <c r="F55" i="5" s="1"/>
  <c r="E239" i="5"/>
  <c r="F239" i="5" s="1"/>
  <c r="E265" i="5"/>
  <c r="F265" i="5" s="1"/>
  <c r="E268" i="5"/>
  <c r="F268" i="5" s="1"/>
  <c r="E72" i="5"/>
  <c r="F72" i="5" s="1"/>
  <c r="E139" i="5"/>
  <c r="F139" i="5" s="1"/>
  <c r="E105" i="5"/>
  <c r="F105" i="5" s="1"/>
  <c r="E145" i="5"/>
  <c r="F145" i="5" s="1"/>
  <c r="E299" i="5"/>
  <c r="F299" i="5" s="1"/>
  <c r="O299" i="5" s="1"/>
  <c r="E152" i="5"/>
  <c r="F152" i="5" s="1"/>
  <c r="E215" i="5"/>
  <c r="F215" i="5" s="1"/>
  <c r="E251" i="5"/>
  <c r="F251" i="5" s="1"/>
  <c r="E75" i="5"/>
  <c r="F75" i="5" s="1"/>
  <c r="P75" i="5" s="1"/>
  <c r="E209" i="5"/>
  <c r="F209" i="5" s="1"/>
  <c r="E230" i="5"/>
  <c r="F230" i="5" s="1"/>
  <c r="G230" i="5" s="1"/>
  <c r="E246" i="5"/>
  <c r="F246" i="5" s="1"/>
  <c r="O246" i="5" s="1"/>
  <c r="E301" i="5"/>
  <c r="F301" i="5" s="1"/>
  <c r="E283" i="5"/>
  <c r="F283" i="5" s="1"/>
  <c r="E255" i="5"/>
  <c r="F255" i="5" s="1"/>
  <c r="E263" i="5"/>
  <c r="F263" i="5" s="1"/>
  <c r="E41" i="5"/>
  <c r="F41" i="5" s="1"/>
  <c r="E114" i="5"/>
  <c r="F114" i="5" s="1"/>
  <c r="E164" i="5"/>
  <c r="F164" i="5" s="1"/>
  <c r="E29" i="5"/>
  <c r="F29" i="5" s="1"/>
  <c r="E89" i="5"/>
  <c r="F89" i="5" s="1"/>
  <c r="E319" i="5"/>
  <c r="F319" i="5" s="1"/>
  <c r="O236" i="5"/>
  <c r="P236" i="5"/>
  <c r="E322" i="5"/>
  <c r="F322" i="5" s="1"/>
  <c r="P322" i="5" s="1"/>
  <c r="E304" i="5"/>
  <c r="F304" i="5" s="1"/>
  <c r="E327" i="5"/>
  <c r="F327" i="5" s="1"/>
  <c r="P327" i="5" s="1"/>
  <c r="O37" i="5"/>
  <c r="G37" i="5"/>
  <c r="G183" i="5"/>
  <c r="O183" i="5"/>
  <c r="E214" i="5"/>
  <c r="F214" i="5" s="1"/>
  <c r="G304" i="5"/>
  <c r="S304" i="5" s="1"/>
  <c r="U304" i="5" s="1"/>
  <c r="E316" i="5"/>
  <c r="F316" i="5" s="1"/>
  <c r="O316" i="5" s="1"/>
  <c r="E314" i="5"/>
  <c r="F314" i="5" s="1"/>
  <c r="E325" i="5"/>
  <c r="F325" i="5" s="1"/>
  <c r="O325" i="5" s="1"/>
  <c r="E310" i="5"/>
  <c r="F310" i="5" s="1"/>
  <c r="P310" i="5" s="1"/>
  <c r="E308" i="5"/>
  <c r="F308" i="5" s="1"/>
  <c r="O308" i="5" s="1"/>
  <c r="E318" i="5"/>
  <c r="F318" i="5" s="1"/>
  <c r="E311" i="5"/>
  <c r="F311" i="5" s="1"/>
  <c r="E315" i="5"/>
  <c r="F315" i="5" s="1"/>
  <c r="O315" i="5" s="1"/>
  <c r="E313" i="5"/>
  <c r="F313" i="5" s="1"/>
  <c r="E326" i="5"/>
  <c r="F326" i="5" s="1"/>
  <c r="G326" i="5" s="1"/>
  <c r="S326" i="5" s="1"/>
  <c r="E324" i="5"/>
  <c r="F324" i="5" s="1"/>
  <c r="G324" i="5" s="1"/>
  <c r="E320" i="5"/>
  <c r="F320" i="5" s="1"/>
  <c r="O320" i="5" s="1"/>
  <c r="E307" i="5"/>
  <c r="F307" i="5" s="1"/>
  <c r="E305" i="5"/>
  <c r="F305" i="5" s="1"/>
  <c r="E321" i="5"/>
  <c r="F321" i="5" s="1"/>
  <c r="O321" i="5" s="1"/>
  <c r="E317" i="5"/>
  <c r="F317" i="5" s="1"/>
  <c r="P317" i="5" s="1"/>
  <c r="E312" i="5"/>
  <c r="F312" i="5" s="1"/>
  <c r="E309" i="5"/>
  <c r="F309" i="5" s="1"/>
  <c r="G325" i="5"/>
  <c r="S325" i="5" s="1"/>
  <c r="O157" i="5"/>
  <c r="P157" i="5"/>
  <c r="G157" i="5"/>
  <c r="O148" i="5"/>
  <c r="O252" i="5"/>
  <c r="G252" i="5"/>
  <c r="P252" i="5"/>
  <c r="P271" i="5"/>
  <c r="O271" i="5"/>
  <c r="P238" i="5"/>
  <c r="O238" i="5"/>
  <c r="G238" i="5"/>
  <c r="O224" i="5"/>
  <c r="O181" i="5"/>
  <c r="P181" i="5"/>
  <c r="P213" i="5"/>
  <c r="O213" i="5"/>
  <c r="G213" i="5"/>
  <c r="J104" i="5"/>
  <c r="R104" i="5"/>
  <c r="S151" i="5"/>
  <c r="K151" i="5"/>
  <c r="H78" i="5"/>
  <c r="S78" i="5"/>
  <c r="S36" i="5"/>
  <c r="H36" i="5"/>
  <c r="P101" i="5"/>
  <c r="O101" i="5"/>
  <c r="J172" i="5"/>
  <c r="S172" i="5"/>
  <c r="U172" i="5" s="1"/>
  <c r="J150" i="5"/>
  <c r="S150" i="5"/>
  <c r="U150" i="5" s="1"/>
  <c r="G48" i="5"/>
  <c r="P48" i="5"/>
  <c r="O48" i="5"/>
  <c r="R262" i="5"/>
  <c r="K262" i="5"/>
  <c r="S174" i="5"/>
  <c r="U174" i="5" s="1"/>
  <c r="J174" i="5"/>
  <c r="R272" i="5"/>
  <c r="T272" i="5" s="1"/>
  <c r="K272" i="5"/>
  <c r="O100" i="5"/>
  <c r="P100" i="5"/>
  <c r="G100" i="5"/>
  <c r="S223" i="5"/>
  <c r="U223" i="5" s="1"/>
  <c r="K223" i="5"/>
  <c r="G92" i="5"/>
  <c r="O92" i="5"/>
  <c r="P92" i="5"/>
  <c r="G33" i="5"/>
  <c r="O33" i="5"/>
  <c r="P33" i="5"/>
  <c r="R134" i="5"/>
  <c r="T134" i="5" s="1"/>
  <c r="J134" i="5"/>
  <c r="O137" i="5"/>
  <c r="P137" i="5"/>
  <c r="G137" i="5"/>
  <c r="G199" i="5"/>
  <c r="P81" i="5"/>
  <c r="O81" i="5"/>
  <c r="G81" i="5"/>
  <c r="G98" i="5"/>
  <c r="O98" i="5"/>
  <c r="P98" i="5"/>
  <c r="R44" i="5"/>
  <c r="P134" i="5"/>
  <c r="P175" i="5"/>
  <c r="X296" i="5"/>
  <c r="O85" i="5"/>
  <c r="P138" i="5"/>
  <c r="O170" i="5"/>
  <c r="O149" i="5"/>
  <c r="P149" i="5"/>
  <c r="P321" i="5"/>
  <c r="G317" i="5"/>
  <c r="O317" i="5"/>
  <c r="O216" i="5"/>
  <c r="P198" i="5"/>
  <c r="O78" i="5"/>
  <c r="P296" i="5"/>
  <c r="R198" i="5"/>
  <c r="G138" i="5"/>
  <c r="P170" i="5"/>
  <c r="P45" i="5"/>
  <c r="P36" i="5"/>
  <c r="J197" i="5"/>
  <c r="P275" i="5"/>
  <c r="O275" i="5"/>
  <c r="G275" i="5"/>
  <c r="P121" i="5"/>
  <c r="G121" i="5"/>
  <c r="O74" i="5"/>
  <c r="P74" i="5"/>
  <c r="O312" i="5"/>
  <c r="G312" i="5"/>
  <c r="P312" i="5"/>
  <c r="P104" i="5"/>
  <c r="O151" i="5"/>
  <c r="G216" i="5"/>
  <c r="O198" i="5"/>
  <c r="P78" i="5"/>
  <c r="O45" i="5"/>
  <c r="O36" i="5"/>
  <c r="G90" i="5"/>
  <c r="G140" i="5"/>
  <c r="K277" i="5"/>
  <c r="R277" i="5"/>
  <c r="O262" i="5"/>
  <c r="P262" i="5"/>
  <c r="P276" i="5"/>
  <c r="G276" i="5"/>
  <c r="P293" i="5"/>
  <c r="O293" i="5"/>
  <c r="G293" i="5"/>
  <c r="G233" i="5"/>
  <c r="O233" i="5"/>
  <c r="P64" i="5"/>
  <c r="O64" i="5"/>
  <c r="K304" i="5"/>
  <c r="O322" i="5"/>
  <c r="G322" i="5"/>
  <c r="P319" i="5"/>
  <c r="G319" i="5"/>
  <c r="O319" i="5"/>
  <c r="P306" i="5"/>
  <c r="O306" i="5"/>
  <c r="G306" i="5"/>
  <c r="O304" i="5"/>
  <c r="P304" i="5"/>
  <c r="O104" i="5"/>
  <c r="P151" i="5"/>
  <c r="G75" i="5"/>
  <c r="O196" i="5"/>
  <c r="O179" i="5"/>
  <c r="O253" i="5"/>
  <c r="H45" i="5"/>
  <c r="O277" i="5"/>
  <c r="P277" i="5"/>
  <c r="P295" i="5"/>
  <c r="O295" i="5"/>
  <c r="O249" i="5"/>
  <c r="P249" i="5"/>
  <c r="G249" i="5"/>
  <c r="G142" i="5"/>
  <c r="P142" i="5"/>
  <c r="G316" i="5"/>
  <c r="P316" i="5"/>
  <c r="O230" i="5"/>
  <c r="O307" i="5"/>
  <c r="G307" i="5"/>
  <c r="P307" i="5"/>
  <c r="P90" i="5"/>
  <c r="P204" i="5"/>
  <c r="P35" i="5"/>
  <c r="O75" i="5"/>
  <c r="G196" i="5"/>
  <c r="S204" i="5"/>
  <c r="U204" i="5" s="1"/>
  <c r="G236" i="5"/>
  <c r="O298" i="5"/>
  <c r="G298" i="5"/>
  <c r="P298" i="5"/>
  <c r="O220" i="5"/>
  <c r="G220" i="5"/>
  <c r="O194" i="5"/>
  <c r="G194" i="5"/>
  <c r="G308" i="5"/>
  <c r="P308" i="5"/>
  <c r="G294" i="5"/>
  <c r="O294" i="5"/>
  <c r="P294" i="5"/>
  <c r="P95" i="5"/>
  <c r="O204" i="5"/>
  <c r="G242" i="5"/>
  <c r="G227" i="5"/>
  <c r="P255" i="5"/>
  <c r="O255" i="5"/>
  <c r="G255" i="5"/>
  <c r="P283" i="5"/>
  <c r="G283" i="5"/>
  <c r="O283" i="5"/>
  <c r="G246" i="5"/>
  <c r="P246" i="5"/>
  <c r="O214" i="5"/>
  <c r="P214" i="5"/>
  <c r="G214" i="5"/>
  <c r="G318" i="5"/>
  <c r="P318" i="5"/>
  <c r="O318" i="5"/>
  <c r="P324" i="5"/>
  <c r="O39" i="5"/>
  <c r="O278" i="5"/>
  <c r="O292" i="5"/>
  <c r="G292" i="5"/>
  <c r="P292" i="5"/>
  <c r="P237" i="5"/>
  <c r="O237" i="5"/>
  <c r="G237" i="5"/>
  <c r="G124" i="5"/>
  <c r="P124" i="5"/>
  <c r="O124" i="5"/>
  <c r="P230" i="5"/>
  <c r="P315" i="5"/>
  <c r="G313" i="5"/>
  <c r="P313" i="5"/>
  <c r="O313" i="5"/>
  <c r="O324" i="5"/>
  <c r="G282" i="5"/>
  <c r="K325" i="5"/>
  <c r="O311" i="5"/>
  <c r="O314" i="5"/>
  <c r="O305" i="5"/>
  <c r="G327" i="5"/>
  <c r="O327" i="5"/>
  <c r="K326" i="5"/>
  <c r="G323" i="5"/>
  <c r="O323" i="5"/>
  <c r="P323" i="5"/>
  <c r="P325" i="5"/>
  <c r="U325" i="5" s="1"/>
  <c r="R233" i="1"/>
  <c r="G159" i="1"/>
  <c r="W159" i="1"/>
  <c r="J142" i="1"/>
  <c r="R142" i="1"/>
  <c r="K239" i="1"/>
  <c r="G239" i="1"/>
  <c r="S239" i="1" s="1"/>
  <c r="W239" i="1"/>
  <c r="K215" i="1"/>
  <c r="G215" i="1"/>
  <c r="R215" i="1" s="1"/>
  <c r="W215" i="1"/>
  <c r="S196" i="1"/>
  <c r="J196" i="1"/>
  <c r="J131" i="1"/>
  <c r="S131" i="1"/>
  <c r="W194" i="1"/>
  <c r="I194" i="1"/>
  <c r="G194" i="1"/>
  <c r="S194" i="1" s="1"/>
  <c r="G126" i="1"/>
  <c r="W126" i="1"/>
  <c r="G336" i="1"/>
  <c r="S336" i="1" s="1"/>
  <c r="K336" i="1"/>
  <c r="G297" i="1"/>
  <c r="S297" i="1" s="1"/>
  <c r="K297" i="1"/>
  <c r="W197" i="1"/>
  <c r="G197" i="1"/>
  <c r="R197" i="1" s="1"/>
  <c r="I197" i="1"/>
  <c r="W91" i="1"/>
  <c r="G91" i="1"/>
  <c r="S91" i="1" s="1"/>
  <c r="I91" i="1"/>
  <c r="G165" i="1"/>
  <c r="W165" i="1"/>
  <c r="K328" i="1"/>
  <c r="G328" i="1"/>
  <c r="R328" i="1" s="1"/>
  <c r="I103" i="1"/>
  <c r="W103" i="1"/>
  <c r="G103" i="1"/>
  <c r="R103" i="1" s="1"/>
  <c r="W255" i="1"/>
  <c r="G255" i="1"/>
  <c r="S255" i="1" s="1"/>
  <c r="K255" i="1"/>
  <c r="G324" i="1"/>
  <c r="R324" i="1" s="1"/>
  <c r="K324" i="1"/>
  <c r="W137" i="1"/>
  <c r="G137" i="1"/>
  <c r="S192" i="1"/>
  <c r="J192" i="1"/>
  <c r="K275" i="1"/>
  <c r="G275" i="1"/>
  <c r="R275" i="1" s="1"/>
  <c r="W275" i="1"/>
  <c r="W272" i="1"/>
  <c r="G272" i="1"/>
  <c r="S272" i="1" s="1"/>
  <c r="K272" i="1"/>
  <c r="E209" i="4"/>
  <c r="G55" i="1"/>
  <c r="S55" i="1" s="1"/>
  <c r="W131" i="1"/>
  <c r="J110" i="1"/>
  <c r="E25" i="4"/>
  <c r="K211" i="1"/>
  <c r="W193" i="1"/>
  <c r="I79" i="1"/>
  <c r="W35" i="1"/>
  <c r="G45" i="1"/>
  <c r="S45" i="1" s="1"/>
  <c r="G108" i="1"/>
  <c r="S108" i="1" s="1"/>
  <c r="F123" i="1"/>
  <c r="F125" i="1"/>
  <c r="E197" i="4"/>
  <c r="E174" i="1"/>
  <c r="E173" i="1"/>
  <c r="E172" i="1"/>
  <c r="E171" i="1"/>
  <c r="E170" i="1"/>
  <c r="E169" i="1"/>
  <c r="E166" i="1"/>
  <c r="E138" i="1"/>
  <c r="E345" i="1"/>
  <c r="F345" i="1" s="1"/>
  <c r="W29" i="1"/>
  <c r="W105" i="1"/>
  <c r="W276" i="1"/>
  <c r="W287" i="1"/>
  <c r="K287" i="1"/>
  <c r="W208" i="1"/>
  <c r="W200" i="1"/>
  <c r="W108" i="1"/>
  <c r="G180" i="1"/>
  <c r="F214" i="1"/>
  <c r="F203" i="1"/>
  <c r="F87" i="1"/>
  <c r="I37" i="1"/>
  <c r="E14" i="4"/>
  <c r="E42" i="4"/>
  <c r="K276" i="1"/>
  <c r="W248" i="1"/>
  <c r="I193" i="1"/>
  <c r="F198" i="1"/>
  <c r="F283" i="1"/>
  <c r="E337" i="1"/>
  <c r="F337" i="1" s="1"/>
  <c r="E344" i="1"/>
  <c r="F344" i="1" s="1"/>
  <c r="K344" i="1" s="1"/>
  <c r="E99" i="4"/>
  <c r="G152" i="1"/>
  <c r="J152" i="1" s="1"/>
  <c r="K222" i="1"/>
  <c r="K219" i="1"/>
  <c r="W88" i="1"/>
  <c r="W74" i="1"/>
  <c r="I38" i="1"/>
  <c r="I31" i="1"/>
  <c r="G35" i="1"/>
  <c r="S35" i="1" s="1"/>
  <c r="F202" i="1"/>
  <c r="F63" i="1"/>
  <c r="F136" i="1"/>
  <c r="E141" i="1"/>
  <c r="J292" i="1"/>
  <c r="W286" i="1"/>
  <c r="K286" i="1"/>
  <c r="W219" i="1"/>
  <c r="W216" i="1"/>
  <c r="G105" i="1"/>
  <c r="S105" i="1" s="1"/>
  <c r="G38" i="1"/>
  <c r="R38" i="1" s="1"/>
  <c r="F270" i="1"/>
  <c r="F127" i="1"/>
  <c r="F71" i="1"/>
  <c r="F124" i="1"/>
  <c r="E245" i="4"/>
  <c r="E244" i="4"/>
  <c r="E22" i="4"/>
  <c r="E339" i="1"/>
  <c r="F339" i="1" s="1"/>
  <c r="E330" i="1"/>
  <c r="F330" i="1" s="1"/>
  <c r="E343" i="1"/>
  <c r="F343" i="1" s="1"/>
  <c r="G88" i="1"/>
  <c r="R88" i="1" s="1"/>
  <c r="W45" i="1"/>
  <c r="W268" i="1"/>
  <c r="K268" i="1"/>
  <c r="I224" i="1"/>
  <c r="W99" i="1"/>
  <c r="I74" i="1"/>
  <c r="G29" i="1"/>
  <c r="S29" i="1" s="1"/>
  <c r="E147" i="1"/>
  <c r="E121" i="1"/>
  <c r="E340" i="1"/>
  <c r="F340" i="1" s="1"/>
  <c r="K208" i="1"/>
  <c r="J164" i="1"/>
  <c r="G259" i="1"/>
  <c r="R259" i="1" s="1"/>
  <c r="W224" i="1"/>
  <c r="W79" i="1"/>
  <c r="F201" i="1"/>
  <c r="E346" i="1"/>
  <c r="F346" i="1" s="1"/>
  <c r="G346" i="1" s="1"/>
  <c r="R346" i="1" s="1"/>
  <c r="G327" i="1"/>
  <c r="R327" i="1" s="1"/>
  <c r="K327" i="1"/>
  <c r="K234" i="1"/>
  <c r="W234" i="1"/>
  <c r="G234" i="1"/>
  <c r="R234" i="1" s="1"/>
  <c r="W229" i="1"/>
  <c r="K229" i="1"/>
  <c r="G229" i="1"/>
  <c r="R229" i="1" s="1"/>
  <c r="J195" i="1"/>
  <c r="R195" i="1"/>
  <c r="G332" i="1"/>
  <c r="R332" i="1" s="1"/>
  <c r="K332" i="1"/>
  <c r="W238" i="1"/>
  <c r="G238" i="1"/>
  <c r="K299" i="1"/>
  <c r="G299" i="1"/>
  <c r="R299" i="1" s="1"/>
  <c r="G111" i="1"/>
  <c r="W111" i="1"/>
  <c r="K309" i="1"/>
  <c r="G309" i="1"/>
  <c r="R309" i="1" s="1"/>
  <c r="K232" i="1"/>
  <c r="G232" i="1"/>
  <c r="S232" i="1" s="1"/>
  <c r="W232" i="1"/>
  <c r="J160" i="1"/>
  <c r="R160" i="1"/>
  <c r="G128" i="1"/>
  <c r="W128" i="1"/>
  <c r="K307" i="1"/>
  <c r="G307" i="1"/>
  <c r="S307" i="1" s="1"/>
  <c r="G313" i="1"/>
  <c r="R313" i="1" s="1"/>
  <c r="K313" i="1"/>
  <c r="K325" i="1"/>
  <c r="G325" i="1"/>
  <c r="R325" i="1" s="1"/>
  <c r="K312" i="1"/>
  <c r="G312" i="1"/>
  <c r="S312" i="1" s="1"/>
  <c r="W133" i="1"/>
  <c r="G133" i="1"/>
  <c r="K326" i="1"/>
  <c r="G326" i="1"/>
  <c r="R326" i="1" s="1"/>
  <c r="G308" i="1"/>
  <c r="S308" i="1" s="1"/>
  <c r="K308" i="1"/>
  <c r="G315" i="1"/>
  <c r="S315" i="1" s="1"/>
  <c r="K315" i="1"/>
  <c r="W120" i="1"/>
  <c r="G120" i="1"/>
  <c r="W118" i="1"/>
  <c r="G118" i="1"/>
  <c r="R115" i="1"/>
  <c r="J115" i="1"/>
  <c r="G301" i="1"/>
  <c r="S301" i="1" s="1"/>
  <c r="K301" i="1"/>
  <c r="K314" i="1"/>
  <c r="G277" i="1"/>
  <c r="R277" i="1" s="1"/>
  <c r="J149" i="1"/>
  <c r="I66" i="1"/>
  <c r="I59" i="1"/>
  <c r="F48" i="1"/>
  <c r="E154" i="4"/>
  <c r="W188" i="1"/>
  <c r="G188" i="1"/>
  <c r="G65" i="1"/>
  <c r="R65" i="1" s="1"/>
  <c r="I65" i="1"/>
  <c r="I23" i="1"/>
  <c r="W23" i="1"/>
  <c r="E235" i="4"/>
  <c r="F175" i="1"/>
  <c r="K329" i="1"/>
  <c r="R152" i="1"/>
  <c r="W227" i="1"/>
  <c r="G63" i="1"/>
  <c r="S63" i="1" s="1"/>
  <c r="F90" i="1"/>
  <c r="E196" i="4"/>
  <c r="E155" i="4"/>
  <c r="F49" i="1"/>
  <c r="W236" i="1"/>
  <c r="G305" i="1"/>
  <c r="R305" i="1" s="1"/>
  <c r="F114" i="1"/>
  <c r="K227" i="1"/>
  <c r="F47" i="1"/>
  <c r="E238" i="4"/>
  <c r="F182" i="1"/>
  <c r="F250" i="1"/>
  <c r="E94" i="4"/>
  <c r="K303" i="1"/>
  <c r="K322" i="1"/>
  <c r="I205" i="1"/>
  <c r="W115" i="1"/>
  <c r="W65" i="1"/>
  <c r="J200" i="1"/>
  <c r="W46" i="1"/>
  <c r="W27" i="1"/>
  <c r="I27" i="1"/>
  <c r="E239" i="4"/>
  <c r="F183" i="1"/>
  <c r="E95" i="4"/>
  <c r="F251" i="1"/>
  <c r="W160" i="1"/>
  <c r="W205" i="1"/>
  <c r="K294" i="1"/>
  <c r="K236" i="1"/>
  <c r="W30" i="1"/>
  <c r="E96" i="4"/>
  <c r="F252" i="1"/>
  <c r="G321" i="1"/>
  <c r="R321" i="1" s="1"/>
  <c r="E15" i="4"/>
  <c r="G23" i="1"/>
  <c r="S23" i="1" s="1"/>
  <c r="I56" i="1"/>
  <c r="K259" i="1"/>
  <c r="W277" i="1"/>
  <c r="W98" i="1"/>
  <c r="W56" i="1"/>
  <c r="I46" i="1"/>
  <c r="W59" i="1"/>
  <c r="E97" i="4"/>
  <c r="F253" i="1"/>
  <c r="I30" i="1"/>
  <c r="G345" i="1"/>
  <c r="R345" i="1" s="1"/>
  <c r="K345" i="1"/>
  <c r="G344" i="1"/>
  <c r="R344" i="1" s="1"/>
  <c r="G343" i="1"/>
  <c r="S343" i="1" s="1"/>
  <c r="K343" i="1"/>
  <c r="G341" i="1"/>
  <c r="R341" i="1" s="1"/>
  <c r="K341" i="1"/>
  <c r="C16" i="7"/>
  <c r="D18" i="7" s="1"/>
  <c r="D16" i="7"/>
  <c r="D19" i="7" s="1"/>
  <c r="D16" i="8"/>
  <c r="D19" i="8" s="1"/>
  <c r="D15" i="8"/>
  <c r="C19" i="8" s="1"/>
  <c r="D15" i="7"/>
  <c r="C19" i="7" s="1"/>
  <c r="C11" i="7"/>
  <c r="C12" i="8"/>
  <c r="C11" i="8"/>
  <c r="C15" i="7" l="1"/>
  <c r="C18" i="7" s="1"/>
  <c r="U130" i="1"/>
  <c r="W230" i="1"/>
  <c r="K230" i="1"/>
  <c r="G230" i="1"/>
  <c r="S230" i="1" s="1"/>
  <c r="G97" i="1"/>
  <c r="R97" i="1" s="1"/>
  <c r="I97" i="1"/>
  <c r="W97" i="1"/>
  <c r="G119" i="1"/>
  <c r="S119" i="1" s="1"/>
  <c r="J119" i="1"/>
  <c r="W119" i="1"/>
  <c r="W100" i="1"/>
  <c r="G348" i="1"/>
  <c r="S348" i="1" s="1"/>
  <c r="I228" i="1"/>
  <c r="G216" i="1"/>
  <c r="S216" i="1" s="1"/>
  <c r="K216" i="1"/>
  <c r="U176" i="1"/>
  <c r="W176" i="1"/>
  <c r="W228" i="1"/>
  <c r="R349" i="1"/>
  <c r="G96" i="1"/>
  <c r="R96" i="1" s="1"/>
  <c r="W96" i="1"/>
  <c r="I96" i="1"/>
  <c r="E28" i="4"/>
  <c r="F140" i="1"/>
  <c r="W50" i="1"/>
  <c r="I58" i="1"/>
  <c r="W58" i="1"/>
  <c r="G58" i="1"/>
  <c r="R58" i="1" s="1"/>
  <c r="G82" i="1"/>
  <c r="R82" i="1" s="1"/>
  <c r="W82" i="1"/>
  <c r="I82" i="1"/>
  <c r="W22" i="1"/>
  <c r="I22" i="1"/>
  <c r="G22" i="1"/>
  <c r="S22" i="1" s="1"/>
  <c r="G99" i="1"/>
  <c r="S99" i="1" s="1"/>
  <c r="I99" i="1"/>
  <c r="W139" i="1"/>
  <c r="G139" i="1"/>
  <c r="G178" i="1"/>
  <c r="W178" i="1"/>
  <c r="I109" i="1"/>
  <c r="R158" i="1"/>
  <c r="J158" i="1"/>
  <c r="S146" i="1"/>
  <c r="J146" i="1"/>
  <c r="W109" i="1"/>
  <c r="E31" i="4"/>
  <c r="F143" i="1"/>
  <c r="G50" i="1"/>
  <c r="R50" i="1" s="1"/>
  <c r="G34" i="1"/>
  <c r="R34" i="1" s="1"/>
  <c r="W34" i="1"/>
  <c r="I34" i="1"/>
  <c r="G80" i="1"/>
  <c r="R80" i="1" s="1"/>
  <c r="W80" i="1"/>
  <c r="I80" i="1"/>
  <c r="G72" i="1"/>
  <c r="R72" i="1" s="1"/>
  <c r="I72" i="1"/>
  <c r="W72" i="1"/>
  <c r="K346" i="1"/>
  <c r="G284" i="1"/>
  <c r="S284" i="1" s="1"/>
  <c r="W284" i="1"/>
  <c r="K284" i="1"/>
  <c r="W256" i="1"/>
  <c r="G256" i="1"/>
  <c r="W40" i="1"/>
  <c r="I40" i="1"/>
  <c r="G40" i="1"/>
  <c r="R40" i="1" s="1"/>
  <c r="G64" i="1"/>
  <c r="R64" i="1" s="1"/>
  <c r="W64" i="1"/>
  <c r="I64" i="1"/>
  <c r="K247" i="1"/>
  <c r="W247" i="1"/>
  <c r="G247" i="1"/>
  <c r="R247" i="1" s="1"/>
  <c r="I93" i="1"/>
  <c r="W93" i="1"/>
  <c r="G93" i="1"/>
  <c r="R93" i="1" s="1"/>
  <c r="J179" i="1"/>
  <c r="R179" i="1"/>
  <c r="G144" i="1"/>
  <c r="W144" i="1"/>
  <c r="W132" i="1"/>
  <c r="G132" i="1"/>
  <c r="U338" i="1"/>
  <c r="G271" i="1"/>
  <c r="R271" i="1" s="1"/>
  <c r="K271" i="1"/>
  <c r="G51" i="1"/>
  <c r="S51" i="1" s="1"/>
  <c r="I51" i="1"/>
  <c r="W51" i="1"/>
  <c r="W273" i="1"/>
  <c r="K273" i="1"/>
  <c r="G273" i="1"/>
  <c r="S273" i="1" s="1"/>
  <c r="W212" i="1"/>
  <c r="K212" i="1"/>
  <c r="G212" i="1"/>
  <c r="R212" i="1" s="1"/>
  <c r="G285" i="1"/>
  <c r="S285" i="1" s="1"/>
  <c r="K285" i="1"/>
  <c r="W285" i="1"/>
  <c r="G122" i="1"/>
  <c r="W122" i="1"/>
  <c r="J117" i="1"/>
  <c r="W117" i="1"/>
  <c r="G117" i="1"/>
  <c r="S117" i="1" s="1"/>
  <c r="G161" i="1"/>
  <c r="S161" i="1" s="1"/>
  <c r="J161" i="1"/>
  <c r="W161" i="1"/>
  <c r="G162" i="1"/>
  <c r="R162" i="1" s="1"/>
  <c r="J162" i="1"/>
  <c r="W162" i="1"/>
  <c r="G164" i="1"/>
  <c r="R164" i="1" s="1"/>
  <c r="W164" i="1"/>
  <c r="J150" i="1"/>
  <c r="S150" i="1"/>
  <c r="I43" i="1"/>
  <c r="G43" i="1"/>
  <c r="S43" i="1" s="1"/>
  <c r="W43" i="1"/>
  <c r="I151" i="1"/>
  <c r="G151" i="1"/>
  <c r="S151" i="1" s="1"/>
  <c r="W151" i="1"/>
  <c r="I83" i="1"/>
  <c r="G83" i="1"/>
  <c r="R83" i="1" s="1"/>
  <c r="W83" i="1"/>
  <c r="W199" i="1"/>
  <c r="K199" i="1"/>
  <c r="G199" i="1"/>
  <c r="S199" i="1" s="1"/>
  <c r="W67" i="1"/>
  <c r="I67" i="1"/>
  <c r="G75" i="1"/>
  <c r="R75" i="1" s="1"/>
  <c r="W75" i="1"/>
  <c r="I75" i="1"/>
  <c r="K323" i="7"/>
  <c r="T323" i="7"/>
  <c r="V323" i="7" s="1"/>
  <c r="T319" i="7"/>
  <c r="V319" i="7" s="1"/>
  <c r="K319" i="7"/>
  <c r="T327" i="7"/>
  <c r="V327" i="7" s="1"/>
  <c r="K327" i="7"/>
  <c r="T329" i="7"/>
  <c r="V329" i="7" s="1"/>
  <c r="K329" i="7"/>
  <c r="V328" i="7"/>
  <c r="T318" i="7"/>
  <c r="V318" i="7" s="1"/>
  <c r="V17" i="7" s="1"/>
  <c r="K318" i="7"/>
  <c r="T321" i="7"/>
  <c r="V321" i="7" s="1"/>
  <c r="K321" i="7"/>
  <c r="S324" i="5"/>
  <c r="U324" i="5" s="1"/>
  <c r="K324" i="5"/>
  <c r="G309" i="5"/>
  <c r="P309" i="5"/>
  <c r="G314" i="5"/>
  <c r="P314" i="5"/>
  <c r="G164" i="5"/>
  <c r="O164" i="5"/>
  <c r="P164" i="5"/>
  <c r="P105" i="5"/>
  <c r="O105" i="5"/>
  <c r="G105" i="5"/>
  <c r="G195" i="5"/>
  <c r="O195" i="5"/>
  <c r="P195" i="5"/>
  <c r="H35" i="5"/>
  <c r="S35" i="5"/>
  <c r="P269" i="5"/>
  <c r="G269" i="5"/>
  <c r="O269" i="5"/>
  <c r="G69" i="5"/>
  <c r="P69" i="5"/>
  <c r="O69" i="5"/>
  <c r="P188" i="5"/>
  <c r="G188" i="5"/>
  <c r="O188" i="5"/>
  <c r="G22" i="5"/>
  <c r="P22" i="5"/>
  <c r="O22" i="5"/>
  <c r="H74" i="5"/>
  <c r="S74" i="5"/>
  <c r="G159" i="5"/>
  <c r="O159" i="5"/>
  <c r="P159" i="5"/>
  <c r="G24" i="5"/>
  <c r="O24" i="5"/>
  <c r="P24" i="5"/>
  <c r="G288" i="5"/>
  <c r="O288" i="5"/>
  <c r="P288" i="5"/>
  <c r="G253" i="5"/>
  <c r="P253" i="5"/>
  <c r="G146" i="5"/>
  <c r="O146" i="5"/>
  <c r="P146" i="5"/>
  <c r="O130" i="5"/>
  <c r="P130" i="5"/>
  <c r="O93" i="5"/>
  <c r="P93" i="5"/>
  <c r="G93" i="5"/>
  <c r="O273" i="5"/>
  <c r="G273" i="5"/>
  <c r="P273" i="5"/>
  <c r="P232" i="5"/>
  <c r="G232" i="5"/>
  <c r="O232" i="5"/>
  <c r="O222" i="5"/>
  <c r="G222" i="5"/>
  <c r="P222" i="5"/>
  <c r="O71" i="5"/>
  <c r="P71" i="5"/>
  <c r="G71" i="5"/>
  <c r="G70" i="5"/>
  <c r="O70" i="5"/>
  <c r="P70" i="5"/>
  <c r="P129" i="5"/>
  <c r="O129" i="5"/>
  <c r="G129" i="5"/>
  <c r="R193" i="5"/>
  <c r="T193" i="5" s="1"/>
  <c r="J193" i="5"/>
  <c r="O309" i="5"/>
  <c r="O35" i="5"/>
  <c r="P299" i="5"/>
  <c r="G299" i="5"/>
  <c r="P114" i="5"/>
  <c r="G114" i="5"/>
  <c r="O114" i="5"/>
  <c r="G209" i="5"/>
  <c r="P209" i="5"/>
  <c r="O209" i="5"/>
  <c r="G139" i="5"/>
  <c r="P139" i="5"/>
  <c r="O139" i="5"/>
  <c r="O241" i="5"/>
  <c r="G241" i="5"/>
  <c r="P241" i="5"/>
  <c r="O116" i="5"/>
  <c r="P116" i="5"/>
  <c r="P179" i="5"/>
  <c r="G179" i="5"/>
  <c r="P156" i="5"/>
  <c r="O156" i="5"/>
  <c r="G156" i="5"/>
  <c r="G31" i="5"/>
  <c r="P31" i="5"/>
  <c r="O31" i="5"/>
  <c r="P290" i="5"/>
  <c r="G290" i="5"/>
  <c r="O290" i="5"/>
  <c r="G278" i="5"/>
  <c r="P278" i="5"/>
  <c r="P53" i="5"/>
  <c r="G53" i="5"/>
  <c r="O53" i="5"/>
  <c r="G165" i="5"/>
  <c r="P165" i="5"/>
  <c r="O165" i="5"/>
  <c r="O166" i="5"/>
  <c r="G166" i="5"/>
  <c r="P166" i="5"/>
  <c r="O248" i="5"/>
  <c r="G248" i="5"/>
  <c r="P248" i="5"/>
  <c r="G42" i="5"/>
  <c r="P42" i="5"/>
  <c r="O42" i="5"/>
  <c r="P270" i="5"/>
  <c r="O270" i="5"/>
  <c r="G270" i="5"/>
  <c r="G177" i="5"/>
  <c r="O177" i="5"/>
  <c r="P177" i="5"/>
  <c r="G127" i="5"/>
  <c r="P127" i="5"/>
  <c r="O127" i="5"/>
  <c r="G261" i="5"/>
  <c r="O261" i="5"/>
  <c r="P261" i="5"/>
  <c r="O80" i="5"/>
  <c r="P80" i="5"/>
  <c r="G80" i="5"/>
  <c r="G274" i="5"/>
  <c r="O274" i="5"/>
  <c r="P274" i="5"/>
  <c r="G76" i="5"/>
  <c r="P76" i="5"/>
  <c r="O76" i="5"/>
  <c r="H56" i="5"/>
  <c r="S56" i="5"/>
  <c r="G41" i="5"/>
  <c r="P41" i="5"/>
  <c r="O41" i="5"/>
  <c r="G72" i="5"/>
  <c r="O72" i="5"/>
  <c r="P72" i="5"/>
  <c r="G203" i="5"/>
  <c r="P203" i="5"/>
  <c r="O203" i="5"/>
  <c r="G300" i="5"/>
  <c r="O300" i="5"/>
  <c r="P300" i="5"/>
  <c r="G46" i="5"/>
  <c r="O46" i="5"/>
  <c r="P46" i="5"/>
  <c r="G135" i="5"/>
  <c r="J135" i="5" s="1"/>
  <c r="O135" i="5"/>
  <c r="P135" i="5"/>
  <c r="O52" i="5"/>
  <c r="P52" i="5"/>
  <c r="G52" i="5"/>
  <c r="G28" i="5"/>
  <c r="O28" i="5"/>
  <c r="P28" i="5"/>
  <c r="P244" i="5"/>
  <c r="O244" i="5"/>
  <c r="G244" i="5"/>
  <c r="G86" i="5"/>
  <c r="P86" i="5"/>
  <c r="O86" i="5"/>
  <c r="P180" i="5"/>
  <c r="O180" i="5"/>
  <c r="G180" i="5"/>
  <c r="O169" i="5"/>
  <c r="G169" i="5"/>
  <c r="P169" i="5"/>
  <c r="P242" i="5"/>
  <c r="O242" i="5"/>
  <c r="G191" i="5"/>
  <c r="O191" i="5"/>
  <c r="P191" i="5"/>
  <c r="O136" i="5"/>
  <c r="P136" i="5"/>
  <c r="G136" i="5"/>
  <c r="G182" i="5"/>
  <c r="P182" i="5"/>
  <c r="O182" i="5"/>
  <c r="O163" i="5"/>
  <c r="P163" i="5"/>
  <c r="P66" i="5"/>
  <c r="O66" i="5"/>
  <c r="G66" i="5"/>
  <c r="G25" i="5"/>
  <c r="O25" i="5"/>
  <c r="P25" i="5"/>
  <c r="P79" i="5"/>
  <c r="G79" i="5"/>
  <c r="O79" i="5"/>
  <c r="G229" i="5"/>
  <c r="P229" i="5"/>
  <c r="O229" i="5"/>
  <c r="S295" i="5"/>
  <c r="U295" i="5" s="1"/>
  <c r="K295" i="5"/>
  <c r="S102" i="5"/>
  <c r="J102" i="5"/>
  <c r="G311" i="5"/>
  <c r="P311" i="5"/>
  <c r="O263" i="5"/>
  <c r="P263" i="5"/>
  <c r="G263" i="5"/>
  <c r="P251" i="5"/>
  <c r="G251" i="5"/>
  <c r="O251" i="5"/>
  <c r="O268" i="5"/>
  <c r="P268" i="5"/>
  <c r="G268" i="5"/>
  <c r="G67" i="5"/>
  <c r="P67" i="5"/>
  <c r="O67" i="5"/>
  <c r="G118" i="5"/>
  <c r="P118" i="5"/>
  <c r="O118" i="5"/>
  <c r="O38" i="5"/>
  <c r="P38" i="5"/>
  <c r="G38" i="5"/>
  <c r="G99" i="5"/>
  <c r="O99" i="5"/>
  <c r="P99" i="5"/>
  <c r="P47" i="5"/>
  <c r="G47" i="5"/>
  <c r="O47" i="5"/>
  <c r="O109" i="5"/>
  <c r="P109" i="5"/>
  <c r="G109" i="5"/>
  <c r="G201" i="5"/>
  <c r="O201" i="5"/>
  <c r="P201" i="5"/>
  <c r="G243" i="5"/>
  <c r="P243" i="5"/>
  <c r="O243" i="5"/>
  <c r="G96" i="5"/>
  <c r="O96" i="5"/>
  <c r="P96" i="5"/>
  <c r="P211" i="5"/>
  <c r="O211" i="5"/>
  <c r="G211" i="5"/>
  <c r="G178" i="5"/>
  <c r="P178" i="5"/>
  <c r="O178" i="5"/>
  <c r="G58" i="5"/>
  <c r="P58" i="5"/>
  <c r="O58" i="5"/>
  <c r="O302" i="5"/>
  <c r="G302" i="5"/>
  <c r="P302" i="5"/>
  <c r="P259" i="5"/>
  <c r="O259" i="5"/>
  <c r="G259" i="5"/>
  <c r="G280" i="5"/>
  <c r="O280" i="5"/>
  <c r="P280" i="5"/>
  <c r="O257" i="5"/>
  <c r="G257" i="5"/>
  <c r="P257" i="5"/>
  <c r="P282" i="5"/>
  <c r="O282" i="5"/>
  <c r="G133" i="5"/>
  <c r="O133" i="5"/>
  <c r="P133" i="5"/>
  <c r="O254" i="5"/>
  <c r="P254" i="5"/>
  <c r="G254" i="5"/>
  <c r="G39" i="5"/>
  <c r="P39" i="5"/>
  <c r="G175" i="5"/>
  <c r="O175" i="5"/>
  <c r="P256" i="5"/>
  <c r="O256" i="5"/>
  <c r="G256" i="5"/>
  <c r="U171" i="5"/>
  <c r="O326" i="5"/>
  <c r="G315" i="5"/>
  <c r="K315" i="5" s="1"/>
  <c r="G95" i="5"/>
  <c r="G310" i="5"/>
  <c r="K310" i="5" s="1"/>
  <c r="G321" i="5"/>
  <c r="S321" i="5" s="1"/>
  <c r="U321" i="5" s="1"/>
  <c r="O199" i="5"/>
  <c r="P224" i="5"/>
  <c r="G305" i="5"/>
  <c r="P305" i="5"/>
  <c r="O215" i="5"/>
  <c r="P215" i="5"/>
  <c r="G215" i="5"/>
  <c r="O265" i="5"/>
  <c r="P265" i="5"/>
  <c r="G265" i="5"/>
  <c r="G167" i="5"/>
  <c r="P167" i="5"/>
  <c r="O167" i="5"/>
  <c r="G108" i="5"/>
  <c r="I108" i="5" s="1"/>
  <c r="O108" i="5"/>
  <c r="P108" i="5"/>
  <c r="O185" i="5"/>
  <c r="P185" i="5"/>
  <c r="G185" i="5"/>
  <c r="G125" i="5"/>
  <c r="P125" i="5"/>
  <c r="O125" i="5"/>
  <c r="P303" i="5"/>
  <c r="G303" i="5"/>
  <c r="O303" i="5"/>
  <c r="P264" i="5"/>
  <c r="G264" i="5"/>
  <c r="O264" i="5"/>
  <c r="G279" i="5"/>
  <c r="O279" i="5"/>
  <c r="P279" i="5"/>
  <c r="H64" i="5"/>
  <c r="R64" i="5"/>
  <c r="G65" i="5"/>
  <c r="P65" i="5"/>
  <c r="O65" i="5"/>
  <c r="G85" i="5"/>
  <c r="P85" i="5"/>
  <c r="G34" i="5"/>
  <c r="P34" i="5"/>
  <c r="O34" i="5"/>
  <c r="G61" i="5"/>
  <c r="P61" i="5"/>
  <c r="O61" i="5"/>
  <c r="G234" i="5"/>
  <c r="P234" i="5"/>
  <c r="O234" i="5"/>
  <c r="G120" i="5"/>
  <c r="O120" i="5"/>
  <c r="P120" i="5"/>
  <c r="G54" i="5"/>
  <c r="P54" i="5"/>
  <c r="O54" i="5"/>
  <c r="O147" i="5"/>
  <c r="G147" i="5"/>
  <c r="P147" i="5"/>
  <c r="G202" i="5"/>
  <c r="P202" i="5"/>
  <c r="O202" i="5"/>
  <c r="P289" i="5"/>
  <c r="O289" i="5"/>
  <c r="G289" i="5"/>
  <c r="P326" i="5"/>
  <c r="U326" i="5" s="1"/>
  <c r="O310" i="5"/>
  <c r="R183" i="5"/>
  <c r="T183" i="5" s="1"/>
  <c r="J183" i="5"/>
  <c r="P152" i="5"/>
  <c r="G152" i="5"/>
  <c r="O152" i="5"/>
  <c r="O239" i="5"/>
  <c r="P239" i="5"/>
  <c r="G239" i="5"/>
  <c r="P117" i="5"/>
  <c r="G117" i="5"/>
  <c r="O117" i="5"/>
  <c r="O212" i="5"/>
  <c r="G212" i="5"/>
  <c r="P212" i="5"/>
  <c r="O60" i="5"/>
  <c r="P60" i="5"/>
  <c r="G60" i="5"/>
  <c r="G115" i="5"/>
  <c r="P115" i="5"/>
  <c r="O115" i="5"/>
  <c r="G266" i="5"/>
  <c r="O266" i="5"/>
  <c r="P266" i="5"/>
  <c r="G258" i="5"/>
  <c r="O258" i="5"/>
  <c r="P258" i="5"/>
  <c r="O43" i="5"/>
  <c r="G43" i="5"/>
  <c r="P43" i="5"/>
  <c r="O141" i="5"/>
  <c r="G141" i="5"/>
  <c r="P141" i="5"/>
  <c r="O32" i="5"/>
  <c r="P32" i="5"/>
  <c r="G32" i="5"/>
  <c r="G189" i="5"/>
  <c r="P189" i="5"/>
  <c r="O189" i="5"/>
  <c r="O113" i="5"/>
  <c r="P113" i="5"/>
  <c r="O21" i="5"/>
  <c r="P21" i="5"/>
  <c r="G21" i="5"/>
  <c r="H21" i="5" s="1"/>
  <c r="P106" i="5"/>
  <c r="O106" i="5"/>
  <c r="G106" i="5"/>
  <c r="O247" i="5"/>
  <c r="P247" i="5"/>
  <c r="G247" i="5"/>
  <c r="P103" i="5"/>
  <c r="G103" i="5"/>
  <c r="O103" i="5"/>
  <c r="G260" i="5"/>
  <c r="O260" i="5"/>
  <c r="P260" i="5"/>
  <c r="O221" i="5"/>
  <c r="P221" i="5"/>
  <c r="G221" i="5"/>
  <c r="G50" i="5"/>
  <c r="O50" i="5"/>
  <c r="P50" i="5"/>
  <c r="G23" i="5"/>
  <c r="O23" i="5"/>
  <c r="P23" i="5"/>
  <c r="O83" i="5"/>
  <c r="P83" i="5"/>
  <c r="G83" i="5"/>
  <c r="T197" i="5"/>
  <c r="G320" i="5"/>
  <c r="P320" i="5"/>
  <c r="H37" i="5"/>
  <c r="R37" i="5"/>
  <c r="P89" i="5"/>
  <c r="G89" i="5"/>
  <c r="O89" i="5"/>
  <c r="O301" i="5"/>
  <c r="P301" i="5"/>
  <c r="O55" i="5"/>
  <c r="G55" i="5"/>
  <c r="P55" i="5"/>
  <c r="P227" i="5"/>
  <c r="O227" i="5"/>
  <c r="O206" i="5"/>
  <c r="P206" i="5"/>
  <c r="G206" i="5"/>
  <c r="G208" i="5"/>
  <c r="P208" i="5"/>
  <c r="O208" i="5"/>
  <c r="G30" i="5"/>
  <c r="P30" i="5"/>
  <c r="O30" i="5"/>
  <c r="O84" i="5"/>
  <c r="G84" i="5"/>
  <c r="P84" i="5"/>
  <c r="G187" i="5"/>
  <c r="O187" i="5"/>
  <c r="P187" i="5"/>
  <c r="G173" i="5"/>
  <c r="P173" i="5"/>
  <c r="O173" i="5"/>
  <c r="O119" i="5"/>
  <c r="P119" i="5"/>
  <c r="G119" i="5"/>
  <c r="J119" i="5" s="1"/>
  <c r="G286" i="5"/>
  <c r="P286" i="5"/>
  <c r="O286" i="5"/>
  <c r="P297" i="5"/>
  <c r="O297" i="5"/>
  <c r="G297" i="5"/>
  <c r="G186" i="5"/>
  <c r="P186" i="5"/>
  <c r="O186" i="5"/>
  <c r="G219" i="5"/>
  <c r="P219" i="5"/>
  <c r="O219" i="5"/>
  <c r="G57" i="5"/>
  <c r="O57" i="5"/>
  <c r="P57" i="5"/>
  <c r="P112" i="5"/>
  <c r="O112" i="5"/>
  <c r="P63" i="5"/>
  <c r="O63" i="5"/>
  <c r="G63" i="5"/>
  <c r="O155" i="5"/>
  <c r="P155" i="5"/>
  <c r="G155" i="5"/>
  <c r="J155" i="5" s="1"/>
  <c r="G59" i="5"/>
  <c r="O59" i="5"/>
  <c r="P59" i="5"/>
  <c r="G296" i="5"/>
  <c r="O296" i="5"/>
  <c r="P284" i="5"/>
  <c r="O284" i="5"/>
  <c r="G284" i="5"/>
  <c r="S26" i="5"/>
  <c r="H26" i="5"/>
  <c r="G29" i="5"/>
  <c r="O29" i="5"/>
  <c r="P29" i="5"/>
  <c r="O145" i="5"/>
  <c r="P145" i="5"/>
  <c r="G145" i="5"/>
  <c r="G225" i="5"/>
  <c r="P225" i="5"/>
  <c r="O225" i="5"/>
  <c r="G77" i="5"/>
  <c r="O77" i="5"/>
  <c r="P77" i="5"/>
  <c r="J149" i="5"/>
  <c r="S149" i="5"/>
  <c r="U149" i="5" s="1"/>
  <c r="O27" i="5"/>
  <c r="P27" i="5"/>
  <c r="G27" i="5"/>
  <c r="G144" i="5"/>
  <c r="P144" i="5"/>
  <c r="O144" i="5"/>
  <c r="P267" i="5"/>
  <c r="O267" i="5"/>
  <c r="G267" i="5"/>
  <c r="G49" i="5"/>
  <c r="O49" i="5"/>
  <c r="P49" i="5"/>
  <c r="G40" i="5"/>
  <c r="O40" i="5"/>
  <c r="P40" i="5"/>
  <c r="G88" i="5"/>
  <c r="O88" i="5"/>
  <c r="P88" i="5"/>
  <c r="G160" i="5"/>
  <c r="O160" i="5"/>
  <c r="P160" i="5"/>
  <c r="P132" i="5"/>
  <c r="G132" i="5"/>
  <c r="O132" i="5"/>
  <c r="P91" i="5"/>
  <c r="O91" i="5"/>
  <c r="G91" i="5"/>
  <c r="G110" i="5"/>
  <c r="O110" i="5"/>
  <c r="P110" i="5"/>
  <c r="G51" i="5"/>
  <c r="O51" i="5"/>
  <c r="P51" i="5"/>
  <c r="O245" i="5"/>
  <c r="P245" i="5"/>
  <c r="G245" i="5"/>
  <c r="G168" i="5"/>
  <c r="P168" i="5"/>
  <c r="O168" i="5"/>
  <c r="G231" i="5"/>
  <c r="P231" i="5"/>
  <c r="O231" i="5"/>
  <c r="G226" i="5"/>
  <c r="O226" i="5"/>
  <c r="P226" i="5"/>
  <c r="G235" i="5"/>
  <c r="P235" i="5"/>
  <c r="O235" i="5"/>
  <c r="J170" i="5"/>
  <c r="R170" i="5"/>
  <c r="T170" i="5" s="1"/>
  <c r="G162" i="5"/>
  <c r="O162" i="5"/>
  <c r="P162" i="5"/>
  <c r="K281" i="5"/>
  <c r="S281" i="5"/>
  <c r="U281" i="5" s="1"/>
  <c r="R207" i="5"/>
  <c r="T207" i="5" s="1"/>
  <c r="K207" i="5"/>
  <c r="R246" i="5"/>
  <c r="T246" i="5" s="1"/>
  <c r="K246" i="5"/>
  <c r="S298" i="5"/>
  <c r="U298" i="5" s="1"/>
  <c r="K298" i="5"/>
  <c r="S230" i="5"/>
  <c r="U230" i="5" s="1"/>
  <c r="K230" i="5"/>
  <c r="R75" i="5"/>
  <c r="H75" i="5"/>
  <c r="R140" i="5"/>
  <c r="T140" i="5" s="1"/>
  <c r="J140" i="5"/>
  <c r="S317" i="5"/>
  <c r="U317" i="5" s="1"/>
  <c r="K317" i="5"/>
  <c r="T262" i="5"/>
  <c r="K282" i="5"/>
  <c r="S282" i="5"/>
  <c r="U282" i="5" s="1"/>
  <c r="K242" i="5"/>
  <c r="R242" i="5"/>
  <c r="T242" i="5" s="1"/>
  <c r="R142" i="5"/>
  <c r="T142" i="5" s="1"/>
  <c r="J142" i="5"/>
  <c r="H90" i="5"/>
  <c r="R90" i="5"/>
  <c r="K275" i="5"/>
  <c r="R275" i="5"/>
  <c r="K199" i="5"/>
  <c r="S199" i="5"/>
  <c r="U199" i="5" s="1"/>
  <c r="S33" i="5"/>
  <c r="H33" i="5"/>
  <c r="S283" i="5"/>
  <c r="U283" i="5" s="1"/>
  <c r="K283" i="5"/>
  <c r="S236" i="5"/>
  <c r="U236" i="5" s="1"/>
  <c r="K236" i="5"/>
  <c r="K249" i="5"/>
  <c r="R249" i="5"/>
  <c r="T249" i="5" s="1"/>
  <c r="K276" i="5"/>
  <c r="R276" i="5"/>
  <c r="T276" i="5" s="1"/>
  <c r="J138" i="5"/>
  <c r="S138" i="5"/>
  <c r="U138" i="5" s="1"/>
  <c r="K321" i="5"/>
  <c r="K292" i="5"/>
  <c r="S292" i="5"/>
  <c r="U292" i="5" s="1"/>
  <c r="K318" i="5"/>
  <c r="S318" i="5"/>
  <c r="U318" i="5" s="1"/>
  <c r="S194" i="5"/>
  <c r="U194" i="5" s="1"/>
  <c r="J194" i="5"/>
  <c r="K312" i="5"/>
  <c r="S312" i="5"/>
  <c r="U312" i="5" s="1"/>
  <c r="T198" i="5"/>
  <c r="H48" i="5"/>
  <c r="S48" i="5"/>
  <c r="R213" i="5"/>
  <c r="T213" i="5" s="1"/>
  <c r="K213" i="5"/>
  <c r="S252" i="5"/>
  <c r="U252" i="5" s="1"/>
  <c r="K252" i="5"/>
  <c r="S157" i="5"/>
  <c r="U157" i="5" s="1"/>
  <c r="J157" i="5"/>
  <c r="S214" i="5"/>
  <c r="U214" i="5" s="1"/>
  <c r="K214" i="5"/>
  <c r="K255" i="5"/>
  <c r="S255" i="5"/>
  <c r="U255" i="5" s="1"/>
  <c r="S294" i="5"/>
  <c r="U294" i="5" s="1"/>
  <c r="K294" i="5"/>
  <c r="J196" i="5"/>
  <c r="S196" i="5"/>
  <c r="U196" i="5" s="1"/>
  <c r="K319" i="5"/>
  <c r="S319" i="5"/>
  <c r="U319" i="5" s="1"/>
  <c r="I137" i="5"/>
  <c r="R137" i="5"/>
  <c r="T137" i="5" s="1"/>
  <c r="H92" i="5"/>
  <c r="R92" i="5"/>
  <c r="S101" i="5"/>
  <c r="J101" i="5"/>
  <c r="K224" i="5"/>
  <c r="R224" i="5"/>
  <c r="T224" i="5" s="1"/>
  <c r="K271" i="5"/>
  <c r="S271" i="5"/>
  <c r="U271" i="5" s="1"/>
  <c r="K313" i="5"/>
  <c r="S313" i="5"/>
  <c r="U313" i="5" s="1"/>
  <c r="K220" i="5"/>
  <c r="R220" i="5"/>
  <c r="T220" i="5" s="1"/>
  <c r="R98" i="5"/>
  <c r="J98" i="5"/>
  <c r="K238" i="5"/>
  <c r="S238" i="5"/>
  <c r="U238" i="5" s="1"/>
  <c r="I124" i="5"/>
  <c r="S124" i="5"/>
  <c r="U124" i="5" s="1"/>
  <c r="K308" i="5"/>
  <c r="S308" i="5"/>
  <c r="U308" i="5" s="1"/>
  <c r="K307" i="5"/>
  <c r="S307" i="5"/>
  <c r="U307" i="5" s="1"/>
  <c r="S306" i="5"/>
  <c r="U306" i="5" s="1"/>
  <c r="K306" i="5"/>
  <c r="S322" i="5"/>
  <c r="U322" i="5" s="1"/>
  <c r="K322" i="5"/>
  <c r="K233" i="5"/>
  <c r="R233" i="5"/>
  <c r="T233" i="5" s="1"/>
  <c r="T277" i="5"/>
  <c r="S81" i="5"/>
  <c r="H81" i="5"/>
  <c r="U151" i="5"/>
  <c r="S315" i="5"/>
  <c r="U315" i="5" s="1"/>
  <c r="K237" i="5"/>
  <c r="S237" i="5"/>
  <c r="U237" i="5" s="1"/>
  <c r="R227" i="5"/>
  <c r="T227" i="5" s="1"/>
  <c r="K227" i="5"/>
  <c r="H95" i="5"/>
  <c r="S95" i="5"/>
  <c r="S310" i="5"/>
  <c r="U310" i="5" s="1"/>
  <c r="K316" i="5"/>
  <c r="S316" i="5"/>
  <c r="U316" i="5" s="1"/>
  <c r="S293" i="5"/>
  <c r="U293" i="5" s="1"/>
  <c r="K293" i="5"/>
  <c r="S216" i="5"/>
  <c r="U216" i="5" s="1"/>
  <c r="K216" i="5"/>
  <c r="R121" i="5"/>
  <c r="T121" i="5" s="1"/>
  <c r="J121" i="5"/>
  <c r="S299" i="5"/>
  <c r="U299" i="5" s="1"/>
  <c r="K299" i="5"/>
  <c r="J100" i="5"/>
  <c r="S100" i="5"/>
  <c r="K323" i="5"/>
  <c r="S323" i="5"/>
  <c r="U323" i="5" s="1"/>
  <c r="K327" i="5"/>
  <c r="S327" i="5"/>
  <c r="U327" i="5" s="1"/>
  <c r="G127" i="1"/>
  <c r="W127" i="1"/>
  <c r="F138" i="1"/>
  <c r="E26" i="4"/>
  <c r="G330" i="1"/>
  <c r="S330" i="1" s="1"/>
  <c r="K330" i="1"/>
  <c r="K270" i="1"/>
  <c r="G270" i="1"/>
  <c r="R270" i="1" s="1"/>
  <c r="W270" i="1"/>
  <c r="G337" i="1"/>
  <c r="R337" i="1" s="1"/>
  <c r="K337" i="1"/>
  <c r="E43" i="4"/>
  <c r="F166" i="1"/>
  <c r="W125" i="1"/>
  <c r="G125" i="1"/>
  <c r="I137" i="1"/>
  <c r="R137" i="1"/>
  <c r="K339" i="1"/>
  <c r="G339" i="1"/>
  <c r="R339" i="1" s="1"/>
  <c r="F141" i="1"/>
  <c r="E29" i="4"/>
  <c r="K283" i="1"/>
  <c r="W283" i="1"/>
  <c r="G283" i="1"/>
  <c r="S283" i="1" s="1"/>
  <c r="E44" i="4"/>
  <c r="F169" i="1"/>
  <c r="W123" i="1"/>
  <c r="G123" i="1"/>
  <c r="R126" i="1"/>
  <c r="J126" i="1"/>
  <c r="K340" i="1"/>
  <c r="G340" i="1"/>
  <c r="R340" i="1" s="1"/>
  <c r="G136" i="1"/>
  <c r="W136" i="1"/>
  <c r="W198" i="1"/>
  <c r="I198" i="1"/>
  <c r="G198" i="1"/>
  <c r="R198" i="1" s="1"/>
  <c r="G87" i="1"/>
  <c r="S87" i="1" s="1"/>
  <c r="I87" i="1"/>
  <c r="W87" i="1"/>
  <c r="E45" i="4"/>
  <c r="F170" i="1"/>
  <c r="S159" i="1"/>
  <c r="J159" i="1"/>
  <c r="W201" i="1"/>
  <c r="G201" i="1"/>
  <c r="F121" i="1"/>
  <c r="E17" i="4"/>
  <c r="W63" i="1"/>
  <c r="I63" i="1"/>
  <c r="W203" i="1"/>
  <c r="I203" i="1"/>
  <c r="G203" i="1"/>
  <c r="R203" i="1" s="1"/>
  <c r="E46" i="4"/>
  <c r="F171" i="1"/>
  <c r="F147" i="1"/>
  <c r="E34" i="4"/>
  <c r="I202" i="1"/>
  <c r="G202" i="1"/>
  <c r="S202" i="1" s="1"/>
  <c r="W202" i="1"/>
  <c r="G214" i="1"/>
  <c r="S214" i="1" s="1"/>
  <c r="W214" i="1"/>
  <c r="K214" i="1"/>
  <c r="E47" i="4"/>
  <c r="F172" i="1"/>
  <c r="G124" i="1"/>
  <c r="W124" i="1"/>
  <c r="S180" i="1"/>
  <c r="J180" i="1"/>
  <c r="E48" i="4"/>
  <c r="F173" i="1"/>
  <c r="K165" i="1"/>
  <c r="R165" i="1"/>
  <c r="G71" i="1"/>
  <c r="S71" i="1" s="1"/>
  <c r="W71" i="1"/>
  <c r="I71" i="1"/>
  <c r="E49" i="4"/>
  <c r="F174" i="1"/>
  <c r="G47" i="1"/>
  <c r="S47" i="1" s="1"/>
  <c r="I47" i="1"/>
  <c r="W47" i="1"/>
  <c r="I90" i="1"/>
  <c r="W90" i="1"/>
  <c r="G90" i="1"/>
  <c r="R90" i="1" s="1"/>
  <c r="I118" i="1"/>
  <c r="R118" i="1"/>
  <c r="G114" i="1"/>
  <c r="W114" i="1"/>
  <c r="S238" i="1"/>
  <c r="K238" i="1"/>
  <c r="S120" i="1"/>
  <c r="J120" i="1"/>
  <c r="J133" i="1"/>
  <c r="R133" i="1"/>
  <c r="K252" i="1"/>
  <c r="W252" i="1"/>
  <c r="G252" i="1"/>
  <c r="S252" i="1" s="1"/>
  <c r="J188" i="1"/>
  <c r="R188" i="1"/>
  <c r="K251" i="1"/>
  <c r="G251" i="1"/>
  <c r="R251" i="1" s="1"/>
  <c r="W251" i="1"/>
  <c r="G250" i="1"/>
  <c r="W250" i="1"/>
  <c r="I49" i="1"/>
  <c r="G49" i="1"/>
  <c r="R49" i="1" s="1"/>
  <c r="W49" i="1"/>
  <c r="G182" i="1"/>
  <c r="R182" i="1" s="1"/>
  <c r="I182" i="1"/>
  <c r="W182" i="1"/>
  <c r="G175" i="1"/>
  <c r="S175" i="1" s="1"/>
  <c r="W175" i="1"/>
  <c r="I175" i="1"/>
  <c r="J128" i="1"/>
  <c r="S128" i="1"/>
  <c r="G253" i="1"/>
  <c r="S253" i="1" s="1"/>
  <c r="W253" i="1"/>
  <c r="K253" i="1"/>
  <c r="G183" i="1"/>
  <c r="R183" i="1" s="1"/>
  <c r="W183" i="1"/>
  <c r="I183" i="1"/>
  <c r="G48" i="1"/>
  <c r="S48" i="1" s="1"/>
  <c r="W48" i="1"/>
  <c r="I48" i="1"/>
  <c r="S111" i="1"/>
  <c r="J111" i="1"/>
  <c r="C16" i="8"/>
  <c r="D18" i="8" s="1"/>
  <c r="C15" i="8"/>
  <c r="C18" i="8" s="1"/>
  <c r="C12" i="1"/>
  <c r="D12" i="1"/>
  <c r="C11" i="1"/>
  <c r="D11" i="1"/>
  <c r="P350" i="1" l="1"/>
  <c r="P351" i="1"/>
  <c r="P352" i="1"/>
  <c r="P353" i="1"/>
  <c r="P354" i="1"/>
  <c r="O350" i="1"/>
  <c r="O351" i="1"/>
  <c r="O352" i="1"/>
  <c r="O353" i="1"/>
  <c r="O354" i="1"/>
  <c r="C15" i="1"/>
  <c r="C18" i="1" s="1"/>
  <c r="P316" i="1"/>
  <c r="P317" i="1"/>
  <c r="P318" i="1"/>
  <c r="P319" i="1"/>
  <c r="P320" i="1"/>
  <c r="P323" i="1"/>
  <c r="P333" i="1"/>
  <c r="P334" i="1"/>
  <c r="P335" i="1"/>
  <c r="O316" i="1"/>
  <c r="O317" i="1"/>
  <c r="O318" i="1"/>
  <c r="O319" i="1"/>
  <c r="O320" i="1"/>
  <c r="O323" i="1"/>
  <c r="O333" i="1"/>
  <c r="O334" i="1"/>
  <c r="O335" i="1"/>
  <c r="R178" i="1"/>
  <c r="J178" i="1"/>
  <c r="S139" i="1"/>
  <c r="J139" i="1"/>
  <c r="S132" i="1"/>
  <c r="J132" i="1"/>
  <c r="G143" i="1"/>
  <c r="W143" i="1"/>
  <c r="G140" i="1"/>
  <c r="W140" i="1"/>
  <c r="S256" i="1"/>
  <c r="R144" i="1"/>
  <c r="J144" i="1"/>
  <c r="R122" i="1"/>
  <c r="J122" i="1"/>
  <c r="O342" i="1"/>
  <c r="P342" i="1"/>
  <c r="P347" i="1"/>
  <c r="P348" i="1"/>
  <c r="P349" i="1"/>
  <c r="O347" i="1"/>
  <c r="O348" i="1"/>
  <c r="O349" i="1"/>
  <c r="R245" i="5"/>
  <c r="T245" i="5" s="1"/>
  <c r="K245" i="5"/>
  <c r="R110" i="5"/>
  <c r="T110" i="5" s="1"/>
  <c r="J110" i="5"/>
  <c r="J144" i="5"/>
  <c r="R144" i="5"/>
  <c r="T144" i="5" s="1"/>
  <c r="R77" i="5"/>
  <c r="H77" i="5"/>
  <c r="S296" i="5"/>
  <c r="U296" i="5" s="1"/>
  <c r="J296" i="5"/>
  <c r="S173" i="5"/>
  <c r="U173" i="5" s="1"/>
  <c r="J173" i="5"/>
  <c r="S89" i="5"/>
  <c r="H89" i="5"/>
  <c r="K221" i="5"/>
  <c r="R221" i="5"/>
  <c r="T221" i="5" s="1"/>
  <c r="J115" i="5"/>
  <c r="R115" i="5"/>
  <c r="T115" i="5" s="1"/>
  <c r="J117" i="5"/>
  <c r="S117" i="5"/>
  <c r="U117" i="5" s="1"/>
  <c r="H61" i="5"/>
  <c r="S61" i="5"/>
  <c r="H65" i="5"/>
  <c r="R65" i="5"/>
  <c r="R265" i="5"/>
  <c r="T265" i="5" s="1"/>
  <c r="K265" i="5"/>
  <c r="K256" i="5"/>
  <c r="S256" i="5"/>
  <c r="U256" i="5" s="1"/>
  <c r="R257" i="5"/>
  <c r="T257" i="5" s="1"/>
  <c r="K257" i="5"/>
  <c r="J178" i="5"/>
  <c r="R178" i="5"/>
  <c r="K229" i="5"/>
  <c r="R229" i="5"/>
  <c r="T229" i="5" s="1"/>
  <c r="S169" i="5"/>
  <c r="U169" i="5" s="1"/>
  <c r="K169" i="5"/>
  <c r="K244" i="5"/>
  <c r="R244" i="5"/>
  <c r="T244" i="5" s="1"/>
  <c r="R177" i="5"/>
  <c r="T177" i="5" s="1"/>
  <c r="J177" i="5"/>
  <c r="S248" i="5"/>
  <c r="K248" i="5"/>
  <c r="S159" i="5"/>
  <c r="U159" i="5" s="1"/>
  <c r="J159" i="5"/>
  <c r="J162" i="5"/>
  <c r="R162" i="5"/>
  <c r="T162" i="5" s="1"/>
  <c r="K226" i="5"/>
  <c r="R226" i="5"/>
  <c r="T226" i="5" s="1"/>
  <c r="S91" i="5"/>
  <c r="H91" i="5"/>
  <c r="R160" i="5"/>
  <c r="T160" i="5" s="1"/>
  <c r="J160" i="5"/>
  <c r="R27" i="5"/>
  <c r="H27" i="5"/>
  <c r="S29" i="5"/>
  <c r="H29" i="5"/>
  <c r="S219" i="5"/>
  <c r="U219" i="5" s="1"/>
  <c r="K219" i="5"/>
  <c r="R30" i="5"/>
  <c r="H30" i="5"/>
  <c r="S247" i="5"/>
  <c r="U247" i="5" s="1"/>
  <c r="K247" i="5"/>
  <c r="T258" i="5"/>
  <c r="S60" i="5"/>
  <c r="H60" i="5"/>
  <c r="S202" i="5"/>
  <c r="U202" i="5" s="1"/>
  <c r="K202" i="5"/>
  <c r="K302" i="5"/>
  <c r="S302" i="5"/>
  <c r="U302" i="5" s="1"/>
  <c r="R211" i="5"/>
  <c r="T211" i="5" s="1"/>
  <c r="K211" i="5"/>
  <c r="K243" i="5"/>
  <c r="R243" i="5"/>
  <c r="T243" i="5" s="1"/>
  <c r="S47" i="5"/>
  <c r="H47" i="5"/>
  <c r="K311" i="5"/>
  <c r="S311" i="5"/>
  <c r="U311" i="5" s="1"/>
  <c r="S300" i="5"/>
  <c r="U300" i="5" s="1"/>
  <c r="K300" i="5"/>
  <c r="H76" i="5"/>
  <c r="R76" i="5"/>
  <c r="K270" i="5"/>
  <c r="S270" i="5"/>
  <c r="U270" i="5" s="1"/>
  <c r="H53" i="5"/>
  <c r="S53" i="5"/>
  <c r="H70" i="5"/>
  <c r="S70" i="5"/>
  <c r="R232" i="5"/>
  <c r="T232" i="5" s="1"/>
  <c r="K232" i="5"/>
  <c r="J164" i="5"/>
  <c r="R164" i="5"/>
  <c r="T164" i="5" s="1"/>
  <c r="H49" i="5"/>
  <c r="R49" i="5"/>
  <c r="J286" i="5"/>
  <c r="S286" i="5"/>
  <c r="U286" i="5" s="1"/>
  <c r="R258" i="5"/>
  <c r="K258" i="5"/>
  <c r="S239" i="5"/>
  <c r="U239" i="5" s="1"/>
  <c r="K239" i="5"/>
  <c r="S120" i="5"/>
  <c r="U120" i="5" s="1"/>
  <c r="J120" i="5"/>
  <c r="K303" i="5"/>
  <c r="S303" i="5"/>
  <c r="U303" i="5" s="1"/>
  <c r="H79" i="5"/>
  <c r="R79" i="5"/>
  <c r="J180" i="5"/>
  <c r="S180" i="5"/>
  <c r="H41" i="5"/>
  <c r="S41" i="5"/>
  <c r="R261" i="5"/>
  <c r="T261" i="5" s="1"/>
  <c r="K261" i="5"/>
  <c r="S31" i="5"/>
  <c r="H31" i="5"/>
  <c r="R209" i="5"/>
  <c r="T209" i="5" s="1"/>
  <c r="K209" i="5"/>
  <c r="S71" i="5"/>
  <c r="H71" i="5"/>
  <c r="R288" i="5"/>
  <c r="T288" i="5" s="1"/>
  <c r="J288" i="5"/>
  <c r="K267" i="5"/>
  <c r="R267" i="5"/>
  <c r="T267" i="5" s="1"/>
  <c r="R225" i="5"/>
  <c r="T225" i="5" s="1"/>
  <c r="K225" i="5"/>
  <c r="H59" i="5"/>
  <c r="R59" i="5"/>
  <c r="R187" i="5"/>
  <c r="T187" i="5" s="1"/>
  <c r="K187" i="5"/>
  <c r="H55" i="5"/>
  <c r="S55" i="5"/>
  <c r="J141" i="5"/>
  <c r="R141" i="5"/>
  <c r="T141" i="5" s="1"/>
  <c r="S147" i="5"/>
  <c r="U147" i="5" s="1"/>
  <c r="J147" i="5"/>
  <c r="H34" i="5"/>
  <c r="R34" i="5"/>
  <c r="R215" i="5"/>
  <c r="T215" i="5" s="1"/>
  <c r="K215" i="5"/>
  <c r="R118" i="5"/>
  <c r="T118" i="5" s="1"/>
  <c r="I118" i="5"/>
  <c r="S251" i="5"/>
  <c r="U251" i="5" s="1"/>
  <c r="K251" i="5"/>
  <c r="R166" i="5"/>
  <c r="T166" i="5" s="1"/>
  <c r="K166" i="5"/>
  <c r="J156" i="5"/>
  <c r="R156" i="5"/>
  <c r="T156" i="5" s="1"/>
  <c r="R241" i="5"/>
  <c r="T241" i="5" s="1"/>
  <c r="K241" i="5"/>
  <c r="R69" i="5"/>
  <c r="H69" i="5"/>
  <c r="R195" i="5"/>
  <c r="T195" i="5" s="1"/>
  <c r="J195" i="5"/>
  <c r="S314" i="5"/>
  <c r="U314" i="5" s="1"/>
  <c r="K314" i="5"/>
  <c r="K231" i="5"/>
  <c r="R231" i="5"/>
  <c r="T231" i="5" s="1"/>
  <c r="R88" i="5"/>
  <c r="H88" i="5"/>
  <c r="J145" i="5"/>
  <c r="R145" i="5"/>
  <c r="T145" i="5" s="1"/>
  <c r="S284" i="5"/>
  <c r="K284" i="5"/>
  <c r="J186" i="5"/>
  <c r="S186" i="5"/>
  <c r="U186" i="5" s="1"/>
  <c r="S208" i="5"/>
  <c r="U208" i="5" s="1"/>
  <c r="K208" i="5"/>
  <c r="S23" i="5"/>
  <c r="H23" i="5"/>
  <c r="S106" i="5"/>
  <c r="I106" i="5"/>
  <c r="R289" i="5"/>
  <c r="T289" i="5" s="1"/>
  <c r="J289" i="5"/>
  <c r="S175" i="5"/>
  <c r="U175" i="5" s="1"/>
  <c r="J175" i="5"/>
  <c r="R133" i="5"/>
  <c r="T133" i="5" s="1"/>
  <c r="J133" i="5"/>
  <c r="R280" i="5"/>
  <c r="T280" i="5" s="1"/>
  <c r="K280" i="5"/>
  <c r="J201" i="5"/>
  <c r="R201" i="5"/>
  <c r="T201" i="5" s="1"/>
  <c r="S191" i="5"/>
  <c r="U191" i="5" s="1"/>
  <c r="J191" i="5"/>
  <c r="U180" i="5"/>
  <c r="R203" i="5"/>
  <c r="T203" i="5" s="1"/>
  <c r="K203" i="5"/>
  <c r="R274" i="5"/>
  <c r="T274" i="5" s="1"/>
  <c r="K274" i="5"/>
  <c r="R278" i="5"/>
  <c r="T278" i="5" s="1"/>
  <c r="K278" i="5"/>
  <c r="S114" i="5"/>
  <c r="U114" i="5" s="1"/>
  <c r="J114" i="5"/>
  <c r="J129" i="5"/>
  <c r="S129" i="5"/>
  <c r="U129" i="5" s="1"/>
  <c r="K273" i="5"/>
  <c r="R273" i="5"/>
  <c r="T273" i="5" s="1"/>
  <c r="J105" i="5"/>
  <c r="S105" i="5"/>
  <c r="H51" i="5"/>
  <c r="S51" i="5"/>
  <c r="J132" i="5"/>
  <c r="S132" i="5"/>
  <c r="U132" i="5" s="1"/>
  <c r="S297" i="5"/>
  <c r="U297" i="5" s="1"/>
  <c r="K297" i="5"/>
  <c r="S84" i="5"/>
  <c r="H84" i="5"/>
  <c r="S206" i="5"/>
  <c r="U206" i="5" s="1"/>
  <c r="K206" i="5"/>
  <c r="S320" i="5"/>
  <c r="U320" i="5" s="1"/>
  <c r="K320" i="5"/>
  <c r="K260" i="5"/>
  <c r="R260" i="5"/>
  <c r="T260" i="5" s="1"/>
  <c r="K266" i="5"/>
  <c r="R266" i="5"/>
  <c r="T266" i="5" s="1"/>
  <c r="R212" i="5"/>
  <c r="T212" i="5" s="1"/>
  <c r="K212" i="5"/>
  <c r="R234" i="5"/>
  <c r="T234" i="5" s="1"/>
  <c r="K234" i="5"/>
  <c r="H85" i="5"/>
  <c r="R85" i="5"/>
  <c r="K279" i="5"/>
  <c r="R279" i="5"/>
  <c r="T279" i="5" s="1"/>
  <c r="K259" i="5"/>
  <c r="R259" i="5"/>
  <c r="T259" i="5" s="1"/>
  <c r="R58" i="5"/>
  <c r="H58" i="5"/>
  <c r="I109" i="5"/>
  <c r="R109" i="5"/>
  <c r="T109" i="5" s="1"/>
  <c r="S99" i="5"/>
  <c r="J99" i="5"/>
  <c r="K263" i="5"/>
  <c r="R263" i="5"/>
  <c r="T263" i="5" s="1"/>
  <c r="H28" i="5"/>
  <c r="R28" i="5"/>
  <c r="R80" i="5"/>
  <c r="H80" i="5"/>
  <c r="R127" i="5"/>
  <c r="T127" i="5" s="1"/>
  <c r="J127" i="5"/>
  <c r="S146" i="5"/>
  <c r="U146" i="5" s="1"/>
  <c r="J146" i="5"/>
  <c r="H24" i="5"/>
  <c r="R24" i="5"/>
  <c r="R19" i="5" s="1"/>
  <c r="E18" i="5" s="1"/>
  <c r="H22" i="5"/>
  <c r="S22" i="5"/>
  <c r="K269" i="5"/>
  <c r="R269" i="5"/>
  <c r="T269" i="5" s="1"/>
  <c r="S309" i="5"/>
  <c r="U309" i="5" s="1"/>
  <c r="K309" i="5"/>
  <c r="S235" i="5"/>
  <c r="U235" i="5" s="1"/>
  <c r="K235" i="5"/>
  <c r="H57" i="5"/>
  <c r="S57" i="5"/>
  <c r="J189" i="5"/>
  <c r="S189" i="5"/>
  <c r="U189" i="5" s="1"/>
  <c r="S43" i="5"/>
  <c r="H43" i="5"/>
  <c r="J152" i="5"/>
  <c r="R152" i="5"/>
  <c r="T152" i="5" s="1"/>
  <c r="R125" i="5"/>
  <c r="T125" i="5" s="1"/>
  <c r="J125" i="5"/>
  <c r="H39" i="5"/>
  <c r="S39" i="5"/>
  <c r="S19" i="5" s="1"/>
  <c r="E19" i="5" s="1"/>
  <c r="T178" i="5"/>
  <c r="R96" i="5"/>
  <c r="H96" i="5"/>
  <c r="H38" i="5"/>
  <c r="R38" i="5"/>
  <c r="H67" i="5"/>
  <c r="R67" i="5"/>
  <c r="H25" i="5"/>
  <c r="R25" i="5"/>
  <c r="R182" i="5"/>
  <c r="T182" i="5" s="1"/>
  <c r="J182" i="5"/>
  <c r="H52" i="5"/>
  <c r="R52" i="5"/>
  <c r="R46" i="5"/>
  <c r="H46" i="5"/>
  <c r="H42" i="5"/>
  <c r="R42" i="5"/>
  <c r="S290" i="5"/>
  <c r="U290" i="5" s="1"/>
  <c r="J290" i="5"/>
  <c r="J179" i="5"/>
  <c r="R179" i="5"/>
  <c r="T179" i="5" s="1"/>
  <c r="R222" i="5"/>
  <c r="T222" i="5" s="1"/>
  <c r="K222" i="5"/>
  <c r="H93" i="5"/>
  <c r="R93" i="5"/>
  <c r="J168" i="5"/>
  <c r="S168" i="5"/>
  <c r="U168" i="5" s="1"/>
  <c r="R40" i="5"/>
  <c r="H40" i="5"/>
  <c r="S63" i="5"/>
  <c r="H63" i="5"/>
  <c r="R83" i="5"/>
  <c r="H83" i="5"/>
  <c r="H50" i="5"/>
  <c r="R50" i="5"/>
  <c r="R103" i="5"/>
  <c r="J103" i="5"/>
  <c r="R32" i="5"/>
  <c r="H32" i="5"/>
  <c r="H54" i="5"/>
  <c r="R54" i="5"/>
  <c r="K264" i="5"/>
  <c r="R264" i="5"/>
  <c r="T264" i="5" s="1"/>
  <c r="J185" i="5"/>
  <c r="R185" i="5"/>
  <c r="T185" i="5" s="1"/>
  <c r="S167" i="5"/>
  <c r="U167" i="5" s="1"/>
  <c r="J167" i="5"/>
  <c r="K305" i="5"/>
  <c r="S305" i="5"/>
  <c r="U305" i="5" s="1"/>
  <c r="S254" i="5"/>
  <c r="U254" i="5" s="1"/>
  <c r="K254" i="5"/>
  <c r="R268" i="5"/>
  <c r="T268" i="5" s="1"/>
  <c r="K268" i="5"/>
  <c r="H66" i="5"/>
  <c r="S66" i="5"/>
  <c r="I136" i="5"/>
  <c r="S136" i="5"/>
  <c r="U136" i="5" s="1"/>
  <c r="H86" i="5"/>
  <c r="S86" i="5"/>
  <c r="H72" i="5"/>
  <c r="R72" i="5"/>
  <c r="U248" i="5"/>
  <c r="K165" i="5"/>
  <c r="R165" i="5"/>
  <c r="T165" i="5" s="1"/>
  <c r="S139" i="5"/>
  <c r="U139" i="5" s="1"/>
  <c r="J139" i="5"/>
  <c r="K253" i="5"/>
  <c r="S253" i="5"/>
  <c r="U253" i="5" s="1"/>
  <c r="R188" i="5"/>
  <c r="T188" i="5" s="1"/>
  <c r="J188" i="5"/>
  <c r="T275" i="5"/>
  <c r="D16" i="1"/>
  <c r="D19" i="1" s="1"/>
  <c r="P206" i="1"/>
  <c r="P330" i="1"/>
  <c r="P291" i="1"/>
  <c r="P252" i="1"/>
  <c r="P277" i="1"/>
  <c r="P339" i="1"/>
  <c r="P186" i="1"/>
  <c r="P281" i="1"/>
  <c r="P208" i="1"/>
  <c r="P47" i="1"/>
  <c r="P72" i="1"/>
  <c r="P253" i="1"/>
  <c r="P325" i="1"/>
  <c r="P195" i="1"/>
  <c r="P84" i="1"/>
  <c r="P259" i="1"/>
  <c r="P40" i="1"/>
  <c r="P321" i="1"/>
  <c r="P159" i="1"/>
  <c r="P192" i="1"/>
  <c r="P337" i="1"/>
  <c r="P49" i="1"/>
  <c r="P300" i="1"/>
  <c r="P127" i="1"/>
  <c r="P200" i="1"/>
  <c r="P86" i="1"/>
  <c r="P199" i="1"/>
  <c r="P331" i="1"/>
  <c r="P196" i="1"/>
  <c r="P53" i="1"/>
  <c r="P35" i="1"/>
  <c r="P115" i="1"/>
  <c r="P131" i="1"/>
  <c r="P73" i="1"/>
  <c r="P77" i="1"/>
  <c r="P89" i="1"/>
  <c r="P50" i="1"/>
  <c r="P55" i="1"/>
  <c r="P205" i="1"/>
  <c r="P144" i="1"/>
  <c r="P32" i="1"/>
  <c r="P234" i="1"/>
  <c r="P160" i="1"/>
  <c r="P60" i="1"/>
  <c r="P219" i="1"/>
  <c r="P31" i="1"/>
  <c r="P295" i="1"/>
  <c r="P245" i="1"/>
  <c r="P30" i="1"/>
  <c r="P149" i="1"/>
  <c r="P177" i="1"/>
  <c r="P156" i="1"/>
  <c r="P166" i="1"/>
  <c r="P137" i="1"/>
  <c r="P58" i="1"/>
  <c r="P106" i="1"/>
  <c r="P299" i="1"/>
  <c r="P169" i="1"/>
  <c r="P188" i="1"/>
  <c r="P272" i="1"/>
  <c r="P41" i="1"/>
  <c r="P211" i="1"/>
  <c r="P309" i="1"/>
  <c r="P105" i="1"/>
  <c r="P178" i="1"/>
  <c r="P147" i="1"/>
  <c r="P155" i="1"/>
  <c r="P202" i="1"/>
  <c r="P288" i="1"/>
  <c r="P298" i="1"/>
  <c r="P215" i="1"/>
  <c r="P34" i="1"/>
  <c r="P167" i="1"/>
  <c r="P213" i="1"/>
  <c r="P284" i="1"/>
  <c r="P28" i="1"/>
  <c r="P45" i="1"/>
  <c r="P135" i="1"/>
  <c r="P43" i="1"/>
  <c r="P302" i="1"/>
  <c r="P226" i="1"/>
  <c r="P165" i="1"/>
  <c r="P210" i="1"/>
  <c r="P264" i="1"/>
  <c r="P241" i="1"/>
  <c r="P301" i="1"/>
  <c r="P90" i="1"/>
  <c r="P258" i="1"/>
  <c r="P48" i="1"/>
  <c r="P111" i="1"/>
  <c r="P118" i="1"/>
  <c r="P297" i="1"/>
  <c r="P329" i="1"/>
  <c r="P197" i="1"/>
  <c r="P76" i="1"/>
  <c r="P107" i="1"/>
  <c r="P230" i="1"/>
  <c r="P98" i="1"/>
  <c r="P85" i="1"/>
  <c r="P129" i="1"/>
  <c r="P239" i="1"/>
  <c r="P168" i="1"/>
  <c r="P214" i="1"/>
  <c r="P81" i="1"/>
  <c r="P303" i="1"/>
  <c r="P130" i="1"/>
  <c r="P181" i="1"/>
  <c r="P290" i="1"/>
  <c r="P22" i="1"/>
  <c r="P294" i="1"/>
  <c r="P184" i="1"/>
  <c r="P282" i="1"/>
  <c r="P217" i="1"/>
  <c r="P180" i="1"/>
  <c r="P164" i="1"/>
  <c r="P94" i="1"/>
  <c r="P223" i="1"/>
  <c r="P189" i="1"/>
  <c r="P289" i="1"/>
  <c r="P232" i="1"/>
  <c r="P194" i="1"/>
  <c r="P69" i="1"/>
  <c r="P255" i="1"/>
  <c r="P122" i="1"/>
  <c r="P26" i="1"/>
  <c r="P42" i="1"/>
  <c r="P79" i="1"/>
  <c r="P242" i="1"/>
  <c r="P56" i="1"/>
  <c r="P153" i="1"/>
  <c r="P256" i="1"/>
  <c r="P257" i="1"/>
  <c r="P112" i="1"/>
  <c r="P314" i="1"/>
  <c r="P315" i="1"/>
  <c r="P154" i="1"/>
  <c r="P124" i="1"/>
  <c r="P285" i="1"/>
  <c r="P278" i="1"/>
  <c r="P306" i="1"/>
  <c r="P82" i="1"/>
  <c r="D15" i="1"/>
  <c r="P51" i="1"/>
  <c r="P283" i="1"/>
  <c r="P114" i="1"/>
  <c r="P190" i="1"/>
  <c r="P150" i="1"/>
  <c r="P296" i="1"/>
  <c r="P182" i="1"/>
  <c r="P327" i="1"/>
  <c r="P218" i="1"/>
  <c r="P132" i="1"/>
  <c r="P250" i="1"/>
  <c r="P24" i="1"/>
  <c r="P328" i="1"/>
  <c r="P235" i="1"/>
  <c r="P220" i="1"/>
  <c r="P46" i="1"/>
  <c r="P224" i="1"/>
  <c r="P265" i="1"/>
  <c r="P237" i="1"/>
  <c r="P133" i="1"/>
  <c r="P27" i="1"/>
  <c r="P170" i="1"/>
  <c r="P158" i="1"/>
  <c r="P262" i="1"/>
  <c r="P134" i="1"/>
  <c r="P140" i="1"/>
  <c r="P341" i="1"/>
  <c r="P78" i="1"/>
  <c r="P324" i="1"/>
  <c r="P65" i="1"/>
  <c r="P141" i="1"/>
  <c r="P343" i="1"/>
  <c r="P307" i="1"/>
  <c r="P183" i="1"/>
  <c r="P221" i="1"/>
  <c r="P117" i="1"/>
  <c r="P344" i="1"/>
  <c r="P104" i="1"/>
  <c r="P179" i="1"/>
  <c r="P198" i="1"/>
  <c r="P74" i="1"/>
  <c r="P345" i="1"/>
  <c r="P261" i="1"/>
  <c r="P138" i="1"/>
  <c r="P151" i="1"/>
  <c r="P286" i="1"/>
  <c r="P346" i="1"/>
  <c r="P336" i="1"/>
  <c r="P126" i="1"/>
  <c r="P161" i="1"/>
  <c r="P268" i="1"/>
  <c r="P216" i="1"/>
  <c r="P326" i="1"/>
  <c r="P263" i="1"/>
  <c r="P248" i="1"/>
  <c r="P87" i="1"/>
  <c r="P270" i="1"/>
  <c r="P102" i="1"/>
  <c r="P227" i="1"/>
  <c r="P136" i="1"/>
  <c r="P92" i="1"/>
  <c r="P64" i="1"/>
  <c r="P243" i="1"/>
  <c r="P304" i="1"/>
  <c r="P23" i="1"/>
  <c r="P103" i="1"/>
  <c r="P142" i="1"/>
  <c r="P322" i="1"/>
  <c r="P71" i="1"/>
  <c r="P109" i="1"/>
  <c r="P244" i="1"/>
  <c r="P271" i="1"/>
  <c r="P145" i="1"/>
  <c r="P57" i="1"/>
  <c r="P70" i="1"/>
  <c r="P143" i="1"/>
  <c r="P236" i="1"/>
  <c r="P162" i="1"/>
  <c r="P292" i="1"/>
  <c r="P274" i="1"/>
  <c r="P175" i="1"/>
  <c r="P310" i="1"/>
  <c r="P176" i="1"/>
  <c r="P201" i="1"/>
  <c r="P54" i="1"/>
  <c r="P99" i="1"/>
  <c r="P121" i="1"/>
  <c r="P249" i="1"/>
  <c r="P308" i="1"/>
  <c r="P100" i="1"/>
  <c r="P247" i="1"/>
  <c r="P312" i="1"/>
  <c r="P269" i="1"/>
  <c r="P266" i="1"/>
  <c r="P338" i="1"/>
  <c r="P38" i="1"/>
  <c r="P287" i="1"/>
  <c r="P63" i="1"/>
  <c r="P123" i="1"/>
  <c r="P157" i="1"/>
  <c r="P187" i="1"/>
  <c r="P59" i="1"/>
  <c r="P36" i="1"/>
  <c r="P39" i="1"/>
  <c r="P75" i="1"/>
  <c r="P209" i="1"/>
  <c r="P273" i="1"/>
  <c r="P251" i="1"/>
  <c r="P191" i="1"/>
  <c r="P204" i="1"/>
  <c r="P120" i="1"/>
  <c r="P174" i="1"/>
  <c r="P267" i="1"/>
  <c r="P119" i="1"/>
  <c r="P44" i="1"/>
  <c r="P193" i="1"/>
  <c r="P83" i="1"/>
  <c r="P238" i="1"/>
  <c r="P113" i="1"/>
  <c r="P231" i="1"/>
  <c r="P96" i="1"/>
  <c r="P233" i="1"/>
  <c r="P68" i="1"/>
  <c r="P340" i="1"/>
  <c r="P276" i="1"/>
  <c r="P25" i="1"/>
  <c r="P101" i="1"/>
  <c r="P29" i="1"/>
  <c r="P146" i="1"/>
  <c r="P62" i="1"/>
  <c r="P185" i="1"/>
  <c r="P37" i="1"/>
  <c r="P67" i="1"/>
  <c r="P95" i="1"/>
  <c r="P311" i="1"/>
  <c r="P61" i="1"/>
  <c r="P52" i="1"/>
  <c r="P33" i="1"/>
  <c r="P173" i="1"/>
  <c r="P246" i="1"/>
  <c r="P97" i="1"/>
  <c r="P163" i="1"/>
  <c r="P293" i="1"/>
  <c r="P203" i="1"/>
  <c r="P228" i="1"/>
  <c r="P80" i="1"/>
  <c r="P91" i="1"/>
  <c r="P66" i="1"/>
  <c r="P207" i="1"/>
  <c r="P110" i="1"/>
  <c r="P279" i="1"/>
  <c r="P222" i="1"/>
  <c r="P305" i="1"/>
  <c r="P21" i="1"/>
  <c r="P116" i="1"/>
  <c r="P152" i="1"/>
  <c r="P280" i="1"/>
  <c r="P229" i="1"/>
  <c r="P212" i="1"/>
  <c r="P88" i="1"/>
  <c r="P313" i="1"/>
  <c r="P240" i="1"/>
  <c r="P260" i="1"/>
  <c r="P254" i="1"/>
  <c r="P172" i="1"/>
  <c r="P128" i="1"/>
  <c r="P148" i="1"/>
  <c r="P108" i="1"/>
  <c r="P139" i="1"/>
  <c r="P93" i="1"/>
  <c r="P225" i="1"/>
  <c r="P125" i="1"/>
  <c r="P332" i="1"/>
  <c r="P275" i="1"/>
  <c r="P171" i="1"/>
  <c r="O345" i="1"/>
  <c r="O247" i="1"/>
  <c r="O255" i="1"/>
  <c r="O224" i="1"/>
  <c r="O166" i="1"/>
  <c r="O92" i="1"/>
  <c r="O262" i="1"/>
  <c r="O156" i="1"/>
  <c r="O299" i="1"/>
  <c r="O133" i="1"/>
  <c r="O131" i="1"/>
  <c r="O306" i="1"/>
  <c r="O111" i="1"/>
  <c r="O167" i="1"/>
  <c r="O201" i="1"/>
  <c r="O77" i="1"/>
  <c r="O258" i="1"/>
  <c r="O81" i="1"/>
  <c r="O338" i="1"/>
  <c r="O236" i="1"/>
  <c r="O76" i="1"/>
  <c r="O251" i="1"/>
  <c r="O36" i="1"/>
  <c r="O332" i="1"/>
  <c r="O83" i="1"/>
  <c r="O29" i="1"/>
  <c r="O272" i="1"/>
  <c r="O330" i="1"/>
  <c r="O227" i="1"/>
  <c r="O114" i="1"/>
  <c r="O193" i="1"/>
  <c r="O100" i="1"/>
  <c r="O214" i="1"/>
  <c r="O234" i="1"/>
  <c r="O132" i="1"/>
  <c r="O208" i="1"/>
  <c r="O171" i="1"/>
  <c r="O322" i="1"/>
  <c r="O107" i="1"/>
  <c r="O190" i="1"/>
  <c r="O346" i="1"/>
  <c r="O45" i="1"/>
  <c r="O310" i="1"/>
  <c r="O168" i="1"/>
  <c r="O127" i="1"/>
  <c r="O223" i="1"/>
  <c r="O212" i="1"/>
  <c r="O248" i="1"/>
  <c r="O105" i="1"/>
  <c r="O282" i="1"/>
  <c r="O85" i="1"/>
  <c r="O291" i="1"/>
  <c r="O154" i="1"/>
  <c r="O229" i="1"/>
  <c r="O311" i="1"/>
  <c r="O103" i="1"/>
  <c r="O180" i="1"/>
  <c r="O276" i="1"/>
  <c r="O254" i="1"/>
  <c r="O264" i="1"/>
  <c r="O281" i="1"/>
  <c r="O122" i="1"/>
  <c r="O56" i="1"/>
  <c r="O140" i="1"/>
  <c r="O292" i="1"/>
  <c r="O142" i="1"/>
  <c r="O41" i="1"/>
  <c r="O27" i="1"/>
  <c r="O304" i="1"/>
  <c r="O130" i="1"/>
  <c r="O243" i="1"/>
  <c r="O268" i="1"/>
  <c r="O327" i="1"/>
  <c r="O307" i="1"/>
  <c r="O22" i="1"/>
  <c r="O87" i="1"/>
  <c r="O215" i="1"/>
  <c r="O62" i="1"/>
  <c r="O241" i="1"/>
  <c r="O67" i="1"/>
  <c r="O192" i="1"/>
  <c r="O57" i="1"/>
  <c r="O64" i="1"/>
  <c r="O305" i="1"/>
  <c r="O219" i="1"/>
  <c r="O54" i="1"/>
  <c r="O266" i="1"/>
  <c r="O110" i="1"/>
  <c r="O84" i="1"/>
  <c r="O157" i="1"/>
  <c r="O60" i="1"/>
  <c r="O187" i="1"/>
  <c r="O216" i="1"/>
  <c r="O202" i="1"/>
  <c r="O228" i="1"/>
  <c r="O134" i="1"/>
  <c r="O75" i="1"/>
  <c r="O94" i="1"/>
  <c r="O146" i="1"/>
  <c r="O270" i="1"/>
  <c r="O155" i="1"/>
  <c r="O274" i="1"/>
  <c r="O170" i="1"/>
  <c r="O290" i="1"/>
  <c r="O79" i="1"/>
  <c r="O151" i="1"/>
  <c r="O86" i="1"/>
  <c r="O331" i="1"/>
  <c r="O53" i="1"/>
  <c r="O283" i="1"/>
  <c r="O209" i="1"/>
  <c r="O289" i="1"/>
  <c r="O329" i="1"/>
  <c r="O196" i="1"/>
  <c r="O121" i="1"/>
  <c r="O148" i="1"/>
  <c r="O175" i="1"/>
  <c r="O169" i="1"/>
  <c r="O308" i="1"/>
  <c r="O259" i="1"/>
  <c r="O147" i="1"/>
  <c r="O149" i="1"/>
  <c r="O183" i="1"/>
  <c r="O245" i="1"/>
  <c r="O49" i="1"/>
  <c r="O277" i="1"/>
  <c r="O302" i="1"/>
  <c r="O125" i="1"/>
  <c r="O97" i="1"/>
  <c r="O38" i="1"/>
  <c r="O68" i="1"/>
  <c r="O141" i="1"/>
  <c r="O70" i="1"/>
  <c r="O63" i="1"/>
  <c r="O72" i="1"/>
  <c r="O217" i="1"/>
  <c r="O37" i="1"/>
  <c r="O90" i="1"/>
  <c r="O288" i="1"/>
  <c r="O96" i="1"/>
  <c r="O33" i="1"/>
  <c r="O246" i="1"/>
  <c r="O162" i="1"/>
  <c r="O176" i="1"/>
  <c r="O185" i="1"/>
  <c r="O165" i="1"/>
  <c r="O191" i="1"/>
  <c r="O232" i="1"/>
  <c r="O203" i="1"/>
  <c r="O21" i="1"/>
  <c r="O286" i="1"/>
  <c r="O207" i="1"/>
  <c r="O123" i="1"/>
  <c r="O153" i="1"/>
  <c r="O43" i="1"/>
  <c r="O24" i="1"/>
  <c r="O160" i="1"/>
  <c r="O58" i="1"/>
  <c r="O30" i="1"/>
  <c r="O136" i="1"/>
  <c r="O55" i="1"/>
  <c r="O309" i="1"/>
  <c r="O265" i="1"/>
  <c r="O112" i="1"/>
  <c r="O181" i="1"/>
  <c r="O325" i="1"/>
  <c r="O210" i="1"/>
  <c r="O159" i="1"/>
  <c r="O240" i="1"/>
  <c r="O279" i="1"/>
  <c r="O280" i="1"/>
  <c r="O51" i="1"/>
  <c r="O118" i="1"/>
  <c r="O231" i="1"/>
  <c r="O117" i="1"/>
  <c r="O284" i="1"/>
  <c r="O106" i="1"/>
  <c r="O312" i="1"/>
  <c r="O213" i="1"/>
  <c r="O298" i="1"/>
  <c r="O295" i="1"/>
  <c r="O326" i="1"/>
  <c r="O71" i="1"/>
  <c r="O296" i="1"/>
  <c r="O267" i="1"/>
  <c r="O52" i="1"/>
  <c r="O220" i="1"/>
  <c r="O204" i="1"/>
  <c r="O273" i="1"/>
  <c r="O337" i="1"/>
  <c r="O65" i="1"/>
  <c r="O230" i="1"/>
  <c r="O80" i="1"/>
  <c r="O226" i="1"/>
  <c r="O69" i="1"/>
  <c r="O339" i="1"/>
  <c r="O341" i="1"/>
  <c r="O66" i="1"/>
  <c r="O152" i="1"/>
  <c r="O161" i="1"/>
  <c r="O101" i="1"/>
  <c r="O95" i="1"/>
  <c r="O124" i="1"/>
  <c r="O99" i="1"/>
  <c r="O48" i="1"/>
  <c r="O200" i="1"/>
  <c r="O244" i="1"/>
  <c r="O225" i="1"/>
  <c r="O158" i="1"/>
  <c r="O195" i="1"/>
  <c r="O321" i="1"/>
  <c r="O39" i="1"/>
  <c r="O314" i="1"/>
  <c r="O59" i="1"/>
  <c r="O233" i="1"/>
  <c r="O173" i="1"/>
  <c r="O263" i="1"/>
  <c r="O269" i="1"/>
  <c r="O188" i="1"/>
  <c r="O137" i="1"/>
  <c r="O301" i="1"/>
  <c r="O129" i="1"/>
  <c r="O313" i="1"/>
  <c r="O303" i="1"/>
  <c r="O300" i="1"/>
  <c r="O145" i="1"/>
  <c r="O23" i="1"/>
  <c r="O189" i="1"/>
  <c r="O328" i="1"/>
  <c r="O119" i="1"/>
  <c r="O256" i="1"/>
  <c r="O34" i="1"/>
  <c r="O199" i="1"/>
  <c r="O47" i="1"/>
  <c r="O32" i="1"/>
  <c r="O235" i="1"/>
  <c r="O343" i="1"/>
  <c r="O102" i="1"/>
  <c r="O109" i="1"/>
  <c r="O340" i="1"/>
  <c r="O336" i="1"/>
  <c r="O126" i="1"/>
  <c r="O205" i="1"/>
  <c r="O249" i="1"/>
  <c r="O25" i="1"/>
  <c r="O150" i="1"/>
  <c r="O164" i="1"/>
  <c r="O222" i="1"/>
  <c r="O98" i="1"/>
  <c r="O143" i="1"/>
  <c r="O88" i="1"/>
  <c r="O250" i="1"/>
  <c r="O139" i="1"/>
  <c r="O315" i="1"/>
  <c r="O144" i="1"/>
  <c r="O324" i="1"/>
  <c r="O74" i="1"/>
  <c r="O177" i="1"/>
  <c r="O275" i="1"/>
  <c r="O163" i="1"/>
  <c r="O297" i="1"/>
  <c r="O260" i="1"/>
  <c r="O91" i="1"/>
  <c r="O116" i="1"/>
  <c r="O172" i="1"/>
  <c r="O257" i="1"/>
  <c r="O221" i="1"/>
  <c r="O182" i="1"/>
  <c r="O178" i="1"/>
  <c r="O179" i="1"/>
  <c r="O42" i="1"/>
  <c r="O278" i="1"/>
  <c r="O211" i="1"/>
  <c r="O261" i="1"/>
  <c r="O287" i="1"/>
  <c r="O285" i="1"/>
  <c r="O344" i="1"/>
  <c r="O61" i="1"/>
  <c r="O78" i="1"/>
  <c r="O294" i="1"/>
  <c r="O28" i="1"/>
  <c r="O194" i="1"/>
  <c r="O31" i="1"/>
  <c r="O73" i="1"/>
  <c r="O128" i="1"/>
  <c r="O26" i="1"/>
  <c r="O104" i="1"/>
  <c r="O115" i="1"/>
  <c r="O46" i="1"/>
  <c r="O44" i="1"/>
  <c r="O206" i="1"/>
  <c r="O197" i="1"/>
  <c r="O218" i="1"/>
  <c r="O113" i="1"/>
  <c r="O293" i="1"/>
  <c r="O108" i="1"/>
  <c r="O40" i="1"/>
  <c r="O184" i="1"/>
  <c r="O174" i="1"/>
  <c r="O271" i="1"/>
  <c r="O186" i="1"/>
  <c r="O120" i="1"/>
  <c r="O89" i="1"/>
  <c r="O93" i="1"/>
  <c r="O138" i="1"/>
  <c r="O252" i="1"/>
  <c r="O237" i="1"/>
  <c r="O242" i="1"/>
  <c r="O82" i="1"/>
  <c r="O135" i="1"/>
  <c r="O50" i="1"/>
  <c r="O239" i="1"/>
  <c r="O198" i="1"/>
  <c r="O35" i="1"/>
  <c r="O238" i="1"/>
  <c r="O253" i="1"/>
  <c r="C16" i="1"/>
  <c r="D18" i="1" s="1"/>
  <c r="W147" i="1"/>
  <c r="G147" i="1"/>
  <c r="G173" i="1"/>
  <c r="W173" i="1"/>
  <c r="G171" i="1"/>
  <c r="W171" i="1"/>
  <c r="W121" i="1"/>
  <c r="G121" i="1"/>
  <c r="J125" i="1"/>
  <c r="R125" i="1"/>
  <c r="G174" i="1"/>
  <c r="W174" i="1"/>
  <c r="J201" i="1"/>
  <c r="R201" i="1"/>
  <c r="G166" i="1"/>
  <c r="R166" i="1" s="1"/>
  <c r="W166" i="1"/>
  <c r="K166" i="1"/>
  <c r="S123" i="1"/>
  <c r="J123" i="1"/>
  <c r="G141" i="1"/>
  <c r="W141" i="1"/>
  <c r="G138" i="1"/>
  <c r="W138" i="1"/>
  <c r="S124" i="1"/>
  <c r="I124" i="1"/>
  <c r="G170" i="1"/>
  <c r="W170" i="1"/>
  <c r="W169" i="1"/>
  <c r="G169" i="1"/>
  <c r="S169" i="1" s="1"/>
  <c r="W172" i="1"/>
  <c r="G172" i="1"/>
  <c r="I136" i="1"/>
  <c r="S136" i="1"/>
  <c r="R127" i="1"/>
  <c r="J127" i="1"/>
  <c r="S250" i="1"/>
  <c r="K250" i="1"/>
  <c r="J114" i="1"/>
  <c r="S114" i="1"/>
  <c r="C12" i="5"/>
  <c r="D11" i="5"/>
  <c r="D12" i="5"/>
  <c r="C11" i="5"/>
  <c r="C19" i="1" l="1"/>
  <c r="R143" i="1"/>
  <c r="J143" i="1"/>
  <c r="J140" i="1"/>
  <c r="R140" i="1"/>
  <c r="C15" i="5"/>
  <c r="C18" i="5" s="1"/>
  <c r="C16" i="5"/>
  <c r="D18" i="5" s="1"/>
  <c r="D16" i="5"/>
  <c r="D19" i="5" s="1"/>
  <c r="D15" i="5"/>
  <c r="C19" i="5" s="1"/>
  <c r="T17" i="5"/>
  <c r="U284" i="5"/>
  <c r="U17" i="5" s="1"/>
  <c r="J141" i="1"/>
  <c r="R141" i="1"/>
  <c r="S173" i="1"/>
  <c r="J173" i="1"/>
  <c r="R170" i="1"/>
  <c r="J170" i="1"/>
  <c r="J147" i="1"/>
  <c r="S147" i="1"/>
  <c r="G15" i="1"/>
  <c r="G16" i="1" s="1"/>
  <c r="R121" i="1"/>
  <c r="J121" i="1"/>
  <c r="S172" i="1"/>
  <c r="J172" i="1"/>
  <c r="S174" i="1"/>
  <c r="J174" i="1"/>
  <c r="S138" i="1"/>
  <c r="J138" i="1"/>
  <c r="S171" i="1"/>
  <c r="J171" i="1"/>
  <c r="G17" i="1" l="1"/>
  <c r="R19" i="1"/>
  <c r="E18" i="1" s="1"/>
  <c r="S19" i="1"/>
  <c r="E19" i="1" s="1"/>
</calcChain>
</file>

<file path=xl/sharedStrings.xml><?xml version="1.0" encoding="utf-8"?>
<sst xmlns="http://schemas.openxmlformats.org/spreadsheetml/2006/main" count="5126" uniqueCount="1070">
  <si>
    <t>IBVS 6244</t>
  </si>
  <si>
    <t>JAVSO..47..105</t>
  </si>
  <si>
    <t>System Type:</t>
  </si>
  <si>
    <t>GCVS 4 Eph.</t>
  </si>
  <si>
    <t>--- Working ----</t>
  </si>
  <si>
    <t>Epoch =</t>
  </si>
  <si>
    <t>Period =</t>
  </si>
  <si>
    <t>LS Intercept =</t>
  </si>
  <si>
    <t>LS Slope =</t>
  </si>
  <si>
    <t>Sum diff² =</t>
  </si>
  <si>
    <t>New epoch =</t>
  </si>
  <si>
    <t>New Period =</t>
  </si>
  <si>
    <t>Prim. Ephemeris =</t>
  </si>
  <si>
    <t>Sec. Ephemeris =</t>
  </si>
  <si>
    <t>Source</t>
  </si>
  <si>
    <t>Typ</t>
  </si>
  <si>
    <t>ToM</t>
  </si>
  <si>
    <t>error</t>
  </si>
  <si>
    <t>I</t>
  </si>
  <si>
    <t>II</t>
  </si>
  <si>
    <t>n'</t>
  </si>
  <si>
    <t>n</t>
  </si>
  <si>
    <t>O-C</t>
  </si>
  <si>
    <t>Prim.Fit</t>
  </si>
  <si>
    <t>Sec.Fit</t>
  </si>
  <si>
    <t>Date</t>
  </si>
  <si>
    <t>Primary</t>
  </si>
  <si>
    <t>Secondary</t>
  </si>
  <si>
    <t>Apsidal motion - see IBVS 2312</t>
  </si>
  <si>
    <t>EA</t>
  </si>
  <si>
    <t>IBVS 2312</t>
  </si>
  <si>
    <t>P.Frank BAVM 36</t>
  </si>
  <si>
    <t>Mossakoskaya&amp;Khali AC 1495.6</t>
  </si>
  <si>
    <t>H.Vielmetter BAVM 46/43</t>
  </si>
  <si>
    <t>P.Frank BAVM 50</t>
  </si>
  <si>
    <t>F.Agerer BAVM 50</t>
  </si>
  <si>
    <t>H.Vielmetter BAVM 50</t>
  </si>
  <si>
    <t>IBVS 3408</t>
  </si>
  <si>
    <t>R.Baule BAVM 60</t>
  </si>
  <si>
    <t>BBSAG Bull.100</t>
  </si>
  <si>
    <t>F.Agerer BAVM 62</t>
  </si>
  <si>
    <t>M.Wolf AAP 286.875</t>
  </si>
  <si>
    <t>BBSAG Bull.111</t>
  </si>
  <si>
    <t>IBVS 4472</t>
  </si>
  <si>
    <t>IBVS 4562</t>
  </si>
  <si>
    <t>BBSAG Bull.113</t>
  </si>
  <si>
    <t>BBSAG 113</t>
  </si>
  <si>
    <t>BBSAG Bull.116</t>
  </si>
  <si>
    <t>IBVS 5462</t>
  </si>
  <si>
    <t>R.Meyer BAVM 131</t>
  </si>
  <si>
    <t>R.Diethelm BBS 122</t>
  </si>
  <si>
    <t>IBVS 5040</t>
  </si>
  <si>
    <t>R.Diethelm BBS 126</t>
  </si>
  <si>
    <t>IBVS 5296</t>
  </si>
  <si>
    <t>E.Bl„ttler BBS 127</t>
  </si>
  <si>
    <t>IBVS 5484</t>
  </si>
  <si>
    <t xml:space="preserve">R.Meyer BAVM    </t>
  </si>
  <si>
    <t>IBVS 5643</t>
  </si>
  <si>
    <t>Krajci</t>
  </si>
  <si>
    <t># of data points:</t>
  </si>
  <si>
    <t>CO Lac / GSC 3992-2651</t>
  </si>
  <si>
    <t>IBVS 5731</t>
  </si>
  <si>
    <t>IBVS 5713</t>
  </si>
  <si>
    <t>IBVS 5761</t>
  </si>
  <si>
    <t>IBVS 5781</t>
  </si>
  <si>
    <t>Start of Lin fit (row)</t>
  </si>
  <si>
    <t>OEJV 0094</t>
  </si>
  <si>
    <t>IBVS 5893</t>
  </si>
  <si>
    <t>BAD</t>
  </si>
  <si>
    <t>IBVS 5920</t>
  </si>
  <si>
    <t>IBVS 5933</t>
  </si>
  <si>
    <t>OEJV 0137</t>
  </si>
  <si>
    <t>IBVS 6011</t>
  </si>
  <si>
    <t>OEJV 0001</t>
  </si>
  <si>
    <t>vis</t>
  </si>
  <si>
    <t>JAVSO..36..171</t>
  </si>
  <si>
    <t>JAVSO..40....1</t>
  </si>
  <si>
    <t>JAVSO..36..186</t>
  </si>
  <si>
    <t>JAVSO..37...44</t>
  </si>
  <si>
    <t>JAVSO..38..183</t>
  </si>
  <si>
    <t>JAVSO..39..177</t>
  </si>
  <si>
    <t>IBVS 6042</t>
  </si>
  <si>
    <t>OEJV 0160</t>
  </si>
  <si>
    <t>JAVSO..41..122</t>
  </si>
  <si>
    <t>JAVSO..40..975</t>
  </si>
  <si>
    <t>IBVS 6093</t>
  </si>
  <si>
    <t>IBVS 6118</t>
  </si>
  <si>
    <t>JAVSO..42..426</t>
  </si>
  <si>
    <t>IBVS 6149</t>
  </si>
  <si>
    <t>IBVS 6152</t>
  </si>
  <si>
    <t>OEJV 0165</t>
  </si>
  <si>
    <t>3,00E-05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</si>
  <si>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</si>
  <si>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</si>
  <si>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</si>
  <si>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</si>
  <si>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</si>
  <si>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</si>
  <si>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</si>
  <si>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</si>
  <si>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</si>
  <si>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</si>
  <si>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</si>
  <si>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</si>
  <si>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2412395.785 </t>
  </si>
  <si>
    <t> 24.10.1892 06:50 </t>
  </si>
  <si>
    <t> 0.021 </t>
  </si>
  <si>
    <t> Dugan &amp; Wright </t>
  </si>
  <si>
    <t> CPRI 19.12 </t>
  </si>
  <si>
    <t>2412519.903 </t>
  </si>
  <si>
    <t> 25.02.1893 09:40 </t>
  </si>
  <si>
    <t> -0.044 </t>
  </si>
  <si>
    <t>2413105.936 </t>
  </si>
  <si>
    <t> 04.10.1894 10:27 </t>
  </si>
  <si>
    <t> -0.050 </t>
  </si>
  <si>
    <t>2413552.428 </t>
  </si>
  <si>
    <t> 24.12.1895 22:16 </t>
  </si>
  <si>
    <t> 0.008 </t>
  </si>
  <si>
    <t>2414801.618 </t>
  </si>
  <si>
    <t> 27.05.1899 02:49 </t>
  </si>
  <si>
    <t> 0.010 </t>
  </si>
  <si>
    <t>2415357.574 </t>
  </si>
  <si>
    <t> 04.12.1900 01:46 </t>
  </si>
  <si>
    <t> -0.035 </t>
  </si>
  <si>
    <t>2415603.574 </t>
  </si>
  <si>
    <t> 07.08.1901 01:46 </t>
  </si>
  <si>
    <t> 0.018 </t>
  </si>
  <si>
    <t>2416451.787 </t>
  </si>
  <si>
    <t> 03.12.1903 06:53 </t>
  </si>
  <si>
    <t> 0.017 </t>
  </si>
  <si>
    <t>2416452.538 </t>
  </si>
  <si>
    <t> 04.12.1903 00:54 </t>
  </si>
  <si>
    <t> -0.038 </t>
  </si>
  <si>
    <t>2417299.974 </t>
  </si>
  <si>
    <t> 30.03.1906 11:22 </t>
  </si>
  <si>
    <t> -0.010 </t>
  </si>
  <si>
    <t>2417454.979 </t>
  </si>
  <si>
    <t> 01.09.1906 11:29 </t>
  </si>
  <si>
    <t> -0.032 </t>
  </si>
  <si>
    <t>2418595.426 </t>
  </si>
  <si>
    <t> 15.10.1909 22:13 </t>
  </si>
  <si>
    <t> -0.012 </t>
  </si>
  <si>
    <t>2418596.230 </t>
  </si>
  <si>
    <t> 16.10.1909 17:31 </t>
  </si>
  <si>
    <t> -0.015 </t>
  </si>
  <si>
    <t>2419243.163 </t>
  </si>
  <si>
    <t> 25.07.1911 15:54 </t>
  </si>
  <si>
    <t> -0.002 </t>
  </si>
  <si>
    <t>2419305.639 </t>
  </si>
  <si>
    <t> 26.09.1911 03:20 </t>
  </si>
  <si>
    <t> -0.021 </t>
  </si>
  <si>
    <t>2420400.610 </t>
  </si>
  <si>
    <t> 25.09.1914 02:38 </t>
  </si>
  <si>
    <t> -0.017 </t>
  </si>
  <si>
    <t>2420646.563 </t>
  </si>
  <si>
    <t> 29.05.1915 01:30 </t>
  </si>
  <si>
    <t> -0.011 </t>
  </si>
  <si>
    <t>2420800.782 </t>
  </si>
  <si>
    <t> 30.10.1915 06:46 </t>
  </si>
  <si>
    <t> -0.013 </t>
  </si>
  <si>
    <t> J.Uitterdijk </t>
  </si>
  <si>
    <t> BAN 7.161 </t>
  </si>
  <si>
    <t>2420801.579 </t>
  </si>
  <si>
    <t> 31.10.1915 01:53 </t>
  </si>
  <si>
    <t> -0.022 </t>
  </si>
  <si>
    <t>2421494.778 </t>
  </si>
  <si>
    <t> 23.09.1917 06:40 </t>
  </si>
  <si>
    <t>2421495.568 </t>
  </si>
  <si>
    <t> 24.09.1917 01:37 </t>
  </si>
  <si>
    <t> -0.027 </t>
  </si>
  <si>
    <t>2422543.474 </t>
  </si>
  <si>
    <t> 06.08.1920 23:22 </t>
  </si>
  <si>
    <t>2422544.251 </t>
  </si>
  <si>
    <t> 07.08.1920 18:01 </t>
  </si>
  <si>
    <t> -0.045 </t>
  </si>
  <si>
    <t>2423391.706 </t>
  </si>
  <si>
    <t> 03.12.1922 04:56 </t>
  </si>
  <si>
    <t> 0.003 </t>
  </si>
  <si>
    <t>2423392.462 </t>
  </si>
  <si>
    <t> 03.12.1922 23:05 </t>
  </si>
  <si>
    <t> -0.048 </t>
  </si>
  <si>
    <t>2424502.082 </t>
  </si>
  <si>
    <t> 17.12.1925 13:58 </t>
  </si>
  <si>
    <t>2424595.395 </t>
  </si>
  <si>
    <t> 20.03.1926 21:28 </t>
  </si>
  <si>
    <t> -0.037 </t>
  </si>
  <si>
    <t>2425597.824 </t>
  </si>
  <si>
    <t> 17.12.1928 07:46 </t>
  </si>
  <si>
    <t> -0.043 </t>
  </si>
  <si>
    <t>2425905.519 </t>
  </si>
  <si>
    <t> 21.10.1929 00:27 </t>
  </si>
  <si>
    <t>2426506.974 </t>
  </si>
  <si>
    <t> 14.06.1931 11:22 </t>
  </si>
  <si>
    <t> 0.011 </t>
  </si>
  <si>
    <t>2426507.723 </t>
  </si>
  <si>
    <t> 15.06.1931 05:21 </t>
  </si>
  <si>
    <t> -0.046 </t>
  </si>
  <si>
    <t>2426812.333 </t>
  </si>
  <si>
    <t> 14.04.1932 19:59 </t>
  </si>
  <si>
    <t> 0.013 </t>
  </si>
  <si>
    <t> W.Zonn </t>
  </si>
  <si>
    <t> WILN 17.14 </t>
  </si>
  <si>
    <t>2426813.081 </t>
  </si>
  <si>
    <t> 15.04.1932 13:56 </t>
  </si>
  <si>
    <t>2426830.820 </t>
  </si>
  <si>
    <t> 03.05.1932 07:40 </t>
  </si>
  <si>
    <t> -0.006 </t>
  </si>
  <si>
    <t> WILN 14.6 </t>
  </si>
  <si>
    <t>2427280.370 </t>
  </si>
  <si>
    <t> 26.07.1933 20:52 </t>
  </si>
  <si>
    <t>2427283.470 </t>
  </si>
  <si>
    <t> 29.07.1933 23:16 </t>
  </si>
  <si>
    <t> -0.029 </t>
  </si>
  <si>
    <t>2427300.420 </t>
  </si>
  <si>
    <t> 15.08.1933 22:04 </t>
  </si>
  <si>
    <t>2427313.540 </t>
  </si>
  <si>
    <t> 29.08.1933 00:57 </t>
  </si>
  <si>
    <t>2427341.323 </t>
  </si>
  <si>
    <t> 25.09.1933 19:45 </t>
  </si>
  <si>
    <t> 0.026 </t>
  </si>
  <si>
    <t>V </t>
  </si>
  <si>
    <t>2427351.318 </t>
  </si>
  <si>
    <t> 05.10.1933 19:37 </t>
  </si>
  <si>
    <t> -0.039 </t>
  </si>
  <si>
    <t>2427368.280 </t>
  </si>
  <si>
    <t> 22.10.1933 18:43 </t>
  </si>
  <si>
    <t> -0.041 </t>
  </si>
  <si>
    <t>2427370.595 </t>
  </si>
  <si>
    <t> 25.10.1933 02:16 </t>
  </si>
  <si>
    <t> -0.004 </t>
  </si>
  <si>
    <t>2427402.202 </t>
  </si>
  <si>
    <t> 25.11.1933 16:50 </t>
  </si>
  <si>
    <t> -0.047 </t>
  </si>
  <si>
    <t>2427493.993 </t>
  </si>
  <si>
    <t> 25.02.1934 11:49 </t>
  </si>
  <si>
    <t>2427534.088 </t>
  </si>
  <si>
    <t> 06.04.1934 14:06 </t>
  </si>
  <si>
    <t> 0.015 </t>
  </si>
  <si>
    <t>2427534.830 </t>
  </si>
  <si>
    <t> 07.04.1934 07:55 </t>
  </si>
  <si>
    <t> -0.049 </t>
  </si>
  <si>
    <t>2428049.172 </t>
  </si>
  <si>
    <t> 03.09.1935 16:07 </t>
  </si>
  <si>
    <t> 0.002 </t>
  </si>
  <si>
    <t>2428049.922 </t>
  </si>
  <si>
    <t> 04.09.1935 10:07 </t>
  </si>
  <si>
    <t> -0.055 </t>
  </si>
  <si>
    <t>2433630.416 </t>
  </si>
  <si>
    <t> 14.12.1950 21:59 </t>
  </si>
  <si>
    <t> -0.809 </t>
  </si>
  <si>
    <t>P </t>
  </si>
  <si>
    <t> S.Magnus </t>
  </si>
  <si>
    <t> MVS 477 </t>
  </si>
  <si>
    <t>2433902.604 </t>
  </si>
  <si>
    <t> 13.09.1951 02:29 </t>
  </si>
  <si>
    <t> -0.786 </t>
  </si>
  <si>
    <t>2434266.593 </t>
  </si>
  <si>
    <t> 11.09.1952 02:13 </t>
  </si>
  <si>
    <t> -0.758 </t>
  </si>
  <si>
    <t> J.Ashbrook </t>
  </si>
  <si>
    <t> AJ 58.171 </t>
  </si>
  <si>
    <t>2434301.246 </t>
  </si>
  <si>
    <t> 15.10.1952 17:54 </t>
  </si>
  <si>
    <t> -0.840 </t>
  </si>
  <si>
    <t> G.Romano </t>
  </si>
  <si>
    <t> MSAI 27.544 </t>
  </si>
  <si>
    <t>2434304.328 </t>
  </si>
  <si>
    <t> 18.10.1952 19:52 </t>
  </si>
  <si>
    <t> -0.842 </t>
  </si>
  <si>
    <t>2434325.215 </t>
  </si>
  <si>
    <t> 08.11.1952 17:09 </t>
  </si>
  <si>
    <t> -0.740 </t>
  </si>
  <si>
    <t>2434392.229 </t>
  </si>
  <si>
    <t> 14.01.1953 17:29 </t>
  </si>
  <si>
    <t> -0.847 </t>
  </si>
  <si>
    <t>2434395.357 </t>
  </si>
  <si>
    <t> 17.01.1953 20:34 </t>
  </si>
  <si>
    <t> -0.803 </t>
  </si>
  <si>
    <t>2434475.577 </t>
  </si>
  <si>
    <t> 08.04.1953 01:50 </t>
  </si>
  <si>
    <t> -0.778 </t>
  </si>
  <si>
    <t>2434718.378 </t>
  </si>
  <si>
    <t> 06.12.1953 21:04 </t>
  </si>
  <si>
    <t>2434859.543 </t>
  </si>
  <si>
    <t> 27.04.1954 01:01 </t>
  </si>
  <si>
    <t> -0.822 </t>
  </si>
  <si>
    <t>2434964.428 </t>
  </si>
  <si>
    <t> 09.08.1954 22:16 </t>
  </si>
  <si>
    <t> -0.807 </t>
  </si>
  <si>
    <t> T.A.Azarnova </t>
  </si>
  <si>
    <t> AC 163.16 </t>
  </si>
  <si>
    <t>2434974.467 </t>
  </si>
  <si>
    <t> 19.08.1954 23:12 </t>
  </si>
  <si>
    <t> -0.757 </t>
  </si>
  <si>
    <t> J.I.Smak </t>
  </si>
  <si>
    <t> PZ 10.329 </t>
  </si>
  <si>
    <t>2434978.316 </t>
  </si>
  <si>
    <t> 23.08.1954 19:35 </t>
  </si>
  <si>
    <t> -0.799 </t>
  </si>
  <si>
    <t>2434981.387 </t>
  </si>
  <si>
    <t> 26.08.1954 21:17 </t>
  </si>
  <si>
    <t> -0.812 </t>
  </si>
  <si>
    <t>2434991.443 </t>
  </si>
  <si>
    <t> 05.09.1954 22:37 </t>
  </si>
  <si>
    <t> -0.745 </t>
  </si>
  <si>
    <t>2435692.378 </t>
  </si>
  <si>
    <t> 06.08.1956 21:04 </t>
  </si>
  <si>
    <t> -0.779 </t>
  </si>
  <si>
    <t> EBC 1-32 </t>
  </si>
  <si>
    <t>2435705.447 </t>
  </si>
  <si>
    <t> 19.08.1956 22:43 </t>
  </si>
  <si>
    <t> -0.783 </t>
  </si>
  <si>
    <t>2435705.460 </t>
  </si>
  <si>
    <t> 19.08.1956 23:02 </t>
  </si>
  <si>
    <t> -0.770 </t>
  </si>
  <si>
    <t> A.Kruszewski </t>
  </si>
  <si>
    <t>2435712.392 </t>
  </si>
  <si>
    <t> 26.08.1956 21:24 </t>
  </si>
  <si>
    <t> -0.814 </t>
  </si>
  <si>
    <t>2435722.432 </t>
  </si>
  <si>
    <t> 05.09.1956 22:22 </t>
  </si>
  <si>
    <t> -0.763 </t>
  </si>
  <si>
    <t>2435729.364 </t>
  </si>
  <si>
    <t> 12.09.1956 20:44 </t>
  </si>
  <si>
    <t> -0.806 </t>
  </si>
  <si>
    <t>2436015.476 </t>
  </si>
  <si>
    <t> 25.06.1957 23:25 </t>
  </si>
  <si>
    <t> -0.738 </t>
  </si>
  <si>
    <t>2436085.549 </t>
  </si>
  <si>
    <t> 04.09.1957 01:10 </t>
  </si>
  <si>
    <t> -0.871 </t>
  </si>
  <si>
    <t>2436102.488 </t>
  </si>
  <si>
    <t> 20.09.1957 23:42 </t>
  </si>
  <si>
    <t> -0.896 </t>
  </si>
  <si>
    <t>2436541.310 </t>
  </si>
  <si>
    <t> 03.12.1958 19:26 </t>
  </si>
  <si>
    <t> -0.797 </t>
  </si>
  <si>
    <t>2436763.452 </t>
  </si>
  <si>
    <t> 13.07.1959 22:50 </t>
  </si>
  <si>
    <t> -0.733 </t>
  </si>
  <si>
    <t>2436813.476 </t>
  </si>
  <si>
    <t> 01.09.1959 23:25 </t>
  </si>
  <si>
    <t> -0.866 </t>
  </si>
  <si>
    <t>2437149.7320 </t>
  </si>
  <si>
    <t> 03.08.1960 05:34 </t>
  </si>
  <si>
    <t> -0.8110 </t>
  </si>
  <si>
    <t>E </t>
  </si>
  <si>
    <t>?</t>
  </si>
  <si>
    <t> K.Serkowski </t>
  </si>
  <si>
    <t> AA 17.231 </t>
  </si>
  <si>
    <t>2439020.4288 </t>
  </si>
  <si>
    <t> 16.09.1965 22:17 </t>
  </si>
  <si>
    <t> -0.8119 </t>
  </si>
  <si>
    <t> I.Semeniuk </t>
  </si>
  <si>
    <t>2439027.3798 </t>
  </si>
  <si>
    <t> 23.09.1965 21:06 </t>
  </si>
  <si>
    <t> -0.7655 </t>
  </si>
  <si>
    <t>2439033.5489 </t>
  </si>
  <si>
    <t> 30.09.1965 01:10 </t>
  </si>
  <si>
    <t> -0.7652 </t>
  </si>
  <si>
    <t>2439377.4596 </t>
  </si>
  <si>
    <t> 08.09.1966 23:01 </t>
  </si>
  <si>
    <t> -0.7668 </t>
  </si>
  <si>
    <t>2439741.4172 </t>
  </si>
  <si>
    <t> 07.09.1967 22:00 </t>
  </si>
  <si>
    <t> -0.7702 </t>
  </si>
  <si>
    <t> J.M.Kreiner </t>
  </si>
  <si>
    <t> AA 18.546 </t>
  </si>
  <si>
    <t>2439745.2720 </t>
  </si>
  <si>
    <t> 11.09.1967 18:31 </t>
  </si>
  <si>
    <t> -0.8062 </t>
  </si>
  <si>
    <t>2439748.3570 </t>
  </si>
  <si>
    <t> 14.09.1967 20:34 </t>
  </si>
  <si>
    <t> -0.8056 </t>
  </si>
  <si>
    <t>2439755.2975 </t>
  </si>
  <si>
    <t> 21.09.1967 19:08 </t>
  </si>
  <si>
    <t> -0.7697 </t>
  </si>
  <si>
    <t>2442336.943 </t>
  </si>
  <si>
    <t> 16.10.1974 10:37 </t>
  </si>
  <si>
    <t> -0.780 </t>
  </si>
  <si>
    <t> Wilson &amp; Woodward </t>
  </si>
  <si>
    <t> ASS 89.9 </t>
  </si>
  <si>
    <t>2442337.732 </t>
  </si>
  <si>
    <t> 17.10.1974 05:34 </t>
  </si>
  <si>
    <t>2443112.649 </t>
  </si>
  <si>
    <t> 30.11.1976 03:34 </t>
  </si>
  <si>
    <t> -0.804 </t>
  </si>
  <si>
    <t> G.Samolyk </t>
  </si>
  <si>
    <t> AOEB 8 </t>
  </si>
  <si>
    <t>2444089.684 </t>
  </si>
  <si>
    <t> 04.08.1979 04:24 </t>
  </si>
  <si>
    <t> -0.793 </t>
  </si>
  <si>
    <t>2444808.3533 </t>
  </si>
  <si>
    <t> 22.07.1981 20:28 </t>
  </si>
  <si>
    <t> -0.7921 </t>
  </si>
  <si>
    <t>IBVS 2312 </t>
  </si>
  <si>
    <t>2444821.4349 </t>
  </si>
  <si>
    <t> 04.08.1981 22:26 </t>
  </si>
  <si>
    <t> -0.7840 </t>
  </si>
  <si>
    <t>2444921.684 </t>
  </si>
  <si>
    <t> 13.11.1981 04:24 </t>
  </si>
  <si>
    <t>2444938.650 </t>
  </si>
  <si>
    <t> 30.11.1981 03:36 </t>
  </si>
  <si>
    <t> -0.777 </t>
  </si>
  <si>
    <t>2445171.5153 </t>
  </si>
  <si>
    <t> 21.07.1982 00:22 </t>
  </si>
  <si>
    <t> -0.7847 </t>
  </si>
  <si>
    <t>2445181.5666 </t>
  </si>
  <si>
    <t> 31.07.1982 01:35 </t>
  </si>
  <si>
    <t> -0.7930 </t>
  </si>
  <si>
    <t>2445200.811 </t>
  </si>
  <si>
    <t> 19.08.1982 07:27 </t>
  </si>
  <si>
    <t> -0.791 </t>
  </si>
  <si>
    <t> R.Lee </t>
  </si>
  <si>
    <t>2445200.820 </t>
  </si>
  <si>
    <t> 19.08.1982 07:40 </t>
  </si>
  <si>
    <t> -0.782 </t>
  </si>
  <si>
    <t> E.Halbach </t>
  </si>
  <si>
    <t>2445232.460 </t>
  </si>
  <si>
    <t> 19.09.1982 23:02 </t>
  </si>
  <si>
    <t> -0.792 </t>
  </si>
  <si>
    <t> P.Frank </t>
  </si>
  <si>
    <t>BAVM 36 </t>
  </si>
  <si>
    <t>2445578.685 </t>
  </si>
  <si>
    <t> 01.09.1983 04:26 </t>
  </si>
  <si>
    <t>2445950.3326 </t>
  </si>
  <si>
    <t> 06.09.1984 19:58 </t>
  </si>
  <si>
    <t> -0.7822 </t>
  </si>
  <si>
    <t> Mossakoskaya&amp;Khali </t>
  </si>
  <si>
    <t> AC 1495.6 </t>
  </si>
  <si>
    <t>2446327.422 </t>
  </si>
  <si>
    <t> 18.09.1985 22:07 </t>
  </si>
  <si>
    <t> -0.798 </t>
  </si>
  <si>
    <t> H.Vielmetter </t>
  </si>
  <si>
    <t>BAVM 43 </t>
  </si>
  <si>
    <t>2446344.3854 </t>
  </si>
  <si>
    <t> 05.10.1985 21:14 </t>
  </si>
  <si>
    <t> -0.7987 </t>
  </si>
  <si>
    <t>2446354.3928 </t>
  </si>
  <si>
    <t> 15.10.1985 21:25 </t>
  </si>
  <si>
    <t> -0.7803 </t>
  </si>
  <si>
    <t>2446704.480 </t>
  </si>
  <si>
    <t> 30.09.1986 23:31 </t>
  </si>
  <si>
    <t> -0.774 </t>
  </si>
  <si>
    <t>BAVM 50 </t>
  </si>
  <si>
    <t>2446708.3441 </t>
  </si>
  <si>
    <t> 04.10.1986 20:15 </t>
  </si>
  <si>
    <t> -0.8010 </t>
  </si>
  <si>
    <t> F.Agerer </t>
  </si>
  <si>
    <t>2447024.495 </t>
  </si>
  <si>
    <t> 16.08.1987 23:52 </t>
  </si>
  <si>
    <t>2447084.6427 </t>
  </si>
  <si>
    <t> 16.10.1987 03:25 </t>
  </si>
  <si>
    <t> D.Caton et al. </t>
  </si>
  <si>
    <t>IBVS 3408 </t>
  </si>
  <si>
    <t>2447097.7422 </t>
  </si>
  <si>
    <t> 29.10.1987 05:48 </t>
  </si>
  <si>
    <t> -0.7749 </t>
  </si>
  <si>
    <t>2447466.318 </t>
  </si>
  <si>
    <t> 31.10.1988 19:37 </t>
  </si>
  <si>
    <t> -0.787 </t>
  </si>
  <si>
    <t>2447495.6349 </t>
  </si>
  <si>
    <t> 30.11.1988 03:14 </t>
  </si>
  <si>
    <t> -0.7718 </t>
  </si>
  <si>
    <t>2447502.5768 </t>
  </si>
  <si>
    <t> 07.12.1988 01:50 </t>
  </si>
  <si>
    <t> -0.8051 </t>
  </si>
  <si>
    <t>2447859.604 </t>
  </si>
  <si>
    <t> 29.11.1989 02:29 </t>
  </si>
  <si>
    <t> -0.764 </t>
  </si>
  <si>
    <t>2448618.362 </t>
  </si>
  <si>
    <t> 27.12.1991 20:41 </t>
  </si>
  <si>
    <t> -0.772 </t>
  </si>
  <si>
    <t> R.Baule </t>
  </si>
  <si>
    <t>BAVM 60 </t>
  </si>
  <si>
    <t>2448628.3816 </t>
  </si>
  <si>
    <t> 06.01.1992 21:09 </t>
  </si>
  <si>
    <t> -0.8118 </t>
  </si>
  <si>
    <t> R.Diethelm </t>
  </si>
  <si>
    <t> BBS 100 </t>
  </si>
  <si>
    <t>2448840.4435 </t>
  </si>
  <si>
    <t> 05.08.1992 22:38 </t>
  </si>
  <si>
    <t> -0.7681 </t>
  </si>
  <si>
    <t>G</t>
  </si>
  <si>
    <t>BAVM 62 </t>
  </si>
  <si>
    <t>2448840.4442 </t>
  </si>
  <si>
    <t> 05.08.1992 22:39 </t>
  </si>
  <si>
    <t> -0.7674 </t>
  </si>
  <si>
    <t>B;V</t>
  </si>
  <si>
    <t>2448850.4571 </t>
  </si>
  <si>
    <t> 15.08.1992 22:58 </t>
  </si>
  <si>
    <t> -0.8142 </t>
  </si>
  <si>
    <t>B</t>
  </si>
  <si>
    <t>2448850.4574 </t>
  </si>
  <si>
    <t> -0.8139 </t>
  </si>
  <si>
    <t>2448884.3851 </t>
  </si>
  <si>
    <t> 18.09.1992 21:14 </t>
  </si>
  <si>
    <t> -0.8148 </t>
  </si>
  <si>
    <t>2448884.3858 </t>
  </si>
  <si>
    <t> 18.09.1992 21:15 </t>
  </si>
  <si>
    <t> -0.8141 </t>
  </si>
  <si>
    <t>2448887.4706 </t>
  </si>
  <si>
    <t> 21.09.1992 23:17 </t>
  </si>
  <si>
    <t> -0.8137 </t>
  </si>
  <si>
    <t>2448887.4715 </t>
  </si>
  <si>
    <t> 21.09.1992 23:18 </t>
  </si>
  <si>
    <t> -0.8128 </t>
  </si>
  <si>
    <t>2448900.589 </t>
  </si>
  <si>
    <t> 05.10.1992 02:08 </t>
  </si>
  <si>
    <t> -0.769 </t>
  </si>
  <si>
    <t>2449275.3499 </t>
  </si>
  <si>
    <t> 14.10.1993 20:23 </t>
  </si>
  <si>
    <t> -0.7642 </t>
  </si>
  <si>
    <t> M.Wolf </t>
  </si>
  <si>
    <t> AAP 286.875 </t>
  </si>
  <si>
    <t>2450110.441 </t>
  </si>
  <si>
    <t> 27.01.1996 22:35 </t>
  </si>
  <si>
    <t> M.Kohl </t>
  </si>
  <si>
    <t> BBS 111 </t>
  </si>
  <si>
    <t>2450248.4857 </t>
  </si>
  <si>
    <t> 13.06.1996 23:39 </t>
  </si>
  <si>
    <t> -0.7614 </t>
  </si>
  <si>
    <t>BAVM 99 </t>
  </si>
  <si>
    <t>2450248.4860 </t>
  </si>
  <si>
    <t> -0.7611 </t>
  </si>
  <si>
    <t>2450369.5259 </t>
  </si>
  <si>
    <t> 13.10.1996 00:37 </t>
  </si>
  <si>
    <t> -0.8198 </t>
  </si>
  <si>
    <t>BAVM 102 </t>
  </si>
  <si>
    <t>2450370.3286 </t>
  </si>
  <si>
    <t> 13.10.1996 19:53 </t>
  </si>
  <si>
    <t> -0.7529 </t>
  </si>
  <si>
    <t> BBS 113 </t>
  </si>
  <si>
    <t>2450685.669 </t>
  </si>
  <si>
    <t> 25.08.1997 04:03 </t>
  </si>
  <si>
    <t> -0.829 </t>
  </si>
  <si>
    <t>C </t>
  </si>
  <si>
    <t>ns</t>
  </si>
  <si>
    <t> S.Cook </t>
  </si>
  <si>
    <t>2450710.3531 </t>
  </si>
  <si>
    <t> 18.09.1997 20:28 </t>
  </si>
  <si>
    <t> -0.8204 </t>
  </si>
  <si>
    <t> BBS 116 </t>
  </si>
  <si>
    <t>2450726.5711 </t>
  </si>
  <si>
    <t> 05.10.1997 01:42 </t>
  </si>
  <si>
    <t> -0.7603 </t>
  </si>
  <si>
    <t>2451049.638 </t>
  </si>
  <si>
    <t> 24.08.1998 03:18 </t>
  </si>
  <si>
    <t> -0.821 </t>
  </si>
  <si>
    <t>2451130.6287 </t>
  </si>
  <si>
    <t> 13.11.1998 03:05 </t>
  </si>
  <si>
    <t>2451160.675 </t>
  </si>
  <si>
    <t> 13.12.1998 04:12 </t>
  </si>
  <si>
    <t> -0.823 </t>
  </si>
  <si>
    <t>2451468.368 </t>
  </si>
  <si>
    <t> 16.10.1999 20:49 </t>
  </si>
  <si>
    <t> -0.765 </t>
  </si>
  <si>
    <t> R.Meyer </t>
  </si>
  <si>
    <t>BAVM 131 </t>
  </si>
  <si>
    <t>2451538.5161 </t>
  </si>
  <si>
    <t> 26.12.1999 00:23 </t>
  </si>
  <si>
    <t> -0.8229 </t>
  </si>
  <si>
    <t>2451549.3114 </t>
  </si>
  <si>
    <t> 05.01.2000 19:28 </t>
  </si>
  <si>
    <t> -0.8230 </t>
  </si>
  <si>
    <t> BBS 122 </t>
  </si>
  <si>
    <t>2451809.9448 </t>
  </si>
  <si>
    <t> 22.09.2000 10:40 </t>
  </si>
  <si>
    <t> -0.8227 </t>
  </si>
  <si>
    <t> R.H.Nelson </t>
  </si>
  <si>
    <t>IBVS 5040 </t>
  </si>
  <si>
    <t>2451915.6152 </t>
  </si>
  <si>
    <t> 06.01.2001 02:45 </t>
  </si>
  <si>
    <t> -0.7582 </t>
  </si>
  <si>
    <t>2452069.8359 </t>
  </si>
  <si>
    <t> 09.06.2001 08:03 </t>
  </si>
  <si>
    <t>2452094.5110 </t>
  </si>
  <si>
    <t> 04.07.2001 00:15 </t>
  </si>
  <si>
    <t> -0.7584 </t>
  </si>
  <si>
    <t> BBS 126 </t>
  </si>
  <si>
    <t>2452121.4712 </t>
  </si>
  <si>
    <t> 30.07.2001 23:18 </t>
  </si>
  <si>
    <t> -0.8222 </t>
  </si>
  <si>
    <t>-I</t>
  </si>
  <si>
    <t> G.Monninger </t>
  </si>
  <si>
    <t>BAVM 152 </t>
  </si>
  <si>
    <t>2452148.4892 </t>
  </si>
  <si>
    <t> 26.08.2001 23:44 </t>
  </si>
  <si>
    <t>15961</t>
  </si>
  <si>
    <t> -0.7575 </t>
  </si>
  <si>
    <t>o</t>
  </si>
  <si>
    <t> H.Jungbluth </t>
  </si>
  <si>
    <t>2452151.5723 </t>
  </si>
  <si>
    <t> 30.08.2001 01:44 </t>
  </si>
  <si>
    <t>15963</t>
  </si>
  <si>
    <t> -0.7588 </t>
  </si>
  <si>
    <t>2452202.4647 </t>
  </si>
  <si>
    <t> 19.10.2001 23:09 </t>
  </si>
  <si>
    <t>15996</t>
  </si>
  <si>
    <t> -0.7593 </t>
  </si>
  <si>
    <t>2452216.3446 </t>
  </si>
  <si>
    <t> 02.11.2001 20:16 </t>
  </si>
  <si>
    <t>16005</t>
  </si>
  <si>
    <t> -0.7592 </t>
  </si>
  <si>
    <t> E.Blättler </t>
  </si>
  <si>
    <t> BBS 127 </t>
  </si>
  <si>
    <t>2452225.5982 </t>
  </si>
  <si>
    <t> 12.11.2001 02:21 </t>
  </si>
  <si>
    <t>16011</t>
  </si>
  <si>
    <t> -0.7589 </t>
  </si>
  <si>
    <t>2452299.6211 </t>
  </si>
  <si>
    <t> 25.01.2002 02:54 </t>
  </si>
  <si>
    <t>16059</t>
  </si>
  <si>
    <t> -0.7619 </t>
  </si>
  <si>
    <t>2452485.4330 </t>
  </si>
  <si>
    <t> 29.07.2002 22:23 </t>
  </si>
  <si>
    <t>16179.5</t>
  </si>
  <si>
    <t> -0.8214 </t>
  </si>
  <si>
    <t>BAVM 158 </t>
  </si>
  <si>
    <t>2452494.6846 </t>
  </si>
  <si>
    <t> 08.08.2002 04:25 </t>
  </si>
  <si>
    <t>16185.5</t>
  </si>
  <si>
    <t> S.Dvorak </t>
  </si>
  <si>
    <t>2452536.3248 </t>
  </si>
  <si>
    <t> 18.09.2002 19:47 </t>
  </si>
  <si>
    <t>16212.5</t>
  </si>
  <si>
    <t> -0.8224 </t>
  </si>
  <si>
    <t>2452546.3770 </t>
  </si>
  <si>
    <t> 28.09.2002 21:02 </t>
  </si>
  <si>
    <t>16219</t>
  </si>
  <si>
    <t>2452549.475 </t>
  </si>
  <si>
    <t> 01.10.2002 23:24 </t>
  </si>
  <si>
    <t>16221</t>
  </si>
  <si>
    <t> -0.746 </t>
  </si>
  <si>
    <t>BAVM 157 </t>
  </si>
  <si>
    <t>2452602.6391 </t>
  </si>
  <si>
    <t> 24.11.2002 03:20 </t>
  </si>
  <si>
    <t>16255.5</t>
  </si>
  <si>
    <t>2452616.5195 </t>
  </si>
  <si>
    <t> 08.12.2002 00:28 </t>
  </si>
  <si>
    <t>16264.5</t>
  </si>
  <si>
    <t> -0.8225 </t>
  </si>
  <si>
    <t>2452663.5844 </t>
  </si>
  <si>
    <t> 24.01.2003 02:01 </t>
  </si>
  <si>
    <t>16295</t>
  </si>
  <si>
    <t> -0.7596 </t>
  </si>
  <si>
    <t>2452835.5136 </t>
  </si>
  <si>
    <t> 15.07.2003 00:19 </t>
  </si>
  <si>
    <t>16406.5</t>
  </si>
  <si>
    <t> -0.8219 </t>
  </si>
  <si>
    <t>BAVM 172 </t>
  </si>
  <si>
    <t>2452919.5904 </t>
  </si>
  <si>
    <t> 07.10.2003 02:10 </t>
  </si>
  <si>
    <t>16461</t>
  </si>
  <si>
    <t> -0.7601 </t>
  </si>
  <si>
    <t> AOEB 12 </t>
  </si>
  <si>
    <t>2452968.1442 </t>
  </si>
  <si>
    <t> 24.11.2003 15:27 </t>
  </si>
  <si>
    <t>16492.5</t>
  </si>
  <si>
    <t> -0.8211 </t>
  </si>
  <si>
    <t> T.Krajci </t>
  </si>
  <si>
    <t>IBVS 5592 </t>
  </si>
  <si>
    <t>2453165.5471 </t>
  </si>
  <si>
    <t> 09.06.2004 01:07 </t>
  </si>
  <si>
    <t>16620.5</t>
  </si>
  <si>
    <t> -0.8208 </t>
  </si>
  <si>
    <t>BAVM 178 </t>
  </si>
  <si>
    <t>2453195.6456 </t>
  </si>
  <si>
    <t> 09.07.2004 03:29 </t>
  </si>
  <si>
    <t>16640</t>
  </si>
  <si>
    <t> -0.7600 </t>
  </si>
  <si>
    <t>2453216.449 </t>
  </si>
  <si>
    <t> 29.07.2004 22:46 </t>
  </si>
  <si>
    <t>16653.5</t>
  </si>
  <si>
    <t>BAVM 174 </t>
  </si>
  <si>
    <t>2453223.4051 </t>
  </si>
  <si>
    <t> 05.08.2004 21:43 </t>
  </si>
  <si>
    <t>16658</t>
  </si>
  <si>
    <t> -0.7602 </t>
  </si>
  <si>
    <t>2453257.3332 </t>
  </si>
  <si>
    <t> 08.09.2004 19:59 </t>
  </si>
  <si>
    <t>16680</t>
  </si>
  <si>
    <t> -0.7607 </t>
  </si>
  <si>
    <t>2453259.6225 </t>
  </si>
  <si>
    <t> 11.09.2004 02:56 </t>
  </si>
  <si>
    <t>16681.5</t>
  </si>
  <si>
    <t> -0.8200 </t>
  </si>
  <si>
    <t>2453599.7031 </t>
  </si>
  <si>
    <t> 17.08.2005 04:52 </t>
  </si>
  <si>
    <t>16902</t>
  </si>
  <si>
    <t> -0.7609 </t>
  </si>
  <si>
    <t> J.Bialozynski </t>
  </si>
  <si>
    <t>2453600.4516 </t>
  </si>
  <si>
    <t> 17.08.2005 22:50 </t>
  </si>
  <si>
    <t>16902.5</t>
  </si>
  <si>
    <t> -0.8188 </t>
  </si>
  <si>
    <t>2453658.3064 </t>
  </si>
  <si>
    <t> 14.10.2005 19:21 </t>
  </si>
  <si>
    <t>16940</t>
  </si>
  <si>
    <t>IBVS 5713 </t>
  </si>
  <si>
    <t>2453677.5615 </t>
  </si>
  <si>
    <t> 03.11.2005 01:28 </t>
  </si>
  <si>
    <t>16952.5</t>
  </si>
  <si>
    <t> -0.8193 </t>
  </si>
  <si>
    <t>2454016.8482 </t>
  </si>
  <si>
    <t> 08.10.2006 08:21 </t>
  </si>
  <si>
    <t>17172.5</t>
  </si>
  <si>
    <t> -0.8182 </t>
  </si>
  <si>
    <t>2454096.2892 </t>
  </si>
  <si>
    <t> 26.12.2006 18:56 </t>
  </si>
  <si>
    <t>17224</t>
  </si>
  <si>
    <t> -0.7656 </t>
  </si>
  <si>
    <t> BBS 133 (=IBVS 5781) </t>
  </si>
  <si>
    <t>2454123.2630 </t>
  </si>
  <si>
    <t> 22.01.2007 18:18 </t>
  </si>
  <si>
    <t>17241.5</t>
  </si>
  <si>
    <t> -0.8157 </t>
  </si>
  <si>
    <t> M.Wischnewski </t>
  </si>
  <si>
    <t>BAVM 183 </t>
  </si>
  <si>
    <t>2454126.3464 </t>
  </si>
  <si>
    <t> 25.01.2007 20:18 </t>
  </si>
  <si>
    <t>17243.5</t>
  </si>
  <si>
    <t> -0.8167 </t>
  </si>
  <si>
    <t>2454199.6189 </t>
  </si>
  <si>
    <t> 09.04.2007 02:51 </t>
  </si>
  <si>
    <t>17291</t>
  </si>
  <si>
    <t> -0.7638 </t>
  </si>
  <si>
    <t>BAVM 203 </t>
  </si>
  <si>
    <t>2454223.5046 </t>
  </si>
  <si>
    <t> 03.05.2007 00:06 </t>
  </si>
  <si>
    <t>17306.5</t>
  </si>
  <si>
    <t> -0.8176 </t>
  </si>
  <si>
    <t>2454298.3185 </t>
  </si>
  <si>
    <t> 16.07.2007 19:38 </t>
  </si>
  <si>
    <t>17355</t>
  </si>
  <si>
    <t>m</t>
  </si>
  <si>
    <t> S.Dogru et al. </t>
  </si>
  <si>
    <t>IBVS 5893 </t>
  </si>
  <si>
    <t>2454310.6565 </t>
  </si>
  <si>
    <t> 29.07.2007 03:45 </t>
  </si>
  <si>
    <t>17363</t>
  </si>
  <si>
    <t> -0.7651 </t>
  </si>
  <si>
    <t>2454338.4150 </t>
  </si>
  <si>
    <t> 25.08.2007 21:57 </t>
  </si>
  <si>
    <t>17381</t>
  </si>
  <si>
    <t> -0.7664 </t>
  </si>
  <si>
    <t>2454348.4255 </t>
  </si>
  <si>
    <t> 04.09.2007 22:12 </t>
  </si>
  <si>
    <t>17387.5</t>
  </si>
  <si>
    <t> -0.8155 </t>
  </si>
  <si>
    <t>BAVM 193 </t>
  </si>
  <si>
    <t>2454370.8020 </t>
  </si>
  <si>
    <t> 27.09.2007 07:14 </t>
  </si>
  <si>
    <t>17402</t>
  </si>
  <si>
    <t> -0.7657 </t>
  </si>
  <si>
    <t>JAAVSO 36(2);171 </t>
  </si>
  <si>
    <t>2454380.8111 </t>
  </si>
  <si>
    <t> 07.10.2007 07:27 </t>
  </si>
  <si>
    <t>17408.5</t>
  </si>
  <si>
    <t> -0.8163 </t>
  </si>
  <si>
    <t>2454389.3097 </t>
  </si>
  <si>
    <t> 15.10.2007 19:25 </t>
  </si>
  <si>
    <t>17414</t>
  </si>
  <si>
    <t> -0.7645 </t>
  </si>
  <si>
    <t>2454433.2469 </t>
  </si>
  <si>
    <t> 28.11.2007 17:55 </t>
  </si>
  <si>
    <t>17442.5</t>
  </si>
  <si>
    <t> L.Šmelcer </t>
  </si>
  <si>
    <t>OEJV 0094 </t>
  </si>
  <si>
    <t>2454433.2472 </t>
  </si>
  <si>
    <t> -0.8152 </t>
  </si>
  <si>
    <t>R</t>
  </si>
  <si>
    <t>2454614.4697 </t>
  </si>
  <si>
    <t> 27.05.2008 23:16 </t>
  </si>
  <si>
    <t>17560</t>
  </si>
  <si>
    <t> S.Kleidis </t>
  </si>
  <si>
    <t>IBVS 5933 </t>
  </si>
  <si>
    <t>2454644.5300 </t>
  </si>
  <si>
    <t> 27.06.2008 00:43 </t>
  </si>
  <si>
    <t>17579.5</t>
  </si>
  <si>
    <t> -0.8149 </t>
  </si>
  <si>
    <t>2454680.7854 </t>
  </si>
  <si>
    <t> 02.08.2008 06:50 </t>
  </si>
  <si>
    <t>17603</t>
  </si>
  <si>
    <t> -0.7660 </t>
  </si>
  <si>
    <t>JAAVSO 36(2);186 </t>
  </si>
  <si>
    <t>2454746.3164 </t>
  </si>
  <si>
    <t> 06.10.2008 19:35 </t>
  </si>
  <si>
    <t>17645.5</t>
  </si>
  <si>
    <t>2454829.5959 </t>
  </si>
  <si>
    <t> 29.12.2008 02:18 </t>
  </si>
  <si>
    <t>17699.5</t>
  </si>
  <si>
    <t>JAAVSO 37(1);44 </t>
  </si>
  <si>
    <t>2455015.4415 </t>
  </si>
  <si>
    <t> 02.07.2009 22:35 </t>
  </si>
  <si>
    <t>17820</t>
  </si>
  <si>
    <t> -0.7689 </t>
  </si>
  <si>
    <t>2455022.3730 </t>
  </si>
  <si>
    <t> 09.07.2009 20:57 </t>
  </si>
  <si>
    <t>17824.5</t>
  </si>
  <si>
    <t> -0.8127 </t>
  </si>
  <si>
    <t>2455088.6881 </t>
  </si>
  <si>
    <t> 14.09.2009 04:30 </t>
  </si>
  <si>
    <t>17867.5</t>
  </si>
  <si>
    <t> -0.8125 </t>
  </si>
  <si>
    <t> K.Menzies </t>
  </si>
  <si>
    <t> JAAVSO 38;120 </t>
  </si>
  <si>
    <t>2455105.6536 </t>
  </si>
  <si>
    <t> 01.10.2009 03:41 </t>
  </si>
  <si>
    <t>17878.5</t>
  </si>
  <si>
    <t> -0.8113 </t>
  </si>
  <si>
    <t>2455112.6002 </t>
  </si>
  <si>
    <t> 08.10.2009 02:24 </t>
  </si>
  <si>
    <t>17883</t>
  </si>
  <si>
    <t> -0.7693 </t>
  </si>
  <si>
    <t>2455130.3271 </t>
  </si>
  <si>
    <t> 25.10.2009 19:51 </t>
  </si>
  <si>
    <t>17894.5</t>
  </si>
  <si>
    <t> -0.8131 </t>
  </si>
  <si>
    <t>OEJV 0137 </t>
  </si>
  <si>
    <t>2455130.3273 </t>
  </si>
  <si>
    <t> -0.8129 </t>
  </si>
  <si>
    <t>2455130.3280 </t>
  </si>
  <si>
    <t> 25.10.2009 19:52 </t>
  </si>
  <si>
    <t> -0.8122 </t>
  </si>
  <si>
    <t>2455135.7336 </t>
  </si>
  <si>
    <t> 31.10.2009 05:36 </t>
  </si>
  <si>
    <t>17898</t>
  </si>
  <si>
    <t> -0.7690 </t>
  </si>
  <si>
    <t>IBVS 5920 </t>
  </si>
  <si>
    <t>2455147.2919 </t>
  </si>
  <si>
    <t> 11.11.2009 19:00 </t>
  </si>
  <si>
    <t>17905.5</t>
  </si>
  <si>
    <t> -0.8126 </t>
  </si>
  <si>
    <t> J.Schirmer </t>
  </si>
  <si>
    <t>BAVM 212 </t>
  </si>
  <si>
    <t>2455486.5801 </t>
  </si>
  <si>
    <t> 17.10.2010 01:55 </t>
  </si>
  <si>
    <t>18125.5</t>
  </si>
  <si>
    <t> -0.8101 </t>
  </si>
  <si>
    <t> JAAVSO 39;177 </t>
  </si>
  <si>
    <t>2455751.8415 </t>
  </si>
  <si>
    <t> 09.07.2011 08:11 </t>
  </si>
  <si>
    <t>18297.5</t>
  </si>
  <si>
    <t> -0.8083 </t>
  </si>
  <si>
    <t> N.Simmons </t>
  </si>
  <si>
    <t> JAAVSO 40;975 </t>
  </si>
  <si>
    <t>2455775.7447 </t>
  </si>
  <si>
    <t> 02.08.2011 05:52 </t>
  </si>
  <si>
    <t>18313</t>
  </si>
  <si>
    <t> -0.7740 </t>
  </si>
  <si>
    <t>2455820.46783 </t>
  </si>
  <si>
    <t> 15.09.2011 23:13 </t>
  </si>
  <si>
    <t>18342</t>
  </si>
  <si>
    <t> -0.77493 </t>
  </si>
  <si>
    <t> J.Trnka </t>
  </si>
  <si>
    <t>OEJV 0160 </t>
  </si>
  <si>
    <t>2455846.6859 </t>
  </si>
  <si>
    <t> 12.10.2011 04:27 </t>
  </si>
  <si>
    <t>18359</t>
  </si>
  <si>
    <t> -0.7744 </t>
  </si>
  <si>
    <t>IBVS 6011 </t>
  </si>
  <si>
    <t>2455853.6345 </t>
  </si>
  <si>
    <t> 19.10.2011 03:13 </t>
  </si>
  <si>
    <t>18363.5</t>
  </si>
  <si>
    <t>2455861.3380 </t>
  </si>
  <si>
    <t> 26.10.2011 20:06 </t>
  </si>
  <si>
    <t>18368.5</t>
  </si>
  <si>
    <t> -0.8086 </t>
  </si>
  <si>
    <t>BAVM 225 </t>
  </si>
  <si>
    <t>2455867.50653 </t>
  </si>
  <si>
    <t> 02.11.2011 00:09 </t>
  </si>
  <si>
    <t>18372.5</t>
  </si>
  <si>
    <t> -0.80888 </t>
  </si>
  <si>
    <t>2455867.50673 </t>
  </si>
  <si>
    <t> -0.80868 </t>
  </si>
  <si>
    <t>2455867.50693 </t>
  </si>
  <si>
    <t> -0.80848 </t>
  </si>
  <si>
    <t>2455867.50728 </t>
  </si>
  <si>
    <t> 02.11.2011 00:10 </t>
  </si>
  <si>
    <t> -0.80813 </t>
  </si>
  <si>
    <t> K.Ho?kova </t>
  </si>
  <si>
    <t>2455874.4475 </t>
  </si>
  <si>
    <t> 08.11.2011 22:44 </t>
  </si>
  <si>
    <t>18377</t>
  </si>
  <si>
    <t> -0.7725 </t>
  </si>
  <si>
    <t>2456173.6327 </t>
  </si>
  <si>
    <t> 03.09.2012 03:11 </t>
  </si>
  <si>
    <t>18571</t>
  </si>
  <si>
    <t> -0.7756 </t>
  </si>
  <si>
    <t> JAAVSO 41;122 </t>
  </si>
  <si>
    <t>2456203.7095 </t>
  </si>
  <si>
    <t> 03.10.2012 05:01 </t>
  </si>
  <si>
    <t>18590.5</t>
  </si>
  <si>
    <t> -0.8071 </t>
  </si>
  <si>
    <t>IBVS 6042 </t>
  </si>
  <si>
    <t>2456230.6957 </t>
  </si>
  <si>
    <t> 30.10.2012 04:41 </t>
  </si>
  <si>
    <t>18608</t>
  </si>
  <si>
    <t> -0.7743 </t>
  </si>
  <si>
    <t>2456232.23514 </t>
  </si>
  <si>
    <t> 31.10.2012 17:38 </t>
  </si>
  <si>
    <t>18609</t>
  </si>
  <si>
    <t> -0.77703 </t>
  </si>
  <si>
    <t>2456232.23548 </t>
  </si>
  <si>
    <t> 31.10.2012 17:39 </t>
  </si>
  <si>
    <t> -0.77669 </t>
  </si>
  <si>
    <t>2456232.23566 </t>
  </si>
  <si>
    <t> -0.77651 </t>
  </si>
  <si>
    <t>2456258.4532 </t>
  </si>
  <si>
    <t> 26.11.2012 22:52 </t>
  </si>
  <si>
    <t>18626</t>
  </si>
  <si>
    <t> -0.7765 </t>
  </si>
  <si>
    <t>2456457.40121 </t>
  </si>
  <si>
    <t> 13.06.2013 21:37 </t>
  </si>
  <si>
    <t>18755</t>
  </si>
  <si>
    <t> -0.77325 </t>
  </si>
  <si>
    <t>2456504.44213 </t>
  </si>
  <si>
    <t> 30.07.2013 22:36 </t>
  </si>
  <si>
    <t>18785.5</t>
  </si>
  <si>
    <t> -0.80498 </t>
  </si>
  <si>
    <t> R.Auer </t>
  </si>
  <si>
    <t>2456504.44219 </t>
  </si>
  <si>
    <t> -0.80492 </t>
  </si>
  <si>
    <t>2456504.44228 </t>
  </si>
  <si>
    <t> -0.80483 </t>
  </si>
  <si>
    <t>2456504.44358 </t>
  </si>
  <si>
    <t> 30.07.2013 22:38 </t>
  </si>
  <si>
    <t> -0.80353 </t>
  </si>
  <si>
    <t>2456504.44385 </t>
  </si>
  <si>
    <t> 30.07.2013 22:39 </t>
  </si>
  <si>
    <t> -0.80326 </t>
  </si>
  <si>
    <t>2456504.44401 </t>
  </si>
  <si>
    <t> -0.80310 </t>
  </si>
  <si>
    <t>2456504.44412 </t>
  </si>
  <si>
    <t> -0.80299 </t>
  </si>
  <si>
    <t>2456504.44434 </t>
  </si>
  <si>
    <t> -0.80277 </t>
  </si>
  <si>
    <t>2456511.37445 </t>
  </si>
  <si>
    <t> 06.08.2013 20:59 </t>
  </si>
  <si>
    <t>18790</t>
  </si>
  <si>
    <t> -0.77727 </t>
  </si>
  <si>
    <t>2456524.4899 </t>
  </si>
  <si>
    <t> 19.08.2013 23:45 </t>
  </si>
  <si>
    <t>18798.5</t>
  </si>
  <si>
    <t> -0.8059 </t>
  </si>
  <si>
    <t>IBVS 6093 </t>
  </si>
  <si>
    <t>2456527.57457 </t>
  </si>
  <si>
    <t> 23.08.2013 01:47 </t>
  </si>
  <si>
    <t>18800.5</t>
  </si>
  <si>
    <t> -0.80565 </t>
  </si>
  <si>
    <t>2456527.57519 </t>
  </si>
  <si>
    <t> 23.08.2013 01:48 </t>
  </si>
  <si>
    <t> -0.80503 </t>
  </si>
  <si>
    <t>2456527.5752 </t>
  </si>
  <si>
    <t> -0.8050 </t>
  </si>
  <si>
    <t>2456527.57537 </t>
  </si>
  <si>
    <t> -0.80485 </t>
  </si>
  <si>
    <t>2456545.30268 </t>
  </si>
  <si>
    <t> 09.09.2013 19:15 </t>
  </si>
  <si>
    <t>18812</t>
  </si>
  <si>
    <t> -0.77761 </t>
  </si>
  <si>
    <t>2456545.3027 </t>
  </si>
  <si>
    <t> -0.7776 </t>
  </si>
  <si>
    <t>2456545.30324 </t>
  </si>
  <si>
    <t> 09.09.2013 19:16 </t>
  </si>
  <si>
    <t> -0.77705 </t>
  </si>
  <si>
    <t>2456545.30335 </t>
  </si>
  <si>
    <t> -0.77694 </t>
  </si>
  <si>
    <t>2456567.6736 </t>
  </si>
  <si>
    <t> 02.10.2013 04:09 </t>
  </si>
  <si>
    <t>18826.5</t>
  </si>
  <si>
    <t> -0.8040 </t>
  </si>
  <si>
    <t> JAAVSO 42;426 </t>
  </si>
  <si>
    <t>2456568.436 </t>
  </si>
  <si>
    <t> 02.10.2013 22:27 </t>
  </si>
  <si>
    <t>18827</t>
  </si>
  <si>
    <t>BAVM 234 </t>
  </si>
  <si>
    <t>2456574.6043 </t>
  </si>
  <si>
    <t> 09.10.2013 02:30 </t>
  </si>
  <si>
    <t>18831</t>
  </si>
  <si>
    <t> -0.7779 </t>
  </si>
  <si>
    <t>2456683.3397 </t>
  </si>
  <si>
    <t> 25.01.2014 20:09 </t>
  </si>
  <si>
    <t>18901.5</t>
  </si>
  <si>
    <t> -0.8035 </t>
  </si>
  <si>
    <t> L.Pagel </t>
  </si>
  <si>
    <t>BAVM 238 </t>
  </si>
  <si>
    <t>2456834.4762 </t>
  </si>
  <si>
    <t> 25.06.2014 23:25 </t>
  </si>
  <si>
    <t>18999.5</t>
  </si>
  <si>
    <t> -0.8033 </t>
  </si>
  <si>
    <t>2456949.3589 </t>
  </si>
  <si>
    <t> 18.10.2014 20:36 </t>
  </si>
  <si>
    <t>19074</t>
  </si>
  <si>
    <t> -0.7798 </t>
  </si>
  <si>
    <t>BAVM 239 </t>
  </si>
  <si>
    <t>2457036.5057 </t>
  </si>
  <si>
    <t> 14.01.2015 00:08 </t>
  </si>
  <si>
    <t>19130.5</t>
  </si>
  <si>
    <t> -0.8030 </t>
  </si>
  <si>
    <t> JAAVSO 43-1 </t>
  </si>
  <si>
    <t>2457225.4141 </t>
  </si>
  <si>
    <t> 21.07.2015 21:56 </t>
  </si>
  <si>
    <t>19253</t>
  </si>
  <si>
    <t> -0.7797 </t>
  </si>
  <si>
    <t>BAVM 241 (=IBVS 6157) </t>
  </si>
  <si>
    <t>OEJV 0179</t>
  </si>
  <si>
    <t>IBVS 6196</t>
  </si>
  <si>
    <t>0.0011</t>
  </si>
  <si>
    <t>IBVS 6202</t>
  </si>
  <si>
    <t>1893-02-24</t>
  </si>
  <si>
    <t>1892-1023</t>
  </si>
  <si>
    <t>1894-10-03</t>
  </si>
  <si>
    <t>1895-12-24</t>
  </si>
  <si>
    <t>1899-05-26</t>
  </si>
  <si>
    <t>x</t>
  </si>
  <si>
    <t>Prim</t>
  </si>
  <si>
    <t>Sec</t>
  </si>
  <si>
    <t>Ampl</t>
  </si>
  <si>
    <t>Period (cy)</t>
  </si>
  <si>
    <t>Cycle_0</t>
  </si>
  <si>
    <t>Const</t>
  </si>
  <si>
    <r>
      <t>Diff</t>
    </r>
    <r>
      <rPr>
        <vertAlign val="superscript"/>
        <sz val="10"/>
        <rFont val="Arial"/>
        <family val="2"/>
      </rPr>
      <t>2</t>
    </r>
  </si>
  <si>
    <t>s5</t>
  </si>
  <si>
    <t>s6</t>
  </si>
  <si>
    <t>s7</t>
  </si>
  <si>
    <t>Svaricek 2008A+A...477</t>
  </si>
  <si>
    <t>wt</t>
  </si>
  <si>
    <t>Period U</t>
  </si>
  <si>
    <t>days</t>
  </si>
  <si>
    <t>years</t>
  </si>
  <si>
    <t>Svaricek 2008A+A…477..615</t>
  </si>
  <si>
    <t>Pri-fit</t>
  </si>
  <si>
    <t>Sec-fit</t>
  </si>
  <si>
    <t>See Svaricek et al.  2008A+A…477..615</t>
  </si>
  <si>
    <t>JAVSO 43, 77</t>
  </si>
  <si>
    <t>JAVSO..43..238</t>
  </si>
  <si>
    <t>JAVSO..45..121</t>
  </si>
  <si>
    <t>IBVS 6230</t>
  </si>
  <si>
    <t>JAVSO..46…79 (2018)</t>
  </si>
  <si>
    <t>JAVSO..47..263</t>
  </si>
  <si>
    <t>JAVSO..48…87</t>
  </si>
  <si>
    <t>OEJV 0205</t>
  </si>
  <si>
    <t>RHN 2021</t>
  </si>
  <si>
    <t>CCD?</t>
  </si>
  <si>
    <t>JAVSO 49, 108</t>
  </si>
  <si>
    <t>JAVSO 49, 256</t>
  </si>
  <si>
    <t>Add cycle</t>
  </si>
  <si>
    <t>JD today</t>
  </si>
  <si>
    <t>Old Cycle</t>
  </si>
  <si>
    <t>New Cycle</t>
  </si>
  <si>
    <t>Local time</t>
  </si>
  <si>
    <t>My time zone &gt;&gt;&gt;&gt;&gt;</t>
  </si>
  <si>
    <t>JAVSO, 48, 87</t>
  </si>
  <si>
    <t>JAVSO, 49, 108</t>
  </si>
  <si>
    <t>JAVSO, 49, 265</t>
  </si>
  <si>
    <t>JBAV, 60</t>
  </si>
  <si>
    <t>JAVSO, 50, 133</t>
  </si>
  <si>
    <t>JAAVSO, 50, 255</t>
  </si>
  <si>
    <t>JAAVSO 51, 134</t>
  </si>
  <si>
    <t>OEJV 226</t>
  </si>
  <si>
    <t>?  Primary</t>
  </si>
  <si>
    <t>OEJV 0248 2024</t>
  </si>
  <si>
    <t>Next ToM-S</t>
  </si>
  <si>
    <t>Next ToM-P</t>
  </si>
  <si>
    <t xml:space="preserve">Mag </t>
  </si>
  <si>
    <t>VSX</t>
  </si>
  <si>
    <t>10.28 - 10.89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</si>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</sst>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7" x14ac:knownFonts="1"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23" borderId="7" applyNumberFormat="0" applyFont="0" applyAlignment="0" applyProtection="0"/>
    <xf numFmtId="0" fontId="32" fillId="20" borderId="8" applyNumberFormat="0" applyAlignment="0" applyProtection="0"/>
    <xf numFmtId="0" fontId="33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4" fontId="0" fillId="0" borderId="0" xfId="0" applyNumberForma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8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6" fontId="9" fillId="0" borderId="0" xfId="0" applyNumberFormat="1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10" xfId="0" applyFont="1" applyBorder="1" applyAlignment="1">
      <alignment horizontal="center"/>
    </xf>
    <xf numFmtId="0" fontId="13" fillId="0" borderId="0" xfId="0" applyFont="1"/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16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0" xfId="0" quotePrefix="1"/>
    <xf numFmtId="0" fontId="7" fillId="24" borderId="21" xfId="0" applyFont="1" applyFill="1" applyBorder="1" applyAlignment="1">
      <alignment horizontal="left" vertical="top" wrapText="1" indent="1"/>
    </xf>
    <xf numFmtId="0" fontId="7" fillId="24" borderId="21" xfId="0" applyFont="1" applyFill="1" applyBorder="1" applyAlignment="1">
      <alignment horizontal="center" vertical="top" wrapText="1"/>
    </xf>
    <xf numFmtId="0" fontId="7" fillId="24" borderId="21" xfId="0" applyFont="1" applyFill="1" applyBorder="1" applyAlignment="1">
      <alignment horizontal="right" vertical="top" wrapText="1"/>
    </xf>
    <xf numFmtId="0" fontId="16" fillId="24" borderId="21" xfId="38" applyFill="1" applyBorder="1" applyAlignment="1" applyProtection="1">
      <alignment horizontal="right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4" fillId="0" borderId="0" xfId="0" applyFont="1" applyAlignment="1">
      <alignment horizontal="left"/>
    </xf>
    <xf numFmtId="14" fontId="0" fillId="0" borderId="0" xfId="0" quotePrefix="1" applyNumberFormat="1"/>
    <xf numFmtId="0" fontId="3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/>
    <xf numFmtId="2" fontId="0" fillId="0" borderId="0" xfId="0" applyNumberFormat="1"/>
    <xf numFmtId="0" fontId="38" fillId="0" borderId="0" xfId="0" applyFont="1"/>
    <xf numFmtId="0" fontId="39" fillId="0" borderId="0" xfId="0" applyFont="1"/>
    <xf numFmtId="0" fontId="17" fillId="0" borderId="10" xfId="0" applyFont="1" applyBorder="1"/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left"/>
    </xf>
    <xf numFmtId="0" fontId="0" fillId="0" borderId="10" xfId="0" applyBorder="1"/>
    <xf numFmtId="14" fontId="0" fillId="0" borderId="10" xfId="0" applyNumberFormat="1" applyBorder="1"/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42" applyFont="1" applyAlignment="1">
      <alignment horizontal="left" vertical="center" wrapText="1"/>
    </xf>
    <xf numFmtId="0" fontId="41" fillId="0" borderId="0" xfId="42" applyFont="1" applyAlignment="1">
      <alignment horizontal="center" vertical="center" wrapText="1"/>
    </xf>
    <xf numFmtId="0" fontId="41" fillId="0" borderId="0" xfId="42" applyFont="1" applyAlignment="1">
      <alignment horizontal="left" vertical="center"/>
    </xf>
    <xf numFmtId="0" fontId="41" fillId="0" borderId="0" xfId="42" applyFont="1" applyAlignment="1">
      <alignment horizontal="center"/>
    </xf>
    <xf numFmtId="0" fontId="35" fillId="0" borderId="0" xfId="44" applyFont="1" applyAlignment="1">
      <alignment horizontal="left"/>
    </xf>
    <xf numFmtId="0" fontId="35" fillId="0" borderId="0" xfId="44" applyFont="1" applyAlignment="1">
      <alignment horizontal="center" wrapText="1"/>
    </xf>
    <xf numFmtId="0" fontId="35" fillId="0" borderId="0" xfId="44" applyFont="1" applyAlignment="1">
      <alignment horizontal="left" wrapText="1"/>
    </xf>
    <xf numFmtId="0" fontId="35" fillId="0" borderId="0" xfId="44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42" applyFont="1"/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165" fontId="43" fillId="0" borderId="0" xfId="0" applyNumberFormat="1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 applyProtection="1">
      <alignment horizontal="left" vertical="center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4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14" fontId="0" fillId="0" borderId="0" xfId="0" quotePrefix="1" applyNumberFormat="1" applyAlignment="1">
      <alignment horizontal="center" vertical="center"/>
    </xf>
    <xf numFmtId="0" fontId="13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65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166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0" fillId="0" borderId="0" xfId="43" applyFont="1" applyAlignment="1">
      <alignment vertical="center"/>
    </xf>
    <xf numFmtId="0" fontId="40" fillId="0" borderId="0" xfId="43" applyFont="1" applyAlignment="1">
      <alignment horizontal="center" vertical="center"/>
    </xf>
    <xf numFmtId="0" fontId="40" fillId="0" borderId="0" xfId="43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42" applyFont="1" applyAlignment="1">
      <alignment vertical="center" wrapText="1"/>
    </xf>
    <xf numFmtId="0" fontId="40" fillId="0" borderId="0" xfId="42" applyFont="1" applyAlignment="1">
      <alignment horizontal="center" vertical="center" wrapText="1"/>
    </xf>
    <xf numFmtId="0" fontId="40" fillId="0" borderId="0" xfId="42" applyFont="1" applyAlignment="1">
      <alignment horizontal="left" vertical="center" wrapText="1"/>
    </xf>
    <xf numFmtId="0" fontId="35" fillId="0" borderId="0" xfId="44" applyFont="1" applyAlignment="1">
      <alignment horizontal="left" vertical="center"/>
    </xf>
    <xf numFmtId="0" fontId="35" fillId="0" borderId="0" xfId="44" applyFont="1" applyAlignment="1">
      <alignment horizontal="center" vertical="center" wrapText="1"/>
    </xf>
    <xf numFmtId="0" fontId="35" fillId="0" borderId="0" xfId="44" applyFont="1" applyAlignment="1">
      <alignment horizontal="left" vertical="center" wrapText="1"/>
    </xf>
    <xf numFmtId="0" fontId="41" fillId="0" borderId="0" xfId="42" applyFont="1" applyAlignment="1">
      <alignment horizontal="center" vertical="center"/>
    </xf>
    <xf numFmtId="0" fontId="35" fillId="0" borderId="0" xfId="44" applyFont="1" applyAlignment="1">
      <alignment horizontal="center" vertical="center"/>
    </xf>
    <xf numFmtId="0" fontId="35" fillId="0" borderId="0" xfId="42" applyFont="1" applyAlignment="1">
      <alignment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10" fillId="0" borderId="0" xfId="42" applyFont="1" applyAlignment="1">
      <alignment vertical="center"/>
    </xf>
    <xf numFmtId="0" fontId="43" fillId="0" borderId="0" xfId="0" applyFont="1" applyAlignment="1">
      <alignment horizontal="center" vertical="center"/>
    </xf>
    <xf numFmtId="166" fontId="43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165" fontId="43" fillId="0" borderId="0" xfId="0" applyNumberFormat="1" applyFont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43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1" fillId="25" borderId="22" xfId="0" applyFont="1" applyFill="1" applyBorder="1" applyAlignment="1">
      <alignment horizontal="right" vertical="center"/>
    </xf>
    <xf numFmtId="0" fontId="31" fillId="25" borderId="23" xfId="0" applyFont="1" applyFill="1" applyBorder="1" applyAlignment="1">
      <alignment horizontal="center" vertical="center"/>
    </xf>
    <xf numFmtId="0" fontId="46" fillId="0" borderId="24" xfId="0" applyFont="1" applyBorder="1" applyAlignment="1">
      <alignment horizontal="right" vertical="center"/>
    </xf>
    <xf numFmtId="0" fontId="38" fillId="0" borderId="25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22" fontId="4" fillId="0" borderId="25" xfId="0" applyNumberFormat="1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22" fontId="45" fillId="0" borderId="27" xfId="0" applyNumberFormat="1" applyFont="1" applyBorder="1" applyAlignment="1">
      <alignment horizontal="right" vertical="center"/>
    </xf>
    <xf numFmtId="0" fontId="43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>
      <alignment horizontal="left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95822276359096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41310495196567"/>
          <c:y val="0.12491123913025248"/>
          <c:w val="0.85291452836835557"/>
          <c:h val="0.710147333819694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</c:numCache>
            </c:numRef>
          </c:xVal>
          <c:yVal>
            <c:numRef>
              <c:f>'Active 1'!$H$21:$H$902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22-41D3-A07A-0EB5FA89765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</c:numCache>
            </c:numRef>
          </c:xVal>
          <c:yVal>
            <c:numRef>
              <c:f>'Active 1'!$I$21:$I$902</c:f>
              <c:numCache>
                <c:formatCode>General</c:formatCode>
                <c:ptCount val="882"/>
                <c:pt idx="0">
                  <c:v>2.1019999998316052E-2</c:v>
                </c:pt>
                <c:pt idx="1">
                  <c:v>-8.6837500020919833E-3</c:v>
                </c:pt>
                <c:pt idx="2">
                  <c:v>-1.4533750001646695E-2</c:v>
                </c:pt>
                <c:pt idx="3">
                  <c:v>8.3949999971082434E-3</c:v>
                </c:pt>
                <c:pt idx="4">
                  <c:v>1.0319999997591367E-2</c:v>
                </c:pt>
                <c:pt idx="5">
                  <c:v>5.1624999832711183E-4</c:v>
                </c:pt>
                <c:pt idx="6">
                  <c:v>1.8419999998513958E-2</c:v>
                </c:pt>
                <c:pt idx="7">
                  <c:v>1.7294999997830018E-2</c:v>
                </c:pt>
                <c:pt idx="8">
                  <c:v>-2.8087500031688251E-3</c:v>
                </c:pt>
                <c:pt idx="9">
                  <c:v>-9.8300000063318294E-3</c:v>
                </c:pt>
                <c:pt idx="10">
                  <c:v>3.3162499967147596E-3</c:v>
                </c:pt>
                <c:pt idx="11">
                  <c:v>-1.2130000002798624E-2</c:v>
                </c:pt>
                <c:pt idx="12">
                  <c:v>2.0766249999724096E-2</c:v>
                </c:pt>
                <c:pt idx="13">
                  <c:v>-2.2800000006100163E-3</c:v>
                </c:pt>
                <c:pt idx="14">
                  <c:v>1.4316249998955755E-2</c:v>
                </c:pt>
                <c:pt idx="15">
                  <c:v>1.7991249998885905E-2</c:v>
                </c:pt>
                <c:pt idx="16">
                  <c:v>-1.1105000001407461E-2</c:v>
                </c:pt>
                <c:pt idx="17">
                  <c:v>-1.2855000000854488E-2</c:v>
                </c:pt>
                <c:pt idx="18">
                  <c:v>1.3041250000242144E-2</c:v>
                </c:pt>
                <c:pt idx="19">
                  <c:v>-1.0230000003502937E-2</c:v>
                </c:pt>
                <c:pt idx="20">
                  <c:v>8.6662499961676076E-3</c:v>
                </c:pt>
                <c:pt idx="21">
                  <c:v>-1.5330000005633337E-2</c:v>
                </c:pt>
                <c:pt idx="22">
                  <c:v>-9.4337500013352837E-3</c:v>
                </c:pt>
                <c:pt idx="23">
                  <c:v>2.5449999957345426E-3</c:v>
                </c:pt>
                <c:pt idx="24">
                  <c:v>-1.2558750000607688E-2</c:v>
                </c:pt>
                <c:pt idx="25">
                  <c:v>-1.0855000004085014E-2</c:v>
                </c:pt>
                <c:pt idx="26">
                  <c:v>-1.4087500021560118E-3</c:v>
                </c:pt>
                <c:pt idx="27">
                  <c:v>-7.28375000107917E-3</c:v>
                </c:pt>
                <c:pt idx="28">
                  <c:v>1.7319999999017455E-2</c:v>
                </c:pt>
                <c:pt idx="29">
                  <c:v>1.1394999997719424E-2</c:v>
                </c:pt>
                <c:pt idx="30">
                  <c:v>-1.0708750000048894E-2</c:v>
                </c:pt>
                <c:pt idx="31">
                  <c:v>1.3309999998455169E-2</c:v>
                </c:pt>
                <c:pt idx="32">
                  <c:v>-9.7937500031548552E-3</c:v>
                </c:pt>
                <c:pt idx="33">
                  <c:v>-6.1800000003131572E-3</c:v>
                </c:pt>
                <c:pt idx="34">
                  <c:v>-9.666250003647292E-3</c:v>
                </c:pt>
                <c:pt idx="35">
                  <c:v>5.9187500010011718E-3</c:v>
                </c:pt>
                <c:pt idx="36">
                  <c:v>-8.3637500028999057E-3</c:v>
                </c:pt>
                <c:pt idx="37">
                  <c:v>2.8724999974656384E-3</c:v>
                </c:pt>
                <c:pt idx="38">
                  <c:v>2.6137499997275881E-2</c:v>
                </c:pt>
                <c:pt idx="39">
                  <c:v>-3.2112500011862721E-3</c:v>
                </c:pt>
                <c:pt idx="40">
                  <c:v>-5.4937500026426278E-3</c:v>
                </c:pt>
                <c:pt idx="41">
                  <c:v>-3.8050000002840534E-3</c:v>
                </c:pt>
                <c:pt idx="42">
                  <c:v>-1.2058750002324814E-2</c:v>
                </c:pt>
                <c:pt idx="43">
                  <c:v>1.7594999997527339E-2</c:v>
                </c:pt>
                <c:pt idx="44">
                  <c:v>1.5199999998003477E-2</c:v>
                </c:pt>
                <c:pt idx="45">
                  <c:v>-1.3903750001190929E-2</c:v>
                </c:pt>
                <c:pt idx="46">
                  <c:v>1.8949999976030085E-3</c:v>
                </c:pt>
                <c:pt idx="47">
                  <c:v>-1.9208750003599562E-2</c:v>
                </c:pt>
                <c:pt idx="48">
                  <c:v>-3.0475000021397136E-3</c:v>
                </c:pt>
                <c:pt idx="49">
                  <c:v>-1.4671249999082647E-2</c:v>
                </c:pt>
                <c:pt idx="50">
                  <c:v>1.3358750002225861E-2</c:v>
                </c:pt>
                <c:pt idx="51">
                  <c:v>-3.3309999998891726E-2</c:v>
                </c:pt>
                <c:pt idx="52">
                  <c:v>-3.5725000001548324E-2</c:v>
                </c:pt>
                <c:pt idx="53">
                  <c:v>3.1473749993892852E-2</c:v>
                </c:pt>
                <c:pt idx="54">
                  <c:v>-4.0552500002377201E-2</c:v>
                </c:pt>
                <c:pt idx="55">
                  <c:v>3.0325000043376349E-3</c:v>
                </c:pt>
                <c:pt idx="56">
                  <c:v>2.8242499996849801E-2</c:v>
                </c:pt>
                <c:pt idx="57">
                  <c:v>-6.8438750007771887E-2</c:v>
                </c:pt>
                <c:pt idx="58">
                  <c:v>-1.5425000005052425E-2</c:v>
                </c:pt>
                <c:pt idx="59">
                  <c:v>-5.3499999921768904E-4</c:v>
                </c:pt>
                <c:pt idx="60">
                  <c:v>1.4116249993094243E-2</c:v>
                </c:pt>
                <c:pt idx="61">
                  <c:v>7.5974999999743886E-3</c:v>
                </c:pt>
                <c:pt idx="62">
                  <c:v>-5.8175000012852252E-3</c:v>
                </c:pt>
                <c:pt idx="63">
                  <c:v>2.5833749998128042E-2</c:v>
                </c:pt>
                <c:pt idx="64">
                  <c:v>2.7524999997694977E-2</c:v>
                </c:pt>
                <c:pt idx="65">
                  <c:v>-1.223875000141561E-2</c:v>
                </c:pt>
                <c:pt idx="66">
                  <c:v>7.6124999759485945E-4</c:v>
                </c:pt>
                <c:pt idx="67">
                  <c:v>-7.1725000016158447E-3</c:v>
                </c:pt>
                <c:pt idx="68">
                  <c:v>8.4787500018137507E-3</c:v>
                </c:pt>
                <c:pt idx="69">
                  <c:v>5.450000026030466E-4</c:v>
                </c:pt>
                <c:pt idx="70">
                  <c:v>3.3053750004910398E-2</c:v>
                </c:pt>
                <c:pt idx="71">
                  <c:v>-6.4387500002339948E-2</c:v>
                </c:pt>
                <c:pt idx="72">
                  <c:v>-8.9670000001206063E-2</c:v>
                </c:pt>
                <c:pt idx="73">
                  <c:v>-2.5703750005050097E-2</c:v>
                </c:pt>
                <c:pt idx="74">
                  <c:v>3.8416249997681007E-2</c:v>
                </c:pt>
                <c:pt idx="75">
                  <c:v>-5.9327499999199063E-2</c:v>
                </c:pt>
                <c:pt idx="76">
                  <c:v>-4.5624999984283932E-3</c:v>
                </c:pt>
                <c:pt idx="77">
                  <c:v>-5.4600000003119931E-3</c:v>
                </c:pt>
                <c:pt idx="78">
                  <c:v>5.6062500007101335E-3</c:v>
                </c:pt>
                <c:pt idx="79">
                  <c:v>5.8762499975273386E-3</c:v>
                </c:pt>
                <c:pt idx="80">
                  <c:v>4.3037499999627471E-3</c:v>
                </c:pt>
                <c:pt idx="81">
                  <c:v>9.3375000142259523E-4</c:v>
                </c:pt>
                <c:pt idx="82">
                  <c:v>2.1499999274965376E-4</c:v>
                </c:pt>
                <c:pt idx="83">
                  <c:v>8.0000000161817297E-4</c:v>
                </c:pt>
                <c:pt idx="84">
                  <c:v>1.3662499986821786E-3</c:v>
                </c:pt>
                <c:pt idx="85">
                  <c:v>-8.4887499979231507E-3</c:v>
                </c:pt>
                <c:pt idx="86">
                  <c:v>9.4075000015436672E-3</c:v>
                </c:pt>
                <c:pt idx="87">
                  <c:v>-3.2861250001587905E-2</c:v>
                </c:pt>
                <c:pt idx="88">
                  <c:v>1.3687499995285179E-2</c:v>
                </c:pt>
                <c:pt idx="97">
                  <c:v>1.3929999993706588E-2</c:v>
                </c:pt>
                <c:pt idx="103">
                  <c:v>-3.1287499950849451E-3</c:v>
                </c:pt>
                <c:pt idx="115">
                  <c:v>-6.3624999893363565E-4</c:v>
                </c:pt>
                <c:pt idx="116">
                  <c:v>-5.3850000040256418E-3</c:v>
                </c:pt>
                <c:pt idx="130">
                  <c:v>1.0036249994300306E-2</c:v>
                </c:pt>
                <c:pt idx="146">
                  <c:v>1.2928750002174638E-2</c:v>
                </c:pt>
                <c:pt idx="147">
                  <c:v>1.2878749992523808E-2</c:v>
                </c:pt>
                <c:pt idx="154">
                  <c:v>1.2221249999129213E-2</c:v>
                </c:pt>
                <c:pt idx="161">
                  <c:v>-1.661249999597203E-2</c:v>
                </c:pt>
                <c:pt idx="162">
                  <c:v>-1.6079999993962701E-2</c:v>
                </c:pt>
                <c:pt idx="163">
                  <c:v>1.149124999938067E-2</c:v>
                </c:pt>
                <c:pt idx="165">
                  <c:v>1.1046250001527369E-2</c:v>
                </c:pt>
                <c:pt idx="168">
                  <c:v>1.1103750002803281E-2</c:v>
                </c:pt>
                <c:pt idx="169">
                  <c:v>-5.2974999998696148E-3</c:v>
                </c:pt>
                <c:pt idx="172">
                  <c:v>-1.3607500004582107E-2</c:v>
                </c:pt>
                <c:pt idx="173">
                  <c:v>1.0238749993732199E-2</c:v>
                </c:pt>
                <c:pt idx="176">
                  <c:v>-1.2839999995776452E-2</c:v>
                </c:pt>
                <c:pt idx="177">
                  <c:v>-1.1789999996835832E-2</c:v>
                </c:pt>
                <c:pt idx="181">
                  <c:v>7.3212499992223457E-3</c:v>
                </c:pt>
                <c:pt idx="182">
                  <c:v>-1.119499999913387E-2</c:v>
                </c:pt>
                <c:pt idx="184">
                  <c:v>5.9812499966938049E-3</c:v>
                </c:pt>
                <c:pt idx="186">
                  <c:v>-9.1025000001536682E-3</c:v>
                </c:pt>
                <c:pt idx="189">
                  <c:v>6.5987499983748421E-3</c:v>
                </c:pt>
                <c:pt idx="203">
                  <c:v>-6.7049999997834675E-3</c:v>
                </c:pt>
                <c:pt idx="205">
                  <c:v>-6.5050000048358925E-3</c:v>
                </c:pt>
                <c:pt idx="207">
                  <c:v>-5.805000000691507E-3</c:v>
                </c:pt>
                <c:pt idx="222">
                  <c:v>-2.1599999963655137E-3</c:v>
                </c:pt>
                <c:pt idx="228">
                  <c:v>-1.4237499999580905E-3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22-41D3-A07A-0EB5FA89765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</c:numCache>
            </c:numRef>
          </c:xVal>
          <c:yVal>
            <c:numRef>
              <c:f>'Active 1'!$J$21:$J$902</c:f>
              <c:numCache>
                <c:formatCode>General</c:formatCode>
                <c:ptCount val="882"/>
                <c:pt idx="89">
                  <c:v>1.4292499996372499E-2</c:v>
                </c:pt>
                <c:pt idx="90">
                  <c:v>-1.2871250000898726E-2</c:v>
                </c:pt>
                <c:pt idx="93">
                  <c:v>-1.3573750002251472E-2</c:v>
                </c:pt>
                <c:pt idx="94">
                  <c:v>1.3377499992202502E-2</c:v>
                </c:pt>
                <c:pt idx="96">
                  <c:v>-1.0816250003699679E-2</c:v>
                </c:pt>
                <c:pt idx="98">
                  <c:v>1.3346249994356185E-2</c:v>
                </c:pt>
                <c:pt idx="99">
                  <c:v>-1.1061249999329448E-2</c:v>
                </c:pt>
                <c:pt idx="100">
                  <c:v>8.6050000027171336E-3</c:v>
                </c:pt>
                <c:pt idx="101">
                  <c:v>7.7224999986356124E-3</c:v>
                </c:pt>
                <c:pt idx="102">
                  <c:v>-9.2262499965727329E-3</c:v>
                </c:pt>
                <c:pt idx="104">
                  <c:v>5.4525000014109537E-3</c:v>
                </c:pt>
                <c:pt idx="105">
                  <c:v>3.8149999963934533E-3</c:v>
                </c:pt>
                <c:pt idx="106">
                  <c:v>5.422499991254881E-3</c:v>
                </c:pt>
                <c:pt idx="107">
                  <c:v>-3.8912500021979213E-3</c:v>
                </c:pt>
                <c:pt idx="108">
                  <c:v>-3.8412499998230487E-3</c:v>
                </c:pt>
                <c:pt idx="110">
                  <c:v>-6.9625000469386578E-4</c:v>
                </c:pt>
                <c:pt idx="111">
                  <c:v>-6.7625000519910827E-4</c:v>
                </c:pt>
                <c:pt idx="112">
                  <c:v>1.2500000011641532E-3</c:v>
                </c:pt>
                <c:pt idx="113">
                  <c:v>1.2900000001536682E-3</c:v>
                </c:pt>
                <c:pt idx="114">
                  <c:v>7.4537499967846088E-3</c:v>
                </c:pt>
                <c:pt idx="117">
                  <c:v>2.9837499969289638E-3</c:v>
                </c:pt>
                <c:pt idx="118">
                  <c:v>3.6837499937973917E-3</c:v>
                </c:pt>
                <c:pt idx="119">
                  <c:v>-7.7650000021094456E-3</c:v>
                </c:pt>
                <c:pt idx="120">
                  <c:v>-7.4650000024121255E-3</c:v>
                </c:pt>
                <c:pt idx="121">
                  <c:v>-8.3299999969312921E-3</c:v>
                </c:pt>
                <c:pt idx="122">
                  <c:v>-7.6300000000628643E-3</c:v>
                </c:pt>
                <c:pt idx="123">
                  <c:v>-7.2450000006938353E-3</c:v>
                </c:pt>
                <c:pt idx="124">
                  <c:v>-6.3450000016018748E-3</c:v>
                </c:pt>
                <c:pt idx="125">
                  <c:v>2.3912499964353628E-3</c:v>
                </c:pt>
                <c:pt idx="126">
                  <c:v>6.8687500024680048E-3</c:v>
                </c:pt>
                <c:pt idx="128">
                  <c:v>9.7362499946029857E-3</c:v>
                </c:pt>
                <c:pt idx="129">
                  <c:v>9.9362499968265183E-3</c:v>
                </c:pt>
                <c:pt idx="131">
                  <c:v>-1.3352500005566981E-2</c:v>
                </c:pt>
                <c:pt idx="134">
                  <c:v>-2.2789999995438848E-2</c:v>
                </c:pt>
                <c:pt idx="135">
                  <c:v>-1.4009999998961575E-2</c:v>
                </c:pt>
                <c:pt idx="136">
                  <c:v>1.0811250002007E-2</c:v>
                </c:pt>
                <c:pt idx="137">
                  <c:v>-1.4759999998204876E-2</c:v>
                </c:pt>
                <c:pt idx="138">
                  <c:v>1.225874999363441E-2</c:v>
                </c:pt>
                <c:pt idx="139">
                  <c:v>-1.4844999997876585E-2</c:v>
                </c:pt>
                <c:pt idx="140">
                  <c:v>1.0046249997685663E-2</c:v>
                </c:pt>
                <c:pt idx="141">
                  <c:v>-1.6699999992852099E-2</c:v>
                </c:pt>
                <c:pt idx="143">
                  <c:v>-1.6437499994935934E-2</c:v>
                </c:pt>
                <c:pt idx="149">
                  <c:v>-1.5772500002640299E-2</c:v>
                </c:pt>
                <c:pt idx="150">
                  <c:v>1.359624999895459E-2</c:v>
                </c:pt>
                <c:pt idx="151">
                  <c:v>1.2281249997613486E-2</c:v>
                </c:pt>
                <c:pt idx="152">
                  <c:v>1.1833749995275866E-2</c:v>
                </c:pt>
                <c:pt idx="153">
                  <c:v>1.1866249995364342E-2</c:v>
                </c:pt>
                <c:pt idx="156">
                  <c:v>-1.4942500005417969E-2</c:v>
                </c:pt>
                <c:pt idx="157">
                  <c:v>-1.6587500002060551E-2</c:v>
                </c:pt>
                <c:pt idx="158">
                  <c:v>-1.5989999999874271E-2</c:v>
                </c:pt>
                <c:pt idx="159">
                  <c:v>1.1861250000947621E-2</c:v>
                </c:pt>
                <c:pt idx="164">
                  <c:v>-1.5445000004547182E-2</c:v>
                </c:pt>
                <c:pt idx="167">
                  <c:v>-1.434999999764841E-2</c:v>
                </c:pt>
                <c:pt idx="170">
                  <c:v>1.0868750003282912E-2</c:v>
                </c:pt>
                <c:pt idx="171">
                  <c:v>1.0403749998658895E-2</c:v>
                </c:pt>
                <c:pt idx="174">
                  <c:v>-1.2365000002318993E-2</c:v>
                </c:pt>
                <c:pt idx="175">
                  <c:v>9.6537499994155951E-3</c:v>
                </c:pt>
                <c:pt idx="179">
                  <c:v>-9.307499996793922E-3</c:v>
                </c:pt>
                <c:pt idx="180">
                  <c:v>-1.0322499998437706E-2</c:v>
                </c:pt>
                <c:pt idx="267">
                  <c:v>-6.2987499986775219E-3</c:v>
                </c:pt>
                <c:pt idx="269">
                  <c:v>2.9424999956972897E-3</c:v>
                </c:pt>
                <c:pt idx="270">
                  <c:v>3.1074999933480285E-3</c:v>
                </c:pt>
                <c:pt idx="271">
                  <c:v>-8.6512500056414865E-3</c:v>
                </c:pt>
                <c:pt idx="279">
                  <c:v>-8.5937500043655746E-3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22-41D3-A07A-0EB5FA89765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</c:numCache>
            </c:numRef>
          </c:xVal>
          <c:yVal>
            <c:numRef>
              <c:f>'Active 1'!$K$21:$K$902</c:f>
              <c:numCache>
                <c:formatCode>General</c:formatCode>
                <c:ptCount val="882"/>
                <c:pt idx="144">
                  <c:v>-1.6590000006544869E-2</c:v>
                </c:pt>
                <c:pt idx="145">
                  <c:v>-1.6257499999483116E-2</c:v>
                </c:pt>
                <c:pt idx="148">
                  <c:v>1.2658749998081475E-2</c:v>
                </c:pt>
                <c:pt idx="166">
                  <c:v>-1.4690000003611203E-2</c:v>
                </c:pt>
                <c:pt idx="178">
                  <c:v>5.5237499982467853E-3</c:v>
                </c:pt>
                <c:pt idx="183">
                  <c:v>5.6412500052829273E-3</c:v>
                </c:pt>
                <c:pt idx="185">
                  <c:v>4.746250000607688E-3</c:v>
                </c:pt>
                <c:pt idx="187">
                  <c:v>5.3887500034761615E-3</c:v>
                </c:pt>
                <c:pt idx="188">
                  <c:v>-9.859999998298008E-3</c:v>
                </c:pt>
                <c:pt idx="190">
                  <c:v>-9.115000008023344E-3</c:v>
                </c:pt>
                <c:pt idx="191">
                  <c:v>-8.8150000083260238E-3</c:v>
                </c:pt>
                <c:pt idx="192">
                  <c:v>-8.8150000083260238E-3</c:v>
                </c:pt>
                <c:pt idx="193">
                  <c:v>4.3037499999627471E-3</c:v>
                </c:pt>
                <c:pt idx="194">
                  <c:v>-8.4425000022747554E-3</c:v>
                </c:pt>
                <c:pt idx="195">
                  <c:v>5.081250004877802E-3</c:v>
                </c:pt>
                <c:pt idx="196">
                  <c:v>-7.7374999964376912E-3</c:v>
                </c:pt>
                <c:pt idx="197">
                  <c:v>-7.4425000057090074E-3</c:v>
                </c:pt>
                <c:pt idx="198">
                  <c:v>2.1537499997066334E-3</c:v>
                </c:pt>
                <c:pt idx="199">
                  <c:v>-6.2800000014249235E-3</c:v>
                </c:pt>
                <c:pt idx="200">
                  <c:v>-6.1025000031804666E-3</c:v>
                </c:pt>
                <c:pt idx="201">
                  <c:v>-4.885000002104789E-3</c:v>
                </c:pt>
                <c:pt idx="202">
                  <c:v>1.7812500009313226E-3</c:v>
                </c:pt>
                <c:pt idx="204">
                  <c:v>-6.6149999984190799E-3</c:v>
                </c:pt>
                <c:pt idx="206">
                  <c:v>-6.4150000034715049E-3</c:v>
                </c:pt>
                <c:pt idx="208">
                  <c:v>-5.7149999993271194E-3</c:v>
                </c:pt>
                <c:pt idx="209">
                  <c:v>2.0687500000349246E-3</c:v>
                </c:pt>
                <c:pt idx="210">
                  <c:v>-6.1875000028521754E-3</c:v>
                </c:pt>
                <c:pt idx="211">
                  <c:v>7.087499980116263E-4</c:v>
                </c:pt>
                <c:pt idx="212">
                  <c:v>-3.6374999981489964E-3</c:v>
                </c:pt>
                <c:pt idx="213">
                  <c:v>-3.7550000051851384E-3</c:v>
                </c:pt>
                <c:pt idx="214">
                  <c:v>-1.927500001329463E-3</c:v>
                </c:pt>
                <c:pt idx="215">
                  <c:v>-1.927500001329463E-3</c:v>
                </c:pt>
                <c:pt idx="216">
                  <c:v>-2.9437499979394488E-3</c:v>
                </c:pt>
                <c:pt idx="217">
                  <c:v>-2.9437499979394488E-3</c:v>
                </c:pt>
                <c:pt idx="218">
                  <c:v>-3.8812500060885213E-3</c:v>
                </c:pt>
                <c:pt idx="219">
                  <c:v>-3.8312500037136488E-3</c:v>
                </c:pt>
                <c:pt idx="220">
                  <c:v>-3.2887500055949204E-3</c:v>
                </c:pt>
                <c:pt idx="221">
                  <c:v>5.3774999978486449E-3</c:v>
                </c:pt>
                <c:pt idx="223">
                  <c:v>-2.4600000033387914E-3</c:v>
                </c:pt>
                <c:pt idx="224">
                  <c:v>-2.2600000011152588E-3</c:v>
                </c:pt>
                <c:pt idx="225">
                  <c:v>-2.0599999988917261E-3</c:v>
                </c:pt>
                <c:pt idx="226">
                  <c:v>-1.710000004095491E-3</c:v>
                </c:pt>
                <c:pt idx="227">
                  <c:v>-1.710000004095491E-3</c:v>
                </c:pt>
                <c:pt idx="229">
                  <c:v>-4.4787499937228858E-3</c:v>
                </c:pt>
                <c:pt idx="230">
                  <c:v>-7.2500000533182174E-4</c:v>
                </c:pt>
                <c:pt idx="231">
                  <c:v>-3.1562500080326572E-3</c:v>
                </c:pt>
                <c:pt idx="232">
                  <c:v>-5.9237500026938505E-3</c:v>
                </c:pt>
                <c:pt idx="233">
                  <c:v>-5.5837499967310578E-3</c:v>
                </c:pt>
                <c:pt idx="234">
                  <c:v>-5.4037500012782402E-3</c:v>
                </c:pt>
                <c:pt idx="235">
                  <c:v>-5.3912500006845221E-3</c:v>
                </c:pt>
                <c:pt idx="236">
                  <c:v>-6.1087499998393469E-3</c:v>
                </c:pt>
                <c:pt idx="237">
                  <c:v>-2.1487499980139546E-3</c:v>
                </c:pt>
                <c:pt idx="238">
                  <c:v>1.3525000031222589E-3</c:v>
                </c:pt>
                <c:pt idx="239">
                  <c:v>1.4425000044866465E-3</c:v>
                </c:pt>
                <c:pt idx="240">
                  <c:v>1.502500002970919E-3</c:v>
                </c:pt>
                <c:pt idx="241">
                  <c:v>1.5925000043353066E-3</c:v>
                </c:pt>
                <c:pt idx="242">
                  <c:v>1.622499999939464E-3</c:v>
                </c:pt>
                <c:pt idx="243">
                  <c:v>1.7825000031734817E-3</c:v>
                </c:pt>
                <c:pt idx="244">
                  <c:v>1.8925000040326267E-3</c:v>
                </c:pt>
                <c:pt idx="245">
                  <c:v>2.1124999984749593E-3</c:v>
                </c:pt>
                <c:pt idx="246">
                  <c:v>2.8925000005983748E-3</c:v>
                </c:pt>
                <c:pt idx="247">
                  <c:v>3.1625000046915375E-3</c:v>
                </c:pt>
                <c:pt idx="248">
                  <c:v>3.3225000006495975E-3</c:v>
                </c:pt>
                <c:pt idx="249">
                  <c:v>3.4325000015087426E-3</c:v>
                </c:pt>
                <c:pt idx="250">
                  <c:v>3.6525000032270327E-3</c:v>
                </c:pt>
                <c:pt idx="251">
                  <c:v>-7.4012500044773333E-3</c:v>
                </c:pt>
                <c:pt idx="252">
                  <c:v>-6.1712500028079376E-3</c:v>
                </c:pt>
                <c:pt idx="253">
                  <c:v>5.1499999972293153E-4</c:v>
                </c:pt>
                <c:pt idx="254">
                  <c:v>2.9000000358792022E-4</c:v>
                </c:pt>
                <c:pt idx="255">
                  <c:v>7.6999999873805791E-4</c:v>
                </c:pt>
                <c:pt idx="256">
                  <c:v>9.1000000247731805E-4</c:v>
                </c:pt>
                <c:pt idx="257">
                  <c:v>9.1999999858671799E-4</c:v>
                </c:pt>
                <c:pt idx="258">
                  <c:v>1.0900000052060932E-3</c:v>
                </c:pt>
                <c:pt idx="259">
                  <c:v>1.3900000049034134E-3</c:v>
                </c:pt>
                <c:pt idx="260">
                  <c:v>1.4000000010128133E-3</c:v>
                </c:pt>
                <c:pt idx="261">
                  <c:v>1.5700000003562309E-3</c:v>
                </c:pt>
                <c:pt idx="262">
                  <c:v>-6.506249999802094E-3</c:v>
                </c:pt>
                <c:pt idx="263">
                  <c:v>-6.4862500003073364E-3</c:v>
                </c:pt>
                <c:pt idx="264">
                  <c:v>-5.9462499993969686E-3</c:v>
                </c:pt>
                <c:pt idx="265">
                  <c:v>-5.8362499985378236E-3</c:v>
                </c:pt>
                <c:pt idx="266">
                  <c:v>2.4049999992712401E-3</c:v>
                </c:pt>
                <c:pt idx="268">
                  <c:v>-6.8287500034784898E-3</c:v>
                </c:pt>
                <c:pt idx="273">
                  <c:v>3.4249999953317456E-3</c:v>
                </c:pt>
                <c:pt idx="274">
                  <c:v>-1.1521250002260786E-2</c:v>
                </c:pt>
                <c:pt idx="275">
                  <c:v>-1.0771250003017485E-2</c:v>
                </c:pt>
                <c:pt idx="276">
                  <c:v>-1.0651249998772983E-2</c:v>
                </c:pt>
                <c:pt idx="277">
                  <c:v>-1.0301250003976747E-2</c:v>
                </c:pt>
                <c:pt idx="278">
                  <c:v>5.5625000022700988E-3</c:v>
                </c:pt>
                <c:pt idx="280">
                  <c:v>-1.0338750005757902E-2</c:v>
                </c:pt>
                <c:pt idx="281">
                  <c:v>-9.9312500024097972E-3</c:v>
                </c:pt>
                <c:pt idx="282">
                  <c:v>-9.631250002712477E-3</c:v>
                </c:pt>
                <c:pt idx="283">
                  <c:v>-1.0296250002284069E-2</c:v>
                </c:pt>
                <c:pt idx="284">
                  <c:v>5.3299999999580905E-3</c:v>
                </c:pt>
                <c:pt idx="285">
                  <c:v>-1.0738750002929009E-2</c:v>
                </c:pt>
                <c:pt idx="286">
                  <c:v>-1.2323749993811361E-2</c:v>
                </c:pt>
                <c:pt idx="287">
                  <c:v>-1.1738749999494758E-2</c:v>
                </c:pt>
                <c:pt idx="288">
                  <c:v>7.1424999987357296E-3</c:v>
                </c:pt>
                <c:pt idx="290">
                  <c:v>-1.1743750001187436E-2</c:v>
                </c:pt>
                <c:pt idx="291">
                  <c:v>-1.2543750002805609E-2</c:v>
                </c:pt>
                <c:pt idx="292">
                  <c:v>8.4024999960092828E-3</c:v>
                </c:pt>
                <c:pt idx="293">
                  <c:v>8.812499996565748E-3</c:v>
                </c:pt>
                <c:pt idx="294">
                  <c:v>-1.3083749996440019E-2</c:v>
                </c:pt>
                <c:pt idx="295">
                  <c:v>-1.6571249994740356E-2</c:v>
                </c:pt>
                <c:pt idx="296">
                  <c:v>1.2652500001422595E-2</c:v>
                </c:pt>
                <c:pt idx="297">
                  <c:v>1.2337500003923196E-2</c:v>
                </c:pt>
                <c:pt idx="298">
                  <c:v>1.1822499996924307E-2</c:v>
                </c:pt>
                <c:pt idx="299">
                  <c:v>-1.1681249998218846E-2</c:v>
                </c:pt>
                <c:pt idx="300">
                  <c:v>9.5074999990174547E-3</c:v>
                </c:pt>
                <c:pt idx="301">
                  <c:v>1.0054999998828862E-2</c:v>
                </c:pt>
                <c:pt idx="302">
                  <c:v>-1.2846249992435332E-2</c:v>
                </c:pt>
                <c:pt idx="303">
                  <c:v>9.8424999960116111E-3</c:v>
                </c:pt>
                <c:pt idx="304">
                  <c:v>1.0307500000635628E-2</c:v>
                </c:pt>
                <c:pt idx="305">
                  <c:v>1.0342499997932464E-2</c:v>
                </c:pt>
                <c:pt idx="306">
                  <c:v>1.0049999997136183E-2</c:v>
                </c:pt>
                <c:pt idx="307">
                  <c:v>9.5674999975017272E-3</c:v>
                </c:pt>
                <c:pt idx="308">
                  <c:v>-1.5448750003997702E-2</c:v>
                </c:pt>
                <c:pt idx="309">
                  <c:v>-1.6461250001157168E-2</c:v>
                </c:pt>
                <c:pt idx="310">
                  <c:v>1.0637499995937105E-2</c:v>
                </c:pt>
                <c:pt idx="311">
                  <c:v>1.2119999999413267E-2</c:v>
                </c:pt>
                <c:pt idx="312">
                  <c:v>1.3637500000186265E-2</c:v>
                </c:pt>
                <c:pt idx="313">
                  <c:v>-1.3311249997059349E-2</c:v>
                </c:pt>
                <c:pt idx="314">
                  <c:v>-1.4041250004083849E-2</c:v>
                </c:pt>
                <c:pt idx="315">
                  <c:v>-1.6016249996027909E-2</c:v>
                </c:pt>
                <c:pt idx="316">
                  <c:v>1.1232500000915024E-2</c:v>
                </c:pt>
                <c:pt idx="318">
                  <c:v>1.1894999996002298E-2</c:v>
                </c:pt>
                <c:pt idx="319">
                  <c:v>1.1530000003403984E-2</c:v>
                </c:pt>
                <c:pt idx="320">
                  <c:v>1.1707500001648441E-2</c:v>
                </c:pt>
                <c:pt idx="322">
                  <c:v>-1.668624999729218E-2</c:v>
                </c:pt>
                <c:pt idx="323">
                  <c:v>1.2952500001119915E-2</c:v>
                </c:pt>
                <c:pt idx="324">
                  <c:v>1.2147500005085021E-2</c:v>
                </c:pt>
                <c:pt idx="325">
                  <c:v>1.4139999999315478E-2</c:v>
                </c:pt>
                <c:pt idx="326">
                  <c:v>1.2177499993413221E-2</c:v>
                </c:pt>
                <c:pt idx="327">
                  <c:v>-1.6636249994917307E-2</c:v>
                </c:pt>
                <c:pt idx="328">
                  <c:v>1.0434999996505212E-2</c:v>
                </c:pt>
                <c:pt idx="329">
                  <c:v>1.022749999538064E-2</c:v>
                </c:pt>
                <c:pt idx="330">
                  <c:v>1.1727499993867241E-2</c:v>
                </c:pt>
                <c:pt idx="331">
                  <c:v>1.1997499997960404E-2</c:v>
                </c:pt>
                <c:pt idx="332">
                  <c:v>1.1259999999310821E-2</c:v>
                </c:pt>
                <c:pt idx="333">
                  <c:v>-1.6883750002307352E-2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22-41D3-A07A-0EB5FA89765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</c:numCache>
            </c:numRef>
          </c:xVal>
          <c:yVal>
            <c:numRef>
              <c:f>'Active 1'!$L$21:$L$902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22-41D3-A07A-0EB5FA89765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</c:numCache>
            </c:numRef>
          </c:xVal>
          <c:yVal>
            <c:numRef>
              <c:f>'Active 1'!$M$21:$M$902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22-41D3-A07A-0EB5FA89765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</c:numCache>
            </c:numRef>
          </c:xVal>
          <c:yVal>
            <c:numRef>
              <c:f>'Active 1'!$N$21:$N$902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22-41D3-A07A-0EB5FA897652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</c:numCache>
            </c:numRef>
          </c:xVal>
          <c:yVal>
            <c:numRef>
              <c:f>'Active 1'!$U$21:$U$902</c:f>
              <c:numCache>
                <c:formatCode>General</c:formatCode>
                <c:ptCount val="882"/>
                <c:pt idx="91">
                  <c:v>-7.2587499962537549E-3</c:v>
                </c:pt>
                <c:pt idx="92">
                  <c:v>-5.5412500005331822E-3</c:v>
                </c:pt>
                <c:pt idx="95">
                  <c:v>-1.9816250001895241E-2</c:v>
                </c:pt>
                <c:pt idx="109">
                  <c:v>-1.5633750001143198E-2</c:v>
                </c:pt>
                <c:pt idx="127">
                  <c:v>-7.3925000033341348E-3</c:v>
                </c:pt>
                <c:pt idx="132">
                  <c:v>1.7643749997660052E-2</c:v>
                </c:pt>
                <c:pt idx="133">
                  <c:v>1.8243749997054692E-2</c:v>
                </c:pt>
                <c:pt idx="142">
                  <c:v>5.903750003199093E-3</c:v>
                </c:pt>
                <c:pt idx="155">
                  <c:v>9.1612499963957816E-3</c:v>
                </c:pt>
                <c:pt idx="160">
                  <c:v>2.5446249994274694E-2</c:v>
                </c:pt>
                <c:pt idx="169">
                  <c:v>-5.2974999998696148E-3</c:v>
                </c:pt>
                <c:pt idx="221">
                  <c:v>5.3774999978486449E-3</c:v>
                </c:pt>
                <c:pt idx="272">
                  <c:v>3.4249999953317456E-3</c:v>
                </c:pt>
                <c:pt idx="289">
                  <c:v>1.2571250001201406E-2</c:v>
                </c:pt>
                <c:pt idx="317">
                  <c:v>-1.6226250001636799E-2</c:v>
                </c:pt>
                <c:pt idx="321">
                  <c:v>-0.20366374999866821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22-41D3-A07A-0EB5FA897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773848"/>
        <c:axId val="1"/>
      </c:scatterChart>
      <c:valAx>
        <c:axId val="85077384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108655616942909"/>
              <c:y val="0.91222570532915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41620626151013E-2"/>
              <c:y val="0.366771818099540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73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31123388581952"/>
          <c:y val="0.93416927899686519"/>
          <c:w val="0.45119705340699812"/>
          <c:h val="5.64263322884012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2945036282229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5305997337787"/>
          <c:y val="0.15"/>
          <c:w val="0.82904486177768644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</c:numCache>
            </c:numRef>
          </c:xVal>
          <c:yVal>
            <c:numRef>
              <c:f>'Active 1'!$H$21:$H$902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F0-409C-9368-9F033C6E3F11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</c:numCache>
            </c:numRef>
          </c:xVal>
          <c:yVal>
            <c:numRef>
              <c:f>'Active 1'!$I$21:$I$902</c:f>
              <c:numCache>
                <c:formatCode>General</c:formatCode>
                <c:ptCount val="882"/>
                <c:pt idx="0">
                  <c:v>2.1019999998316052E-2</c:v>
                </c:pt>
                <c:pt idx="1">
                  <c:v>-8.6837500020919833E-3</c:v>
                </c:pt>
                <c:pt idx="2">
                  <c:v>-1.4533750001646695E-2</c:v>
                </c:pt>
                <c:pt idx="3">
                  <c:v>8.3949999971082434E-3</c:v>
                </c:pt>
                <c:pt idx="4">
                  <c:v>1.0319999997591367E-2</c:v>
                </c:pt>
                <c:pt idx="5">
                  <c:v>5.1624999832711183E-4</c:v>
                </c:pt>
                <c:pt idx="6">
                  <c:v>1.8419999998513958E-2</c:v>
                </c:pt>
                <c:pt idx="7">
                  <c:v>1.7294999997830018E-2</c:v>
                </c:pt>
                <c:pt idx="8">
                  <c:v>-2.8087500031688251E-3</c:v>
                </c:pt>
                <c:pt idx="9">
                  <c:v>-9.8300000063318294E-3</c:v>
                </c:pt>
                <c:pt idx="10">
                  <c:v>3.3162499967147596E-3</c:v>
                </c:pt>
                <c:pt idx="11">
                  <c:v>-1.2130000002798624E-2</c:v>
                </c:pt>
                <c:pt idx="12">
                  <c:v>2.0766249999724096E-2</c:v>
                </c:pt>
                <c:pt idx="13">
                  <c:v>-2.2800000006100163E-3</c:v>
                </c:pt>
                <c:pt idx="14">
                  <c:v>1.4316249998955755E-2</c:v>
                </c:pt>
                <c:pt idx="15">
                  <c:v>1.7991249998885905E-2</c:v>
                </c:pt>
                <c:pt idx="16">
                  <c:v>-1.1105000001407461E-2</c:v>
                </c:pt>
                <c:pt idx="17">
                  <c:v>-1.2855000000854488E-2</c:v>
                </c:pt>
                <c:pt idx="18">
                  <c:v>1.3041250000242144E-2</c:v>
                </c:pt>
                <c:pt idx="19">
                  <c:v>-1.0230000003502937E-2</c:v>
                </c:pt>
                <c:pt idx="20">
                  <c:v>8.6662499961676076E-3</c:v>
                </c:pt>
                <c:pt idx="21">
                  <c:v>-1.5330000005633337E-2</c:v>
                </c:pt>
                <c:pt idx="22">
                  <c:v>-9.4337500013352837E-3</c:v>
                </c:pt>
                <c:pt idx="23">
                  <c:v>2.5449999957345426E-3</c:v>
                </c:pt>
                <c:pt idx="24">
                  <c:v>-1.2558750000607688E-2</c:v>
                </c:pt>
                <c:pt idx="25">
                  <c:v>-1.0855000004085014E-2</c:v>
                </c:pt>
                <c:pt idx="26">
                  <c:v>-1.4087500021560118E-3</c:v>
                </c:pt>
                <c:pt idx="27">
                  <c:v>-7.28375000107917E-3</c:v>
                </c:pt>
                <c:pt idx="28">
                  <c:v>1.7319999999017455E-2</c:v>
                </c:pt>
                <c:pt idx="29">
                  <c:v>1.1394999997719424E-2</c:v>
                </c:pt>
                <c:pt idx="30">
                  <c:v>-1.0708750000048894E-2</c:v>
                </c:pt>
                <c:pt idx="31">
                  <c:v>1.3309999998455169E-2</c:v>
                </c:pt>
                <c:pt idx="32">
                  <c:v>-9.7937500031548552E-3</c:v>
                </c:pt>
                <c:pt idx="33">
                  <c:v>-6.1800000003131572E-3</c:v>
                </c:pt>
                <c:pt idx="34">
                  <c:v>-9.666250003647292E-3</c:v>
                </c:pt>
                <c:pt idx="35">
                  <c:v>5.9187500010011718E-3</c:v>
                </c:pt>
                <c:pt idx="36">
                  <c:v>-8.3637500028999057E-3</c:v>
                </c:pt>
                <c:pt idx="37">
                  <c:v>2.8724999974656384E-3</c:v>
                </c:pt>
                <c:pt idx="38">
                  <c:v>2.6137499997275881E-2</c:v>
                </c:pt>
                <c:pt idx="39">
                  <c:v>-3.2112500011862721E-3</c:v>
                </c:pt>
                <c:pt idx="40">
                  <c:v>-5.4937500026426278E-3</c:v>
                </c:pt>
                <c:pt idx="41">
                  <c:v>-3.8050000002840534E-3</c:v>
                </c:pt>
                <c:pt idx="42">
                  <c:v>-1.2058750002324814E-2</c:v>
                </c:pt>
                <c:pt idx="43">
                  <c:v>1.7594999997527339E-2</c:v>
                </c:pt>
                <c:pt idx="44">
                  <c:v>1.5199999998003477E-2</c:v>
                </c:pt>
                <c:pt idx="45">
                  <c:v>-1.3903750001190929E-2</c:v>
                </c:pt>
                <c:pt idx="46">
                  <c:v>1.8949999976030085E-3</c:v>
                </c:pt>
                <c:pt idx="47">
                  <c:v>-1.9208750003599562E-2</c:v>
                </c:pt>
                <c:pt idx="48">
                  <c:v>-3.0475000021397136E-3</c:v>
                </c:pt>
                <c:pt idx="49">
                  <c:v>-1.4671249999082647E-2</c:v>
                </c:pt>
                <c:pt idx="50">
                  <c:v>1.3358750002225861E-2</c:v>
                </c:pt>
                <c:pt idx="51">
                  <c:v>-3.3309999998891726E-2</c:v>
                </c:pt>
                <c:pt idx="52">
                  <c:v>-3.5725000001548324E-2</c:v>
                </c:pt>
                <c:pt idx="53">
                  <c:v>3.1473749993892852E-2</c:v>
                </c:pt>
                <c:pt idx="54">
                  <c:v>-4.0552500002377201E-2</c:v>
                </c:pt>
                <c:pt idx="55">
                  <c:v>3.0325000043376349E-3</c:v>
                </c:pt>
                <c:pt idx="56">
                  <c:v>2.8242499996849801E-2</c:v>
                </c:pt>
                <c:pt idx="57">
                  <c:v>-6.8438750007771887E-2</c:v>
                </c:pt>
                <c:pt idx="58">
                  <c:v>-1.5425000005052425E-2</c:v>
                </c:pt>
                <c:pt idx="59">
                  <c:v>-5.3499999921768904E-4</c:v>
                </c:pt>
                <c:pt idx="60">
                  <c:v>1.4116249993094243E-2</c:v>
                </c:pt>
                <c:pt idx="61">
                  <c:v>7.5974999999743886E-3</c:v>
                </c:pt>
                <c:pt idx="62">
                  <c:v>-5.8175000012852252E-3</c:v>
                </c:pt>
                <c:pt idx="63">
                  <c:v>2.5833749998128042E-2</c:v>
                </c:pt>
                <c:pt idx="64">
                  <c:v>2.7524999997694977E-2</c:v>
                </c:pt>
                <c:pt idx="65">
                  <c:v>-1.223875000141561E-2</c:v>
                </c:pt>
                <c:pt idx="66">
                  <c:v>7.6124999759485945E-4</c:v>
                </c:pt>
                <c:pt idx="67">
                  <c:v>-7.1725000016158447E-3</c:v>
                </c:pt>
                <c:pt idx="68">
                  <c:v>8.4787500018137507E-3</c:v>
                </c:pt>
                <c:pt idx="69">
                  <c:v>5.450000026030466E-4</c:v>
                </c:pt>
                <c:pt idx="70">
                  <c:v>3.3053750004910398E-2</c:v>
                </c:pt>
                <c:pt idx="71">
                  <c:v>-6.4387500002339948E-2</c:v>
                </c:pt>
                <c:pt idx="72">
                  <c:v>-8.9670000001206063E-2</c:v>
                </c:pt>
                <c:pt idx="73">
                  <c:v>-2.5703750005050097E-2</c:v>
                </c:pt>
                <c:pt idx="74">
                  <c:v>3.8416249997681007E-2</c:v>
                </c:pt>
                <c:pt idx="75">
                  <c:v>-5.9327499999199063E-2</c:v>
                </c:pt>
                <c:pt idx="76">
                  <c:v>-4.5624999984283932E-3</c:v>
                </c:pt>
                <c:pt idx="77">
                  <c:v>-5.4600000003119931E-3</c:v>
                </c:pt>
                <c:pt idx="78">
                  <c:v>5.6062500007101335E-3</c:v>
                </c:pt>
                <c:pt idx="79">
                  <c:v>5.8762499975273386E-3</c:v>
                </c:pt>
                <c:pt idx="80">
                  <c:v>4.3037499999627471E-3</c:v>
                </c:pt>
                <c:pt idx="81">
                  <c:v>9.3375000142259523E-4</c:v>
                </c:pt>
                <c:pt idx="82">
                  <c:v>2.1499999274965376E-4</c:v>
                </c:pt>
                <c:pt idx="83">
                  <c:v>8.0000000161817297E-4</c:v>
                </c:pt>
                <c:pt idx="84">
                  <c:v>1.3662499986821786E-3</c:v>
                </c:pt>
                <c:pt idx="85">
                  <c:v>-8.4887499979231507E-3</c:v>
                </c:pt>
                <c:pt idx="86">
                  <c:v>9.4075000015436672E-3</c:v>
                </c:pt>
                <c:pt idx="87">
                  <c:v>-3.2861250001587905E-2</c:v>
                </c:pt>
                <c:pt idx="88">
                  <c:v>1.3687499995285179E-2</c:v>
                </c:pt>
                <c:pt idx="97">
                  <c:v>1.3929999993706588E-2</c:v>
                </c:pt>
                <c:pt idx="103">
                  <c:v>-3.1287499950849451E-3</c:v>
                </c:pt>
                <c:pt idx="115">
                  <c:v>-6.3624999893363565E-4</c:v>
                </c:pt>
                <c:pt idx="116">
                  <c:v>-5.3850000040256418E-3</c:v>
                </c:pt>
                <c:pt idx="130">
                  <c:v>1.0036249994300306E-2</c:v>
                </c:pt>
                <c:pt idx="146">
                  <c:v>1.2928750002174638E-2</c:v>
                </c:pt>
                <c:pt idx="147">
                  <c:v>1.2878749992523808E-2</c:v>
                </c:pt>
                <c:pt idx="154">
                  <c:v>1.2221249999129213E-2</c:v>
                </c:pt>
                <c:pt idx="161">
                  <c:v>-1.661249999597203E-2</c:v>
                </c:pt>
                <c:pt idx="162">
                  <c:v>-1.6079999993962701E-2</c:v>
                </c:pt>
                <c:pt idx="163">
                  <c:v>1.149124999938067E-2</c:v>
                </c:pt>
                <c:pt idx="165">
                  <c:v>1.1046250001527369E-2</c:v>
                </c:pt>
                <c:pt idx="168">
                  <c:v>1.1103750002803281E-2</c:v>
                </c:pt>
                <c:pt idx="169">
                  <c:v>-5.2974999998696148E-3</c:v>
                </c:pt>
                <c:pt idx="172">
                  <c:v>-1.3607500004582107E-2</c:v>
                </c:pt>
                <c:pt idx="173">
                  <c:v>1.0238749993732199E-2</c:v>
                </c:pt>
                <c:pt idx="176">
                  <c:v>-1.2839999995776452E-2</c:v>
                </c:pt>
                <c:pt idx="177">
                  <c:v>-1.1789999996835832E-2</c:v>
                </c:pt>
                <c:pt idx="181">
                  <c:v>7.3212499992223457E-3</c:v>
                </c:pt>
                <c:pt idx="182">
                  <c:v>-1.119499999913387E-2</c:v>
                </c:pt>
                <c:pt idx="184">
                  <c:v>5.9812499966938049E-3</c:v>
                </c:pt>
                <c:pt idx="186">
                  <c:v>-9.1025000001536682E-3</c:v>
                </c:pt>
                <c:pt idx="189">
                  <c:v>6.5987499983748421E-3</c:v>
                </c:pt>
                <c:pt idx="203">
                  <c:v>-6.7049999997834675E-3</c:v>
                </c:pt>
                <c:pt idx="205">
                  <c:v>-6.5050000048358925E-3</c:v>
                </c:pt>
                <c:pt idx="207">
                  <c:v>-5.805000000691507E-3</c:v>
                </c:pt>
                <c:pt idx="222">
                  <c:v>-2.1599999963655137E-3</c:v>
                </c:pt>
                <c:pt idx="228">
                  <c:v>-1.4237499999580905E-3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F0-409C-9368-9F033C6E3F1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</c:numCache>
            </c:numRef>
          </c:xVal>
          <c:yVal>
            <c:numRef>
              <c:f>'Active 1'!$J$21:$J$902</c:f>
              <c:numCache>
                <c:formatCode>General</c:formatCode>
                <c:ptCount val="882"/>
                <c:pt idx="89">
                  <c:v>1.4292499996372499E-2</c:v>
                </c:pt>
                <c:pt idx="90">
                  <c:v>-1.2871250000898726E-2</c:v>
                </c:pt>
                <c:pt idx="93">
                  <c:v>-1.3573750002251472E-2</c:v>
                </c:pt>
                <c:pt idx="94">
                  <c:v>1.3377499992202502E-2</c:v>
                </c:pt>
                <c:pt idx="96">
                  <c:v>-1.0816250003699679E-2</c:v>
                </c:pt>
                <c:pt idx="98">
                  <c:v>1.3346249994356185E-2</c:v>
                </c:pt>
                <c:pt idx="99">
                  <c:v>-1.1061249999329448E-2</c:v>
                </c:pt>
                <c:pt idx="100">
                  <c:v>8.6050000027171336E-3</c:v>
                </c:pt>
                <c:pt idx="101">
                  <c:v>7.7224999986356124E-3</c:v>
                </c:pt>
                <c:pt idx="102">
                  <c:v>-9.2262499965727329E-3</c:v>
                </c:pt>
                <c:pt idx="104">
                  <c:v>5.4525000014109537E-3</c:v>
                </c:pt>
                <c:pt idx="105">
                  <c:v>3.8149999963934533E-3</c:v>
                </c:pt>
                <c:pt idx="106">
                  <c:v>5.422499991254881E-3</c:v>
                </c:pt>
                <c:pt idx="107">
                  <c:v>-3.8912500021979213E-3</c:v>
                </c:pt>
                <c:pt idx="108">
                  <c:v>-3.8412499998230487E-3</c:v>
                </c:pt>
                <c:pt idx="110">
                  <c:v>-6.9625000469386578E-4</c:v>
                </c:pt>
                <c:pt idx="111">
                  <c:v>-6.7625000519910827E-4</c:v>
                </c:pt>
                <c:pt idx="112">
                  <c:v>1.2500000011641532E-3</c:v>
                </c:pt>
                <c:pt idx="113">
                  <c:v>1.2900000001536682E-3</c:v>
                </c:pt>
                <c:pt idx="114">
                  <c:v>7.4537499967846088E-3</c:v>
                </c:pt>
                <c:pt idx="117">
                  <c:v>2.9837499969289638E-3</c:v>
                </c:pt>
                <c:pt idx="118">
                  <c:v>3.6837499937973917E-3</c:v>
                </c:pt>
                <c:pt idx="119">
                  <c:v>-7.7650000021094456E-3</c:v>
                </c:pt>
                <c:pt idx="120">
                  <c:v>-7.4650000024121255E-3</c:v>
                </c:pt>
                <c:pt idx="121">
                  <c:v>-8.3299999969312921E-3</c:v>
                </c:pt>
                <c:pt idx="122">
                  <c:v>-7.6300000000628643E-3</c:v>
                </c:pt>
                <c:pt idx="123">
                  <c:v>-7.2450000006938353E-3</c:v>
                </c:pt>
                <c:pt idx="124">
                  <c:v>-6.3450000016018748E-3</c:v>
                </c:pt>
                <c:pt idx="125">
                  <c:v>2.3912499964353628E-3</c:v>
                </c:pt>
                <c:pt idx="126">
                  <c:v>6.8687500024680048E-3</c:v>
                </c:pt>
                <c:pt idx="128">
                  <c:v>9.7362499946029857E-3</c:v>
                </c:pt>
                <c:pt idx="129">
                  <c:v>9.9362499968265183E-3</c:v>
                </c:pt>
                <c:pt idx="131">
                  <c:v>-1.3352500005566981E-2</c:v>
                </c:pt>
                <c:pt idx="134">
                  <c:v>-2.2789999995438848E-2</c:v>
                </c:pt>
                <c:pt idx="135">
                  <c:v>-1.4009999998961575E-2</c:v>
                </c:pt>
                <c:pt idx="136">
                  <c:v>1.0811250002007E-2</c:v>
                </c:pt>
                <c:pt idx="137">
                  <c:v>-1.4759999998204876E-2</c:v>
                </c:pt>
                <c:pt idx="138">
                  <c:v>1.225874999363441E-2</c:v>
                </c:pt>
                <c:pt idx="139">
                  <c:v>-1.4844999997876585E-2</c:v>
                </c:pt>
                <c:pt idx="140">
                  <c:v>1.0046249997685663E-2</c:v>
                </c:pt>
                <c:pt idx="141">
                  <c:v>-1.6699999992852099E-2</c:v>
                </c:pt>
                <c:pt idx="143">
                  <c:v>-1.6437499994935934E-2</c:v>
                </c:pt>
                <c:pt idx="149">
                  <c:v>-1.5772500002640299E-2</c:v>
                </c:pt>
                <c:pt idx="150">
                  <c:v>1.359624999895459E-2</c:v>
                </c:pt>
                <c:pt idx="151">
                  <c:v>1.2281249997613486E-2</c:v>
                </c:pt>
                <c:pt idx="152">
                  <c:v>1.1833749995275866E-2</c:v>
                </c:pt>
                <c:pt idx="153">
                  <c:v>1.1866249995364342E-2</c:v>
                </c:pt>
                <c:pt idx="156">
                  <c:v>-1.4942500005417969E-2</c:v>
                </c:pt>
                <c:pt idx="157">
                  <c:v>-1.6587500002060551E-2</c:v>
                </c:pt>
                <c:pt idx="158">
                  <c:v>-1.5989999999874271E-2</c:v>
                </c:pt>
                <c:pt idx="159">
                  <c:v>1.1861250000947621E-2</c:v>
                </c:pt>
                <c:pt idx="164">
                  <c:v>-1.5445000004547182E-2</c:v>
                </c:pt>
                <c:pt idx="167">
                  <c:v>-1.434999999764841E-2</c:v>
                </c:pt>
                <c:pt idx="170">
                  <c:v>1.0868750003282912E-2</c:v>
                </c:pt>
                <c:pt idx="171">
                  <c:v>1.0403749998658895E-2</c:v>
                </c:pt>
                <c:pt idx="174">
                  <c:v>-1.2365000002318993E-2</c:v>
                </c:pt>
                <c:pt idx="175">
                  <c:v>9.6537499994155951E-3</c:v>
                </c:pt>
                <c:pt idx="179">
                  <c:v>-9.307499996793922E-3</c:v>
                </c:pt>
                <c:pt idx="180">
                  <c:v>-1.0322499998437706E-2</c:v>
                </c:pt>
                <c:pt idx="267">
                  <c:v>-6.2987499986775219E-3</c:v>
                </c:pt>
                <c:pt idx="269">
                  <c:v>2.9424999956972897E-3</c:v>
                </c:pt>
                <c:pt idx="270">
                  <c:v>3.1074999933480285E-3</c:v>
                </c:pt>
                <c:pt idx="271">
                  <c:v>-8.6512500056414865E-3</c:v>
                </c:pt>
                <c:pt idx="279">
                  <c:v>-8.5937500043655746E-3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F0-409C-9368-9F033C6E3F1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</c:numCache>
            </c:numRef>
          </c:xVal>
          <c:yVal>
            <c:numRef>
              <c:f>'Active 1'!$K$21:$K$902</c:f>
              <c:numCache>
                <c:formatCode>General</c:formatCode>
                <c:ptCount val="882"/>
                <c:pt idx="144">
                  <c:v>-1.6590000006544869E-2</c:v>
                </c:pt>
                <c:pt idx="145">
                  <c:v>-1.6257499999483116E-2</c:v>
                </c:pt>
                <c:pt idx="148">
                  <c:v>1.2658749998081475E-2</c:v>
                </c:pt>
                <c:pt idx="166">
                  <c:v>-1.4690000003611203E-2</c:v>
                </c:pt>
                <c:pt idx="178">
                  <c:v>5.5237499982467853E-3</c:v>
                </c:pt>
                <c:pt idx="183">
                  <c:v>5.6412500052829273E-3</c:v>
                </c:pt>
                <c:pt idx="185">
                  <c:v>4.746250000607688E-3</c:v>
                </c:pt>
                <c:pt idx="187">
                  <c:v>5.3887500034761615E-3</c:v>
                </c:pt>
                <c:pt idx="188">
                  <c:v>-9.859999998298008E-3</c:v>
                </c:pt>
                <c:pt idx="190">
                  <c:v>-9.115000008023344E-3</c:v>
                </c:pt>
                <c:pt idx="191">
                  <c:v>-8.8150000083260238E-3</c:v>
                </c:pt>
                <c:pt idx="192">
                  <c:v>-8.8150000083260238E-3</c:v>
                </c:pt>
                <c:pt idx="193">
                  <c:v>4.3037499999627471E-3</c:v>
                </c:pt>
                <c:pt idx="194">
                  <c:v>-8.4425000022747554E-3</c:v>
                </c:pt>
                <c:pt idx="195">
                  <c:v>5.081250004877802E-3</c:v>
                </c:pt>
                <c:pt idx="196">
                  <c:v>-7.7374999964376912E-3</c:v>
                </c:pt>
                <c:pt idx="197">
                  <c:v>-7.4425000057090074E-3</c:v>
                </c:pt>
                <c:pt idx="198">
                  <c:v>2.1537499997066334E-3</c:v>
                </c:pt>
                <c:pt idx="199">
                  <c:v>-6.2800000014249235E-3</c:v>
                </c:pt>
                <c:pt idx="200">
                  <c:v>-6.1025000031804666E-3</c:v>
                </c:pt>
                <c:pt idx="201">
                  <c:v>-4.885000002104789E-3</c:v>
                </c:pt>
                <c:pt idx="202">
                  <c:v>1.7812500009313226E-3</c:v>
                </c:pt>
                <c:pt idx="204">
                  <c:v>-6.6149999984190799E-3</c:v>
                </c:pt>
                <c:pt idx="206">
                  <c:v>-6.4150000034715049E-3</c:v>
                </c:pt>
                <c:pt idx="208">
                  <c:v>-5.7149999993271194E-3</c:v>
                </c:pt>
                <c:pt idx="209">
                  <c:v>2.0687500000349246E-3</c:v>
                </c:pt>
                <c:pt idx="210">
                  <c:v>-6.1875000028521754E-3</c:v>
                </c:pt>
                <c:pt idx="211">
                  <c:v>7.087499980116263E-4</c:v>
                </c:pt>
                <c:pt idx="212">
                  <c:v>-3.6374999981489964E-3</c:v>
                </c:pt>
                <c:pt idx="213">
                  <c:v>-3.7550000051851384E-3</c:v>
                </c:pt>
                <c:pt idx="214">
                  <c:v>-1.927500001329463E-3</c:v>
                </c:pt>
                <c:pt idx="215">
                  <c:v>-1.927500001329463E-3</c:v>
                </c:pt>
                <c:pt idx="216">
                  <c:v>-2.9437499979394488E-3</c:v>
                </c:pt>
                <c:pt idx="217">
                  <c:v>-2.9437499979394488E-3</c:v>
                </c:pt>
                <c:pt idx="218">
                  <c:v>-3.8812500060885213E-3</c:v>
                </c:pt>
                <c:pt idx="219">
                  <c:v>-3.8312500037136488E-3</c:v>
                </c:pt>
                <c:pt idx="220">
                  <c:v>-3.2887500055949204E-3</c:v>
                </c:pt>
                <c:pt idx="221">
                  <c:v>5.3774999978486449E-3</c:v>
                </c:pt>
                <c:pt idx="223">
                  <c:v>-2.4600000033387914E-3</c:v>
                </c:pt>
                <c:pt idx="224">
                  <c:v>-2.2600000011152588E-3</c:v>
                </c:pt>
                <c:pt idx="225">
                  <c:v>-2.0599999988917261E-3</c:v>
                </c:pt>
                <c:pt idx="226">
                  <c:v>-1.710000004095491E-3</c:v>
                </c:pt>
                <c:pt idx="227">
                  <c:v>-1.710000004095491E-3</c:v>
                </c:pt>
                <c:pt idx="229">
                  <c:v>-4.4787499937228858E-3</c:v>
                </c:pt>
                <c:pt idx="230">
                  <c:v>-7.2500000533182174E-4</c:v>
                </c:pt>
                <c:pt idx="231">
                  <c:v>-3.1562500080326572E-3</c:v>
                </c:pt>
                <c:pt idx="232">
                  <c:v>-5.9237500026938505E-3</c:v>
                </c:pt>
                <c:pt idx="233">
                  <c:v>-5.5837499967310578E-3</c:v>
                </c:pt>
                <c:pt idx="234">
                  <c:v>-5.4037500012782402E-3</c:v>
                </c:pt>
                <c:pt idx="235">
                  <c:v>-5.3912500006845221E-3</c:v>
                </c:pt>
                <c:pt idx="236">
                  <c:v>-6.1087499998393469E-3</c:v>
                </c:pt>
                <c:pt idx="237">
                  <c:v>-2.1487499980139546E-3</c:v>
                </c:pt>
                <c:pt idx="238">
                  <c:v>1.3525000031222589E-3</c:v>
                </c:pt>
                <c:pt idx="239">
                  <c:v>1.4425000044866465E-3</c:v>
                </c:pt>
                <c:pt idx="240">
                  <c:v>1.502500002970919E-3</c:v>
                </c:pt>
                <c:pt idx="241">
                  <c:v>1.5925000043353066E-3</c:v>
                </c:pt>
                <c:pt idx="242">
                  <c:v>1.622499999939464E-3</c:v>
                </c:pt>
                <c:pt idx="243">
                  <c:v>1.7825000031734817E-3</c:v>
                </c:pt>
                <c:pt idx="244">
                  <c:v>1.8925000040326267E-3</c:v>
                </c:pt>
                <c:pt idx="245">
                  <c:v>2.1124999984749593E-3</c:v>
                </c:pt>
                <c:pt idx="246">
                  <c:v>2.8925000005983748E-3</c:v>
                </c:pt>
                <c:pt idx="247">
                  <c:v>3.1625000046915375E-3</c:v>
                </c:pt>
                <c:pt idx="248">
                  <c:v>3.3225000006495975E-3</c:v>
                </c:pt>
                <c:pt idx="249">
                  <c:v>3.4325000015087426E-3</c:v>
                </c:pt>
                <c:pt idx="250">
                  <c:v>3.6525000032270327E-3</c:v>
                </c:pt>
                <c:pt idx="251">
                  <c:v>-7.4012500044773333E-3</c:v>
                </c:pt>
                <c:pt idx="252">
                  <c:v>-6.1712500028079376E-3</c:v>
                </c:pt>
                <c:pt idx="253">
                  <c:v>5.1499999972293153E-4</c:v>
                </c:pt>
                <c:pt idx="254">
                  <c:v>2.9000000358792022E-4</c:v>
                </c:pt>
                <c:pt idx="255">
                  <c:v>7.6999999873805791E-4</c:v>
                </c:pt>
                <c:pt idx="256">
                  <c:v>9.1000000247731805E-4</c:v>
                </c:pt>
                <c:pt idx="257">
                  <c:v>9.1999999858671799E-4</c:v>
                </c:pt>
                <c:pt idx="258">
                  <c:v>1.0900000052060932E-3</c:v>
                </c:pt>
                <c:pt idx="259">
                  <c:v>1.3900000049034134E-3</c:v>
                </c:pt>
                <c:pt idx="260">
                  <c:v>1.4000000010128133E-3</c:v>
                </c:pt>
                <c:pt idx="261">
                  <c:v>1.5700000003562309E-3</c:v>
                </c:pt>
                <c:pt idx="262">
                  <c:v>-6.506249999802094E-3</c:v>
                </c:pt>
                <c:pt idx="263">
                  <c:v>-6.4862500003073364E-3</c:v>
                </c:pt>
                <c:pt idx="264">
                  <c:v>-5.9462499993969686E-3</c:v>
                </c:pt>
                <c:pt idx="265">
                  <c:v>-5.8362499985378236E-3</c:v>
                </c:pt>
                <c:pt idx="266">
                  <c:v>2.4049999992712401E-3</c:v>
                </c:pt>
                <c:pt idx="268">
                  <c:v>-6.8287500034784898E-3</c:v>
                </c:pt>
                <c:pt idx="273">
                  <c:v>3.4249999953317456E-3</c:v>
                </c:pt>
                <c:pt idx="274">
                  <c:v>-1.1521250002260786E-2</c:v>
                </c:pt>
                <c:pt idx="275">
                  <c:v>-1.0771250003017485E-2</c:v>
                </c:pt>
                <c:pt idx="276">
                  <c:v>-1.0651249998772983E-2</c:v>
                </c:pt>
                <c:pt idx="277">
                  <c:v>-1.0301250003976747E-2</c:v>
                </c:pt>
                <c:pt idx="278">
                  <c:v>5.5625000022700988E-3</c:v>
                </c:pt>
                <c:pt idx="280">
                  <c:v>-1.0338750005757902E-2</c:v>
                </c:pt>
                <c:pt idx="281">
                  <c:v>-9.9312500024097972E-3</c:v>
                </c:pt>
                <c:pt idx="282">
                  <c:v>-9.631250002712477E-3</c:v>
                </c:pt>
                <c:pt idx="283">
                  <c:v>-1.0296250002284069E-2</c:v>
                </c:pt>
                <c:pt idx="284">
                  <c:v>5.3299999999580905E-3</c:v>
                </c:pt>
                <c:pt idx="285">
                  <c:v>-1.0738750002929009E-2</c:v>
                </c:pt>
                <c:pt idx="286">
                  <c:v>-1.2323749993811361E-2</c:v>
                </c:pt>
                <c:pt idx="287">
                  <c:v>-1.1738749999494758E-2</c:v>
                </c:pt>
                <c:pt idx="288">
                  <c:v>7.1424999987357296E-3</c:v>
                </c:pt>
                <c:pt idx="290">
                  <c:v>-1.1743750001187436E-2</c:v>
                </c:pt>
                <c:pt idx="291">
                  <c:v>-1.2543750002805609E-2</c:v>
                </c:pt>
                <c:pt idx="292">
                  <c:v>8.4024999960092828E-3</c:v>
                </c:pt>
                <c:pt idx="293">
                  <c:v>8.812499996565748E-3</c:v>
                </c:pt>
                <c:pt idx="294">
                  <c:v>-1.3083749996440019E-2</c:v>
                </c:pt>
                <c:pt idx="295">
                  <c:v>-1.6571249994740356E-2</c:v>
                </c:pt>
                <c:pt idx="296">
                  <c:v>1.2652500001422595E-2</c:v>
                </c:pt>
                <c:pt idx="297">
                  <c:v>1.2337500003923196E-2</c:v>
                </c:pt>
                <c:pt idx="298">
                  <c:v>1.1822499996924307E-2</c:v>
                </c:pt>
                <c:pt idx="299">
                  <c:v>-1.1681249998218846E-2</c:v>
                </c:pt>
                <c:pt idx="300">
                  <c:v>9.5074999990174547E-3</c:v>
                </c:pt>
                <c:pt idx="301">
                  <c:v>1.0054999998828862E-2</c:v>
                </c:pt>
                <c:pt idx="302">
                  <c:v>-1.2846249992435332E-2</c:v>
                </c:pt>
                <c:pt idx="303">
                  <c:v>9.8424999960116111E-3</c:v>
                </c:pt>
                <c:pt idx="304">
                  <c:v>1.0307500000635628E-2</c:v>
                </c:pt>
                <c:pt idx="305">
                  <c:v>1.0342499997932464E-2</c:v>
                </c:pt>
                <c:pt idx="306">
                  <c:v>1.0049999997136183E-2</c:v>
                </c:pt>
                <c:pt idx="307">
                  <c:v>9.5674999975017272E-3</c:v>
                </c:pt>
                <c:pt idx="308">
                  <c:v>-1.5448750003997702E-2</c:v>
                </c:pt>
                <c:pt idx="309">
                  <c:v>-1.6461250001157168E-2</c:v>
                </c:pt>
                <c:pt idx="310">
                  <c:v>1.0637499995937105E-2</c:v>
                </c:pt>
                <c:pt idx="311">
                  <c:v>1.2119999999413267E-2</c:v>
                </c:pt>
                <c:pt idx="312">
                  <c:v>1.3637500000186265E-2</c:v>
                </c:pt>
                <c:pt idx="313">
                  <c:v>-1.3311249997059349E-2</c:v>
                </c:pt>
                <c:pt idx="314">
                  <c:v>-1.4041250004083849E-2</c:v>
                </c:pt>
                <c:pt idx="315">
                  <c:v>-1.6016249996027909E-2</c:v>
                </c:pt>
                <c:pt idx="316">
                  <c:v>1.1232500000915024E-2</c:v>
                </c:pt>
                <c:pt idx="318">
                  <c:v>1.1894999996002298E-2</c:v>
                </c:pt>
                <c:pt idx="319">
                  <c:v>1.1530000003403984E-2</c:v>
                </c:pt>
                <c:pt idx="320">
                  <c:v>1.1707500001648441E-2</c:v>
                </c:pt>
                <c:pt idx="322">
                  <c:v>-1.668624999729218E-2</c:v>
                </c:pt>
                <c:pt idx="323">
                  <c:v>1.2952500001119915E-2</c:v>
                </c:pt>
                <c:pt idx="324">
                  <c:v>1.2147500005085021E-2</c:v>
                </c:pt>
                <c:pt idx="325">
                  <c:v>1.4139999999315478E-2</c:v>
                </c:pt>
                <c:pt idx="326">
                  <c:v>1.2177499993413221E-2</c:v>
                </c:pt>
                <c:pt idx="327">
                  <c:v>-1.6636249994917307E-2</c:v>
                </c:pt>
                <c:pt idx="328">
                  <c:v>1.0434999996505212E-2</c:v>
                </c:pt>
                <c:pt idx="329">
                  <c:v>1.022749999538064E-2</c:v>
                </c:pt>
                <c:pt idx="330">
                  <c:v>1.1727499993867241E-2</c:v>
                </c:pt>
                <c:pt idx="331">
                  <c:v>1.1997499997960404E-2</c:v>
                </c:pt>
                <c:pt idx="332">
                  <c:v>1.1259999999310821E-2</c:v>
                </c:pt>
                <c:pt idx="333">
                  <c:v>-1.6883750002307352E-2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F0-409C-9368-9F033C6E3F1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</c:numCache>
            </c:numRef>
          </c:xVal>
          <c:yVal>
            <c:numRef>
              <c:f>'Active 1'!$L$21:$L$902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F0-409C-9368-9F033C6E3F1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</c:numCache>
            </c:numRef>
          </c:xVal>
          <c:yVal>
            <c:numRef>
              <c:f>'Active 1'!$M$21:$M$902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F0-409C-9368-9F033C6E3F1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</c:numCache>
            </c:numRef>
          </c:xVal>
          <c:yVal>
            <c:numRef>
              <c:f>'Active 1'!$N$21:$N$902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F0-409C-9368-9F033C6E3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209952"/>
        <c:axId val="1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1'!$F$21:$F$902</c15:sqref>
                        </c15:formulaRef>
                      </c:ext>
                    </c:extLst>
                    <c:numCache>
                      <c:formatCode>General</c:formatCode>
                      <c:ptCount val="882"/>
                      <c:pt idx="0">
                        <c:v>-9816</c:v>
                      </c:pt>
                      <c:pt idx="1">
                        <c:v>-9735.5</c:v>
                      </c:pt>
                      <c:pt idx="2">
                        <c:v>-9355.5</c:v>
                      </c:pt>
                      <c:pt idx="3">
                        <c:v>-9066</c:v>
                      </c:pt>
                      <c:pt idx="4">
                        <c:v>-8256</c:v>
                      </c:pt>
                      <c:pt idx="5">
                        <c:v>-7895.5</c:v>
                      </c:pt>
                      <c:pt idx="6">
                        <c:v>-7736</c:v>
                      </c:pt>
                      <c:pt idx="7">
                        <c:v>-7186</c:v>
                      </c:pt>
                      <c:pt idx="8">
                        <c:v>-7185.5</c:v>
                      </c:pt>
                      <c:pt idx="9">
                        <c:v>-6636</c:v>
                      </c:pt>
                      <c:pt idx="10">
                        <c:v>-6535.5</c:v>
                      </c:pt>
                      <c:pt idx="11">
                        <c:v>-5796</c:v>
                      </c:pt>
                      <c:pt idx="12">
                        <c:v>-5795.5</c:v>
                      </c:pt>
                      <c:pt idx="13">
                        <c:v>-5376</c:v>
                      </c:pt>
                      <c:pt idx="14">
                        <c:v>-5335.5</c:v>
                      </c:pt>
                      <c:pt idx="15">
                        <c:v>-4625.5</c:v>
                      </c:pt>
                      <c:pt idx="16">
                        <c:v>-4466</c:v>
                      </c:pt>
                      <c:pt idx="17">
                        <c:v>-4366</c:v>
                      </c:pt>
                      <c:pt idx="18">
                        <c:v>-4365.5</c:v>
                      </c:pt>
                      <c:pt idx="19">
                        <c:v>-3916</c:v>
                      </c:pt>
                      <c:pt idx="20">
                        <c:v>-3915.5</c:v>
                      </c:pt>
                      <c:pt idx="21">
                        <c:v>-3236</c:v>
                      </c:pt>
                      <c:pt idx="22">
                        <c:v>-3235.5</c:v>
                      </c:pt>
                      <c:pt idx="23">
                        <c:v>-2686</c:v>
                      </c:pt>
                      <c:pt idx="24">
                        <c:v>-2685.5</c:v>
                      </c:pt>
                      <c:pt idx="25">
                        <c:v>-1966</c:v>
                      </c:pt>
                      <c:pt idx="26">
                        <c:v>-1905.5</c:v>
                      </c:pt>
                      <c:pt idx="27">
                        <c:v>-1255.5</c:v>
                      </c:pt>
                      <c:pt idx="28">
                        <c:v>-1056</c:v>
                      </c:pt>
                      <c:pt idx="29">
                        <c:v>-666</c:v>
                      </c:pt>
                      <c:pt idx="30">
                        <c:v>-665.5</c:v>
                      </c:pt>
                      <c:pt idx="31">
                        <c:v>-468</c:v>
                      </c:pt>
                      <c:pt idx="32">
                        <c:v>-467.5</c:v>
                      </c:pt>
                      <c:pt idx="33">
                        <c:v>-456</c:v>
                      </c:pt>
                      <c:pt idx="34">
                        <c:v>-164.5</c:v>
                      </c:pt>
                      <c:pt idx="35">
                        <c:v>-162.5</c:v>
                      </c:pt>
                      <c:pt idx="36">
                        <c:v>-151.5</c:v>
                      </c:pt>
                      <c:pt idx="37">
                        <c:v>-143</c:v>
                      </c:pt>
                      <c:pt idx="38">
                        <c:v>-125</c:v>
                      </c:pt>
                      <c:pt idx="39">
                        <c:v>-118.5</c:v>
                      </c:pt>
                      <c:pt idx="40">
                        <c:v>-107.5</c:v>
                      </c:pt>
                      <c:pt idx="41">
                        <c:v>-106</c:v>
                      </c:pt>
                      <c:pt idx="42">
                        <c:v>-85.5</c:v>
                      </c:pt>
                      <c:pt idx="43">
                        <c:v>-26</c:v>
                      </c:pt>
                      <c:pt idx="44">
                        <c:v>0</c:v>
                      </c:pt>
                      <c:pt idx="45">
                        <c:v>0.5</c:v>
                      </c:pt>
                      <c:pt idx="46">
                        <c:v>334</c:v>
                      </c:pt>
                      <c:pt idx="47">
                        <c:v>334.5</c:v>
                      </c:pt>
                      <c:pt idx="48">
                        <c:v>3953</c:v>
                      </c:pt>
                      <c:pt idx="49">
                        <c:v>4129.5</c:v>
                      </c:pt>
                      <c:pt idx="50">
                        <c:v>4365.5</c:v>
                      </c:pt>
                      <c:pt idx="51">
                        <c:v>4388</c:v>
                      </c:pt>
                      <c:pt idx="52">
                        <c:v>4390</c:v>
                      </c:pt>
                      <c:pt idx="53">
                        <c:v>4403.5</c:v>
                      </c:pt>
                      <c:pt idx="54">
                        <c:v>4447</c:v>
                      </c:pt>
                      <c:pt idx="55">
                        <c:v>4449</c:v>
                      </c:pt>
                      <c:pt idx="56">
                        <c:v>4501</c:v>
                      </c:pt>
                      <c:pt idx="57">
                        <c:v>4658.5</c:v>
                      </c:pt>
                      <c:pt idx="58">
                        <c:v>4750</c:v>
                      </c:pt>
                      <c:pt idx="59">
                        <c:v>4818</c:v>
                      </c:pt>
                      <c:pt idx="60">
                        <c:v>4824.5</c:v>
                      </c:pt>
                      <c:pt idx="61">
                        <c:v>4827</c:v>
                      </c:pt>
                      <c:pt idx="62">
                        <c:v>4829</c:v>
                      </c:pt>
                      <c:pt idx="63">
                        <c:v>4835.5</c:v>
                      </c:pt>
                      <c:pt idx="64">
                        <c:v>5290</c:v>
                      </c:pt>
                      <c:pt idx="65">
                        <c:v>5298.5</c:v>
                      </c:pt>
                      <c:pt idx="66">
                        <c:v>5298.5</c:v>
                      </c:pt>
                      <c:pt idx="67">
                        <c:v>5303</c:v>
                      </c:pt>
                      <c:pt idx="68">
                        <c:v>5309.5</c:v>
                      </c:pt>
                      <c:pt idx="69">
                        <c:v>5314</c:v>
                      </c:pt>
                      <c:pt idx="70">
                        <c:v>5499.5</c:v>
                      </c:pt>
                      <c:pt idx="71">
                        <c:v>5545</c:v>
                      </c:pt>
                      <c:pt idx="72">
                        <c:v>5556</c:v>
                      </c:pt>
                      <c:pt idx="73">
                        <c:v>5840.5</c:v>
                      </c:pt>
                      <c:pt idx="74">
                        <c:v>5984.5</c:v>
                      </c:pt>
                      <c:pt idx="75">
                        <c:v>6017</c:v>
                      </c:pt>
                      <c:pt idx="76">
                        <c:v>6235</c:v>
                      </c:pt>
                      <c:pt idx="77">
                        <c:v>7448</c:v>
                      </c:pt>
                      <c:pt idx="78">
                        <c:v>7452.5</c:v>
                      </c:pt>
                      <c:pt idx="79">
                        <c:v>7456.5</c:v>
                      </c:pt>
                      <c:pt idx="80">
                        <c:v>7679.5</c:v>
                      </c:pt>
                      <c:pt idx="81">
                        <c:v>7915.5</c:v>
                      </c:pt>
                      <c:pt idx="82">
                        <c:v>7918</c:v>
                      </c:pt>
                      <c:pt idx="83">
                        <c:v>7920</c:v>
                      </c:pt>
                      <c:pt idx="84">
                        <c:v>7924.5</c:v>
                      </c:pt>
                      <c:pt idx="85">
                        <c:v>9598.5</c:v>
                      </c:pt>
                      <c:pt idx="86">
                        <c:v>9599</c:v>
                      </c:pt>
                      <c:pt idx="87">
                        <c:v>10101.5</c:v>
                      </c:pt>
                      <c:pt idx="88">
                        <c:v>10735</c:v>
                      </c:pt>
                      <c:pt idx="89">
                        <c:v>11201</c:v>
                      </c:pt>
                      <c:pt idx="90">
                        <c:v>11209.5</c:v>
                      </c:pt>
                      <c:pt idx="91">
                        <c:v>11274.5</c:v>
                      </c:pt>
                      <c:pt idx="92">
                        <c:v>11285.5</c:v>
                      </c:pt>
                      <c:pt idx="93">
                        <c:v>11436.5</c:v>
                      </c:pt>
                      <c:pt idx="94">
                        <c:v>11443</c:v>
                      </c:pt>
                      <c:pt idx="95">
                        <c:v>11455.5</c:v>
                      </c:pt>
                      <c:pt idx="96">
                        <c:v>11455.5</c:v>
                      </c:pt>
                      <c:pt idx="97">
                        <c:v>11476</c:v>
                      </c:pt>
                      <c:pt idx="98">
                        <c:v>11700.5</c:v>
                      </c:pt>
                      <c:pt idx="99">
                        <c:v>11941.5</c:v>
                      </c:pt>
                      <c:pt idx="100">
                        <c:v>12186</c:v>
                      </c:pt>
                      <c:pt idx="101">
                        <c:v>12197</c:v>
                      </c:pt>
                      <c:pt idx="102">
                        <c:v>12203.5</c:v>
                      </c:pt>
                      <c:pt idx="103">
                        <c:v>12430.5</c:v>
                      </c:pt>
                      <c:pt idx="104">
                        <c:v>12433</c:v>
                      </c:pt>
                      <c:pt idx="105">
                        <c:v>12638</c:v>
                      </c:pt>
                      <c:pt idx="106">
                        <c:v>12677</c:v>
                      </c:pt>
                      <c:pt idx="107">
                        <c:v>12685.5</c:v>
                      </c:pt>
                      <c:pt idx="108">
                        <c:v>12685.5</c:v>
                      </c:pt>
                      <c:pt idx="109">
                        <c:v>12924.5</c:v>
                      </c:pt>
                      <c:pt idx="110">
                        <c:v>12943.5</c:v>
                      </c:pt>
                      <c:pt idx="111">
                        <c:v>12943.5</c:v>
                      </c:pt>
                      <c:pt idx="112">
                        <c:v>12948</c:v>
                      </c:pt>
                      <c:pt idx="113">
                        <c:v>12948</c:v>
                      </c:pt>
                      <c:pt idx="114">
                        <c:v>13179.5</c:v>
                      </c:pt>
                      <c:pt idx="115">
                        <c:v>13671.5</c:v>
                      </c:pt>
                      <c:pt idx="116">
                        <c:v>13678</c:v>
                      </c:pt>
                      <c:pt idx="117">
                        <c:v>13815.5</c:v>
                      </c:pt>
                      <c:pt idx="118">
                        <c:v>13815.5</c:v>
                      </c:pt>
                      <c:pt idx="119">
                        <c:v>13822</c:v>
                      </c:pt>
                      <c:pt idx="120">
                        <c:v>13822</c:v>
                      </c:pt>
                      <c:pt idx="121">
                        <c:v>13844</c:v>
                      </c:pt>
                      <c:pt idx="122">
                        <c:v>13844</c:v>
                      </c:pt>
                      <c:pt idx="123">
                        <c:v>13846</c:v>
                      </c:pt>
                      <c:pt idx="124">
                        <c:v>13846</c:v>
                      </c:pt>
                      <c:pt idx="125">
                        <c:v>13854.5</c:v>
                      </c:pt>
                      <c:pt idx="126">
                        <c:v>14097.5</c:v>
                      </c:pt>
                      <c:pt idx="127">
                        <c:v>14639</c:v>
                      </c:pt>
                      <c:pt idx="128">
                        <c:v>14728.5</c:v>
                      </c:pt>
                      <c:pt idx="129">
                        <c:v>14728.5</c:v>
                      </c:pt>
                      <c:pt idx="130">
                        <c:v>14728.5</c:v>
                      </c:pt>
                      <c:pt idx="131">
                        <c:v>14807</c:v>
                      </c:pt>
                      <c:pt idx="132">
                        <c:v>14807.5</c:v>
                      </c:pt>
                      <c:pt idx="133">
                        <c:v>14807.5</c:v>
                      </c:pt>
                      <c:pt idx="134">
                        <c:v>15012</c:v>
                      </c:pt>
                      <c:pt idx="135">
                        <c:v>15028</c:v>
                      </c:pt>
                      <c:pt idx="136">
                        <c:v>15038.5</c:v>
                      </c:pt>
                      <c:pt idx="137">
                        <c:v>15248</c:v>
                      </c:pt>
                      <c:pt idx="138">
                        <c:v>15285.5</c:v>
                      </c:pt>
                      <c:pt idx="139">
                        <c:v>15286</c:v>
                      </c:pt>
                      <c:pt idx="140">
                        <c:v>15300.5</c:v>
                      </c:pt>
                      <c:pt idx="141">
                        <c:v>15320</c:v>
                      </c:pt>
                      <c:pt idx="142">
                        <c:v>15519.5</c:v>
                      </c:pt>
                      <c:pt idx="143">
                        <c:v>15565</c:v>
                      </c:pt>
                      <c:pt idx="144">
                        <c:v>15572</c:v>
                      </c:pt>
                      <c:pt idx="145">
                        <c:v>15741</c:v>
                      </c:pt>
                      <c:pt idx="146">
                        <c:v>15809.5</c:v>
                      </c:pt>
                      <c:pt idx="147">
                        <c:v>15909.5</c:v>
                      </c:pt>
                      <c:pt idx="148">
                        <c:v>15925.5</c:v>
                      </c:pt>
                      <c:pt idx="149">
                        <c:v>15943</c:v>
                      </c:pt>
                      <c:pt idx="150">
                        <c:v>15960.5</c:v>
                      </c:pt>
                      <c:pt idx="151">
                        <c:v>15962.5</c:v>
                      </c:pt>
                      <c:pt idx="152">
                        <c:v>15995.5</c:v>
                      </c:pt>
                      <c:pt idx="153">
                        <c:v>16004.5</c:v>
                      </c:pt>
                      <c:pt idx="154">
                        <c:v>16010.5</c:v>
                      </c:pt>
                      <c:pt idx="155">
                        <c:v>16058.5</c:v>
                      </c:pt>
                      <c:pt idx="156">
                        <c:v>16179</c:v>
                      </c:pt>
                      <c:pt idx="157">
                        <c:v>16185</c:v>
                      </c:pt>
                      <c:pt idx="158">
                        <c:v>16212</c:v>
                      </c:pt>
                      <c:pt idx="159">
                        <c:v>16218.5</c:v>
                      </c:pt>
                      <c:pt idx="160">
                        <c:v>16220.5</c:v>
                      </c:pt>
                      <c:pt idx="161">
                        <c:v>16255</c:v>
                      </c:pt>
                      <c:pt idx="162">
                        <c:v>16264</c:v>
                      </c:pt>
                      <c:pt idx="163">
                        <c:v>16294.5</c:v>
                      </c:pt>
                      <c:pt idx="164">
                        <c:v>16406</c:v>
                      </c:pt>
                      <c:pt idx="165">
                        <c:v>16460.5</c:v>
                      </c:pt>
                      <c:pt idx="166">
                        <c:v>16492</c:v>
                      </c:pt>
                      <c:pt idx="167">
                        <c:v>16620</c:v>
                      </c:pt>
                      <c:pt idx="168">
                        <c:v>16639.5</c:v>
                      </c:pt>
                      <c:pt idx="169">
                        <c:v>16653</c:v>
                      </c:pt>
                      <c:pt idx="170">
                        <c:v>16657.5</c:v>
                      </c:pt>
                      <c:pt idx="171">
                        <c:v>16679.5</c:v>
                      </c:pt>
                      <c:pt idx="172">
                        <c:v>16681</c:v>
                      </c:pt>
                      <c:pt idx="173">
                        <c:v>16901.5</c:v>
                      </c:pt>
                      <c:pt idx="174">
                        <c:v>16902</c:v>
                      </c:pt>
                      <c:pt idx="175">
                        <c:v>16939.5</c:v>
                      </c:pt>
                      <c:pt idx="176">
                        <c:v>16952</c:v>
                      </c:pt>
                      <c:pt idx="177">
                        <c:v>17172</c:v>
                      </c:pt>
                      <c:pt idx="178">
                        <c:v>17223.5</c:v>
                      </c:pt>
                      <c:pt idx="179">
                        <c:v>17241</c:v>
                      </c:pt>
                      <c:pt idx="180">
                        <c:v>17243</c:v>
                      </c:pt>
                      <c:pt idx="181">
                        <c:v>17290.5</c:v>
                      </c:pt>
                      <c:pt idx="182">
                        <c:v>17306</c:v>
                      </c:pt>
                      <c:pt idx="183">
                        <c:v>17354.5</c:v>
                      </c:pt>
                      <c:pt idx="184">
                        <c:v>17362.5</c:v>
                      </c:pt>
                      <c:pt idx="185">
                        <c:v>17380.5</c:v>
                      </c:pt>
                      <c:pt idx="186">
                        <c:v>17387</c:v>
                      </c:pt>
                      <c:pt idx="187">
                        <c:v>17401.5</c:v>
                      </c:pt>
                      <c:pt idx="188">
                        <c:v>17408</c:v>
                      </c:pt>
                      <c:pt idx="189">
                        <c:v>17413.5</c:v>
                      </c:pt>
                      <c:pt idx="190">
                        <c:v>17442</c:v>
                      </c:pt>
                      <c:pt idx="191">
                        <c:v>17442</c:v>
                      </c:pt>
                      <c:pt idx="192">
                        <c:v>17442</c:v>
                      </c:pt>
                      <c:pt idx="193">
                        <c:v>17559.5</c:v>
                      </c:pt>
                      <c:pt idx="194">
                        <c:v>17579</c:v>
                      </c:pt>
                      <c:pt idx="195">
                        <c:v>17602.5</c:v>
                      </c:pt>
                      <c:pt idx="196">
                        <c:v>17645</c:v>
                      </c:pt>
                      <c:pt idx="197">
                        <c:v>17699</c:v>
                      </c:pt>
                      <c:pt idx="198">
                        <c:v>17819.5</c:v>
                      </c:pt>
                      <c:pt idx="199">
                        <c:v>17824</c:v>
                      </c:pt>
                      <c:pt idx="200">
                        <c:v>17867</c:v>
                      </c:pt>
                      <c:pt idx="201">
                        <c:v>17878</c:v>
                      </c:pt>
                      <c:pt idx="202">
                        <c:v>17882.5</c:v>
                      </c:pt>
                      <c:pt idx="203">
                        <c:v>17894</c:v>
                      </c:pt>
                      <c:pt idx="204">
                        <c:v>17894</c:v>
                      </c:pt>
                      <c:pt idx="205">
                        <c:v>17894</c:v>
                      </c:pt>
                      <c:pt idx="206">
                        <c:v>17894</c:v>
                      </c:pt>
                      <c:pt idx="207">
                        <c:v>17894</c:v>
                      </c:pt>
                      <c:pt idx="208">
                        <c:v>17894</c:v>
                      </c:pt>
                      <c:pt idx="209">
                        <c:v>17897.5</c:v>
                      </c:pt>
                      <c:pt idx="210">
                        <c:v>17905</c:v>
                      </c:pt>
                      <c:pt idx="211">
                        <c:v>18105.5</c:v>
                      </c:pt>
                      <c:pt idx="212">
                        <c:v>18125</c:v>
                      </c:pt>
                      <c:pt idx="213">
                        <c:v>18154</c:v>
                      </c:pt>
                      <c:pt idx="214">
                        <c:v>18297</c:v>
                      </c:pt>
                      <c:pt idx="215">
                        <c:v>18297</c:v>
                      </c:pt>
                      <c:pt idx="216">
                        <c:v>18312.5</c:v>
                      </c:pt>
                      <c:pt idx="217">
                        <c:v>18312.5</c:v>
                      </c:pt>
                      <c:pt idx="218">
                        <c:v>18341.5</c:v>
                      </c:pt>
                      <c:pt idx="219">
                        <c:v>18341.5</c:v>
                      </c:pt>
                      <c:pt idx="220">
                        <c:v>18358.5</c:v>
                      </c:pt>
                      <c:pt idx="221">
                        <c:v>18363</c:v>
                      </c:pt>
                      <c:pt idx="222">
                        <c:v>18368</c:v>
                      </c:pt>
                      <c:pt idx="223">
                        <c:v>18372</c:v>
                      </c:pt>
                      <c:pt idx="224">
                        <c:v>18372</c:v>
                      </c:pt>
                      <c:pt idx="225">
                        <c:v>18372</c:v>
                      </c:pt>
                      <c:pt idx="226">
                        <c:v>18372</c:v>
                      </c:pt>
                      <c:pt idx="227">
                        <c:v>18372</c:v>
                      </c:pt>
                      <c:pt idx="228">
                        <c:v>18376.5</c:v>
                      </c:pt>
                      <c:pt idx="229">
                        <c:v>18570.5</c:v>
                      </c:pt>
                      <c:pt idx="230">
                        <c:v>18590</c:v>
                      </c:pt>
                      <c:pt idx="231">
                        <c:v>18607.5</c:v>
                      </c:pt>
                      <c:pt idx="232">
                        <c:v>18608.5</c:v>
                      </c:pt>
                      <c:pt idx="233">
                        <c:v>18608.5</c:v>
                      </c:pt>
                      <c:pt idx="234">
                        <c:v>18608.5</c:v>
                      </c:pt>
                      <c:pt idx="235">
                        <c:v>18625.5</c:v>
                      </c:pt>
                      <c:pt idx="236">
                        <c:v>18754.5</c:v>
                      </c:pt>
                      <c:pt idx="237">
                        <c:v>18754.5</c:v>
                      </c:pt>
                      <c:pt idx="238">
                        <c:v>18785</c:v>
                      </c:pt>
                      <c:pt idx="239">
                        <c:v>18785</c:v>
                      </c:pt>
                      <c:pt idx="240">
                        <c:v>18785</c:v>
                      </c:pt>
                      <c:pt idx="241">
                        <c:v>18785</c:v>
                      </c:pt>
                      <c:pt idx="242">
                        <c:v>18785</c:v>
                      </c:pt>
                      <c:pt idx="243">
                        <c:v>18785</c:v>
                      </c:pt>
                      <c:pt idx="244">
                        <c:v>18785</c:v>
                      </c:pt>
                      <c:pt idx="245">
                        <c:v>18785</c:v>
                      </c:pt>
                      <c:pt idx="246">
                        <c:v>18785</c:v>
                      </c:pt>
                      <c:pt idx="247">
                        <c:v>18785</c:v>
                      </c:pt>
                      <c:pt idx="248">
                        <c:v>18785</c:v>
                      </c:pt>
                      <c:pt idx="249">
                        <c:v>18785</c:v>
                      </c:pt>
                      <c:pt idx="250">
                        <c:v>18785</c:v>
                      </c:pt>
                      <c:pt idx="251">
                        <c:v>18789.5</c:v>
                      </c:pt>
                      <c:pt idx="252">
                        <c:v>18789.5</c:v>
                      </c:pt>
                      <c:pt idx="253">
                        <c:v>18798</c:v>
                      </c:pt>
                      <c:pt idx="254">
                        <c:v>18800</c:v>
                      </c:pt>
                      <c:pt idx="255">
                        <c:v>18800</c:v>
                      </c:pt>
                      <c:pt idx="256">
                        <c:v>18800</c:v>
                      </c:pt>
                      <c:pt idx="257">
                        <c:v>18800</c:v>
                      </c:pt>
                      <c:pt idx="258">
                        <c:v>18800</c:v>
                      </c:pt>
                      <c:pt idx="259">
                        <c:v>18800</c:v>
                      </c:pt>
                      <c:pt idx="260">
                        <c:v>18800</c:v>
                      </c:pt>
                      <c:pt idx="261">
                        <c:v>18800</c:v>
                      </c:pt>
                      <c:pt idx="262">
                        <c:v>18811.5</c:v>
                      </c:pt>
                      <c:pt idx="263">
                        <c:v>18811.5</c:v>
                      </c:pt>
                      <c:pt idx="264">
                        <c:v>18811.5</c:v>
                      </c:pt>
                      <c:pt idx="265">
                        <c:v>18811.5</c:v>
                      </c:pt>
                      <c:pt idx="266">
                        <c:v>18826</c:v>
                      </c:pt>
                      <c:pt idx="267">
                        <c:v>18826.5</c:v>
                      </c:pt>
                      <c:pt idx="268">
                        <c:v>18830.5</c:v>
                      </c:pt>
                      <c:pt idx="269">
                        <c:v>18901</c:v>
                      </c:pt>
                      <c:pt idx="270">
                        <c:v>18999</c:v>
                      </c:pt>
                      <c:pt idx="271">
                        <c:v>19073.5</c:v>
                      </c:pt>
                      <c:pt idx="272">
                        <c:v>19130</c:v>
                      </c:pt>
                      <c:pt idx="273">
                        <c:v>19130</c:v>
                      </c:pt>
                      <c:pt idx="274">
                        <c:v>19241.5</c:v>
                      </c:pt>
                      <c:pt idx="275">
                        <c:v>19241.5</c:v>
                      </c:pt>
                      <c:pt idx="276">
                        <c:v>19241.5</c:v>
                      </c:pt>
                      <c:pt idx="277">
                        <c:v>19241.5</c:v>
                      </c:pt>
                      <c:pt idx="278">
                        <c:v>19245</c:v>
                      </c:pt>
                      <c:pt idx="279">
                        <c:v>19252.5</c:v>
                      </c:pt>
                      <c:pt idx="280">
                        <c:v>19258.5</c:v>
                      </c:pt>
                      <c:pt idx="281">
                        <c:v>19265.5</c:v>
                      </c:pt>
                      <c:pt idx="282">
                        <c:v>19265.5</c:v>
                      </c:pt>
                      <c:pt idx="283">
                        <c:v>19267.5</c:v>
                      </c:pt>
                      <c:pt idx="284">
                        <c:v>19276</c:v>
                      </c:pt>
                      <c:pt idx="285">
                        <c:v>19298.5</c:v>
                      </c:pt>
                      <c:pt idx="286">
                        <c:v>19496.5</c:v>
                      </c:pt>
                      <c:pt idx="287">
                        <c:v>19498.5</c:v>
                      </c:pt>
                      <c:pt idx="288">
                        <c:v>19501</c:v>
                      </c:pt>
                      <c:pt idx="289">
                        <c:v>19538.5</c:v>
                      </c:pt>
                      <c:pt idx="290">
                        <c:v>19552.5</c:v>
                      </c:pt>
                      <c:pt idx="291">
                        <c:v>19560.5</c:v>
                      </c:pt>
                      <c:pt idx="292">
                        <c:v>19733</c:v>
                      </c:pt>
                      <c:pt idx="293">
                        <c:v>19785</c:v>
                      </c:pt>
                      <c:pt idx="294">
                        <c:v>19824.5</c:v>
                      </c:pt>
                      <c:pt idx="295">
                        <c:v>19929.5</c:v>
                      </c:pt>
                      <c:pt idx="296">
                        <c:v>19993</c:v>
                      </c:pt>
                      <c:pt idx="297">
                        <c:v>19995</c:v>
                      </c:pt>
                      <c:pt idx="298">
                        <c:v>19997</c:v>
                      </c:pt>
                      <c:pt idx="299">
                        <c:v>19997.5</c:v>
                      </c:pt>
                      <c:pt idx="300">
                        <c:v>19999</c:v>
                      </c:pt>
                      <c:pt idx="301">
                        <c:v>20006</c:v>
                      </c:pt>
                      <c:pt idx="302">
                        <c:v>20019.5</c:v>
                      </c:pt>
                      <c:pt idx="303">
                        <c:v>20021</c:v>
                      </c:pt>
                      <c:pt idx="304">
                        <c:v>20039</c:v>
                      </c:pt>
                      <c:pt idx="305">
                        <c:v>20077</c:v>
                      </c:pt>
                      <c:pt idx="306">
                        <c:v>20180</c:v>
                      </c:pt>
                      <c:pt idx="307">
                        <c:v>20191</c:v>
                      </c:pt>
                      <c:pt idx="308">
                        <c:v>20206.5</c:v>
                      </c:pt>
                      <c:pt idx="309">
                        <c:v>20221.5</c:v>
                      </c:pt>
                      <c:pt idx="310">
                        <c:v>20235</c:v>
                      </c:pt>
                      <c:pt idx="311">
                        <c:v>20264</c:v>
                      </c:pt>
                      <c:pt idx="312">
                        <c:v>20275</c:v>
                      </c:pt>
                      <c:pt idx="313">
                        <c:v>20281.5</c:v>
                      </c:pt>
                      <c:pt idx="314">
                        <c:v>20285.5</c:v>
                      </c:pt>
                      <c:pt idx="315">
                        <c:v>20455.5</c:v>
                      </c:pt>
                      <c:pt idx="316">
                        <c:v>20489</c:v>
                      </c:pt>
                      <c:pt idx="317">
                        <c:v>20523.5</c:v>
                      </c:pt>
                      <c:pt idx="318">
                        <c:v>20654</c:v>
                      </c:pt>
                      <c:pt idx="319">
                        <c:v>20676</c:v>
                      </c:pt>
                      <c:pt idx="320">
                        <c:v>20679</c:v>
                      </c:pt>
                      <c:pt idx="321">
                        <c:v>20688.5</c:v>
                      </c:pt>
                      <c:pt idx="322">
                        <c:v>20691.5</c:v>
                      </c:pt>
                      <c:pt idx="323">
                        <c:v>20713</c:v>
                      </c:pt>
                      <c:pt idx="324">
                        <c:v>20727</c:v>
                      </c:pt>
                      <c:pt idx="325">
                        <c:v>20888</c:v>
                      </c:pt>
                      <c:pt idx="326">
                        <c:v>20923</c:v>
                      </c:pt>
                      <c:pt idx="327">
                        <c:v>20951.5</c:v>
                      </c:pt>
                      <c:pt idx="328">
                        <c:v>21022</c:v>
                      </c:pt>
                      <c:pt idx="329">
                        <c:v>21183</c:v>
                      </c:pt>
                      <c:pt idx="330">
                        <c:v>21183</c:v>
                      </c:pt>
                      <c:pt idx="331">
                        <c:v>21187</c:v>
                      </c:pt>
                      <c:pt idx="332">
                        <c:v>21192</c:v>
                      </c:pt>
                      <c:pt idx="333">
                        <c:v>21224.5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1'!$U$21:$U$902</c15:sqref>
                        </c15:formulaRef>
                      </c:ext>
                    </c:extLst>
                    <c:numCache>
                      <c:formatCode>General</c:formatCode>
                      <c:ptCount val="882"/>
                      <c:pt idx="91">
                        <c:v>-7.2587499962537549E-3</c:v>
                      </c:pt>
                      <c:pt idx="92">
                        <c:v>-5.5412500005331822E-3</c:v>
                      </c:pt>
                      <c:pt idx="95">
                        <c:v>-1.9816250001895241E-2</c:v>
                      </c:pt>
                      <c:pt idx="109">
                        <c:v>-1.5633750001143198E-2</c:v>
                      </c:pt>
                      <c:pt idx="127">
                        <c:v>-7.3925000033341348E-3</c:v>
                      </c:pt>
                      <c:pt idx="132">
                        <c:v>1.7643749997660052E-2</c:v>
                      </c:pt>
                      <c:pt idx="133">
                        <c:v>1.8243749997054692E-2</c:v>
                      </c:pt>
                      <c:pt idx="142">
                        <c:v>5.903750003199093E-3</c:v>
                      </c:pt>
                      <c:pt idx="155">
                        <c:v>9.1612499963957816E-3</c:v>
                      </c:pt>
                      <c:pt idx="160">
                        <c:v>2.5446249994274694E-2</c:v>
                      </c:pt>
                      <c:pt idx="169">
                        <c:v>-5.2974999998696148E-3</c:v>
                      </c:pt>
                      <c:pt idx="221">
                        <c:v>5.3774999978486449E-3</c:v>
                      </c:pt>
                      <c:pt idx="272">
                        <c:v>3.4249999953317456E-3</c:v>
                      </c:pt>
                      <c:pt idx="289">
                        <c:v>1.2571250001201406E-2</c:v>
                      </c:pt>
                      <c:pt idx="317">
                        <c:v>-1.6226250001636799E-2</c:v>
                      </c:pt>
                      <c:pt idx="321">
                        <c:v>-0.20366374999866821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3CF0-409C-9368-9F033C6E3F11}"/>
                  </c:ext>
                </c:extLst>
              </c15:ser>
            </c15:filteredScatterSeries>
          </c:ext>
        </c:extLst>
      </c:scatterChart>
      <c:valAx>
        <c:axId val="76320995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592095105758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382352941176471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209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Primary O-C Diagr.</a:t>
            </a:r>
          </a:p>
        </c:rich>
      </c:tx>
      <c:layout>
        <c:manualLayout>
          <c:xMode val="edge"/>
          <c:yMode val="edge"/>
          <c:x val="0.26057906458797325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0311804008908"/>
          <c:y val="0.14953316519776211"/>
          <c:w val="0.82182628062360796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</c:numCache>
            </c:numRef>
          </c:xVal>
          <c:yVal>
            <c:numRef>
              <c:f>'Active 1'!$R$21:$R$902</c:f>
              <c:numCache>
                <c:formatCode>General</c:formatCode>
                <c:ptCount val="882"/>
                <c:pt idx="0">
                  <c:v>2.1019999998316052E-2</c:v>
                </c:pt>
                <c:pt idx="3">
                  <c:v>8.3949999971082434E-3</c:v>
                </c:pt>
                <c:pt idx="4">
                  <c:v>1.0319999997591367E-2</c:v>
                </c:pt>
                <c:pt idx="6">
                  <c:v>1.8419999998513958E-2</c:v>
                </c:pt>
                <c:pt idx="7">
                  <c:v>1.7294999997830018E-2</c:v>
                </c:pt>
                <c:pt idx="9">
                  <c:v>-9.8300000063318294E-3</c:v>
                </c:pt>
                <c:pt idx="11">
                  <c:v>-1.2130000002798624E-2</c:v>
                </c:pt>
                <c:pt idx="13">
                  <c:v>-2.2800000006100163E-3</c:v>
                </c:pt>
                <c:pt idx="16">
                  <c:v>-1.1105000001407461E-2</c:v>
                </c:pt>
                <c:pt idx="17">
                  <c:v>-1.2855000000854488E-2</c:v>
                </c:pt>
                <c:pt idx="19">
                  <c:v>-1.0230000003502937E-2</c:v>
                </c:pt>
                <c:pt idx="21">
                  <c:v>-1.5330000005633337E-2</c:v>
                </c:pt>
                <c:pt idx="23">
                  <c:v>2.5449999957345426E-3</c:v>
                </c:pt>
                <c:pt idx="25">
                  <c:v>-1.0855000004085014E-2</c:v>
                </c:pt>
                <c:pt idx="28">
                  <c:v>1.7319999999017455E-2</c:v>
                </c:pt>
                <c:pt idx="29">
                  <c:v>1.1394999997719424E-2</c:v>
                </c:pt>
                <c:pt idx="31">
                  <c:v>1.3309999998455169E-2</c:v>
                </c:pt>
                <c:pt idx="33">
                  <c:v>-6.1800000003131572E-3</c:v>
                </c:pt>
                <c:pt idx="37">
                  <c:v>2.8724999974656384E-3</c:v>
                </c:pt>
                <c:pt idx="38">
                  <c:v>2.6137499997275881E-2</c:v>
                </c:pt>
                <c:pt idx="41">
                  <c:v>-3.8050000002840534E-3</c:v>
                </c:pt>
                <c:pt idx="43">
                  <c:v>1.7594999997527339E-2</c:v>
                </c:pt>
                <c:pt idx="44">
                  <c:v>1.5199999998003477E-2</c:v>
                </c:pt>
                <c:pt idx="46">
                  <c:v>1.8949999976030085E-3</c:v>
                </c:pt>
                <c:pt idx="48">
                  <c:v>-3.0475000021397136E-3</c:v>
                </c:pt>
                <c:pt idx="51">
                  <c:v>-3.3309999998891726E-2</c:v>
                </c:pt>
                <c:pt idx="52">
                  <c:v>-3.5725000001548324E-2</c:v>
                </c:pt>
                <c:pt idx="54">
                  <c:v>-4.0552500002377201E-2</c:v>
                </c:pt>
                <c:pt idx="55">
                  <c:v>3.0325000043376349E-3</c:v>
                </c:pt>
                <c:pt idx="56">
                  <c:v>2.8242499996849801E-2</c:v>
                </c:pt>
                <c:pt idx="58">
                  <c:v>-1.5425000005052425E-2</c:v>
                </c:pt>
                <c:pt idx="59">
                  <c:v>-5.3499999921768904E-4</c:v>
                </c:pt>
                <c:pt idx="61">
                  <c:v>7.5974999999743886E-3</c:v>
                </c:pt>
                <c:pt idx="62">
                  <c:v>-5.8175000012852252E-3</c:v>
                </c:pt>
                <c:pt idx="64">
                  <c:v>2.7524999997694977E-2</c:v>
                </c:pt>
                <c:pt idx="67">
                  <c:v>-7.1725000016158447E-3</c:v>
                </c:pt>
                <c:pt idx="69">
                  <c:v>5.450000026030466E-4</c:v>
                </c:pt>
                <c:pt idx="71">
                  <c:v>-6.4387500002339948E-2</c:v>
                </c:pt>
                <c:pt idx="72">
                  <c:v>-8.9670000001206063E-2</c:v>
                </c:pt>
                <c:pt idx="75">
                  <c:v>-5.9327499999199063E-2</c:v>
                </c:pt>
                <c:pt idx="76">
                  <c:v>-4.5624999984283932E-3</c:v>
                </c:pt>
                <c:pt idx="77">
                  <c:v>-5.4600000003119931E-3</c:v>
                </c:pt>
                <c:pt idx="82">
                  <c:v>2.1499999274965376E-4</c:v>
                </c:pt>
                <c:pt idx="83">
                  <c:v>8.0000000161817297E-4</c:v>
                </c:pt>
                <c:pt idx="86">
                  <c:v>9.4075000015436672E-3</c:v>
                </c:pt>
                <c:pt idx="88">
                  <c:v>1.3687499995285179E-2</c:v>
                </c:pt>
                <c:pt idx="89">
                  <c:v>1.4292499996372499E-2</c:v>
                </c:pt>
                <c:pt idx="94">
                  <c:v>1.3377499992202502E-2</c:v>
                </c:pt>
                <c:pt idx="97">
                  <c:v>1.3929999993706588E-2</c:v>
                </c:pt>
                <c:pt idx="100">
                  <c:v>8.6050000027171336E-3</c:v>
                </c:pt>
                <c:pt idx="101">
                  <c:v>7.7224999986356124E-3</c:v>
                </c:pt>
                <c:pt idx="104">
                  <c:v>5.4525000014109537E-3</c:v>
                </c:pt>
                <c:pt idx="105">
                  <c:v>3.8149999963934533E-3</c:v>
                </c:pt>
                <c:pt idx="106">
                  <c:v>5.422499991254881E-3</c:v>
                </c:pt>
                <c:pt idx="112">
                  <c:v>1.2500000011641532E-3</c:v>
                </c:pt>
                <c:pt idx="113">
                  <c:v>1.2900000001536682E-3</c:v>
                </c:pt>
                <c:pt idx="116">
                  <c:v>-5.3850000040256418E-3</c:v>
                </c:pt>
                <c:pt idx="119">
                  <c:v>-7.7650000021094456E-3</c:v>
                </c:pt>
                <c:pt idx="120">
                  <c:v>-7.4650000024121255E-3</c:v>
                </c:pt>
                <c:pt idx="121">
                  <c:v>-8.3299999969312921E-3</c:v>
                </c:pt>
                <c:pt idx="122">
                  <c:v>-7.6300000000628643E-3</c:v>
                </c:pt>
                <c:pt idx="123">
                  <c:v>-7.2450000006938353E-3</c:v>
                </c:pt>
                <c:pt idx="124">
                  <c:v>-6.3450000016018748E-3</c:v>
                </c:pt>
                <c:pt idx="127">
                  <c:v>0</c:v>
                </c:pt>
                <c:pt idx="131">
                  <c:v>-1.3352500005566981E-2</c:v>
                </c:pt>
                <c:pt idx="134">
                  <c:v>-2.2789999995438848E-2</c:v>
                </c:pt>
                <c:pt idx="135">
                  <c:v>-1.4009999998961575E-2</c:v>
                </c:pt>
                <c:pt idx="137">
                  <c:v>-1.4759999998204876E-2</c:v>
                </c:pt>
                <c:pt idx="139">
                  <c:v>-1.4844999997876585E-2</c:v>
                </c:pt>
                <c:pt idx="141">
                  <c:v>-1.6699999992852099E-2</c:v>
                </c:pt>
                <c:pt idx="143">
                  <c:v>-1.6437499994935934E-2</c:v>
                </c:pt>
                <c:pt idx="144">
                  <c:v>-1.6590000006544869E-2</c:v>
                </c:pt>
                <c:pt idx="145">
                  <c:v>-1.6257499999483116E-2</c:v>
                </c:pt>
                <c:pt idx="149">
                  <c:v>-1.5772500002640299E-2</c:v>
                </c:pt>
                <c:pt idx="156">
                  <c:v>-1.4942500005417969E-2</c:v>
                </c:pt>
                <c:pt idx="157">
                  <c:v>-1.6587500002060551E-2</c:v>
                </c:pt>
                <c:pt idx="158">
                  <c:v>-1.5989999999874271E-2</c:v>
                </c:pt>
                <c:pt idx="161">
                  <c:v>-1.661249999597203E-2</c:v>
                </c:pt>
                <c:pt idx="162">
                  <c:v>-1.6079999993962701E-2</c:v>
                </c:pt>
                <c:pt idx="164">
                  <c:v>-1.5445000004547182E-2</c:v>
                </c:pt>
                <c:pt idx="166">
                  <c:v>-1.4690000003611203E-2</c:v>
                </c:pt>
                <c:pt idx="167">
                  <c:v>-1.434999999764841E-2</c:v>
                </c:pt>
                <c:pt idx="172">
                  <c:v>-1.3607500004582107E-2</c:v>
                </c:pt>
                <c:pt idx="174">
                  <c:v>-1.2365000002318993E-2</c:v>
                </c:pt>
                <c:pt idx="176">
                  <c:v>-1.2839999995776452E-2</c:v>
                </c:pt>
                <c:pt idx="177">
                  <c:v>-1.1789999996835832E-2</c:v>
                </c:pt>
                <c:pt idx="179">
                  <c:v>-9.307499996793922E-3</c:v>
                </c:pt>
                <c:pt idx="180">
                  <c:v>-1.0322499998437706E-2</c:v>
                </c:pt>
                <c:pt idx="182">
                  <c:v>-1.119499999913387E-2</c:v>
                </c:pt>
                <c:pt idx="186">
                  <c:v>-9.1025000001536682E-3</c:v>
                </c:pt>
                <c:pt idx="188">
                  <c:v>-9.859999998298008E-3</c:v>
                </c:pt>
                <c:pt idx="190">
                  <c:v>-9.115000008023344E-3</c:v>
                </c:pt>
                <c:pt idx="191">
                  <c:v>-8.8150000083260238E-3</c:v>
                </c:pt>
                <c:pt idx="192">
                  <c:v>-8.8150000083260238E-3</c:v>
                </c:pt>
                <c:pt idx="194">
                  <c:v>-8.4425000022747554E-3</c:v>
                </c:pt>
                <c:pt idx="196">
                  <c:v>-7.7374999964376912E-3</c:v>
                </c:pt>
                <c:pt idx="197">
                  <c:v>-7.4425000057090074E-3</c:v>
                </c:pt>
                <c:pt idx="199">
                  <c:v>-6.2800000014249235E-3</c:v>
                </c:pt>
                <c:pt idx="200">
                  <c:v>-6.1025000031804666E-3</c:v>
                </c:pt>
                <c:pt idx="201">
                  <c:v>-4.885000002104789E-3</c:v>
                </c:pt>
                <c:pt idx="203">
                  <c:v>-6.7049999997834675E-3</c:v>
                </c:pt>
                <c:pt idx="204">
                  <c:v>-6.6149999984190799E-3</c:v>
                </c:pt>
                <c:pt idx="205">
                  <c:v>-6.5050000048358925E-3</c:v>
                </c:pt>
                <c:pt idx="206">
                  <c:v>-6.4150000034715049E-3</c:v>
                </c:pt>
                <c:pt idx="207">
                  <c:v>-5.805000000691507E-3</c:v>
                </c:pt>
                <c:pt idx="208">
                  <c:v>-5.7149999993271194E-3</c:v>
                </c:pt>
                <c:pt idx="210">
                  <c:v>-6.1875000028521754E-3</c:v>
                </c:pt>
                <c:pt idx="212">
                  <c:v>-3.6374999981489964E-3</c:v>
                </c:pt>
                <c:pt idx="213">
                  <c:v>-3.7550000051851384E-3</c:v>
                </c:pt>
                <c:pt idx="214">
                  <c:v>-1.927500001329463E-3</c:v>
                </c:pt>
                <c:pt idx="215">
                  <c:v>-1.927500001329463E-3</c:v>
                </c:pt>
                <c:pt idx="222">
                  <c:v>-2.1599999963655137E-3</c:v>
                </c:pt>
                <c:pt idx="223">
                  <c:v>-2.4600000033387914E-3</c:v>
                </c:pt>
                <c:pt idx="224">
                  <c:v>-2.2600000011152588E-3</c:v>
                </c:pt>
                <c:pt idx="225">
                  <c:v>-2.0599999988917261E-3</c:v>
                </c:pt>
                <c:pt idx="226">
                  <c:v>-1.710000004095491E-3</c:v>
                </c:pt>
                <c:pt idx="227">
                  <c:v>-1.710000004095491E-3</c:v>
                </c:pt>
                <c:pt idx="230">
                  <c:v>-7.2500000533182174E-4</c:v>
                </c:pt>
                <c:pt idx="238">
                  <c:v>1.3525000031222589E-3</c:v>
                </c:pt>
                <c:pt idx="239">
                  <c:v>1.4425000044866465E-3</c:v>
                </c:pt>
                <c:pt idx="240">
                  <c:v>1.502500002970919E-3</c:v>
                </c:pt>
                <c:pt idx="241">
                  <c:v>1.5925000043353066E-3</c:v>
                </c:pt>
                <c:pt idx="242">
                  <c:v>1.622499999939464E-3</c:v>
                </c:pt>
                <c:pt idx="243">
                  <c:v>1.7825000031734817E-3</c:v>
                </c:pt>
                <c:pt idx="244">
                  <c:v>1.8925000040326267E-3</c:v>
                </c:pt>
                <c:pt idx="245">
                  <c:v>2.1124999984749593E-3</c:v>
                </c:pt>
                <c:pt idx="246">
                  <c:v>2.8925000005983748E-3</c:v>
                </c:pt>
                <c:pt idx="247">
                  <c:v>3.1625000046915375E-3</c:v>
                </c:pt>
                <c:pt idx="248">
                  <c:v>3.3225000006495975E-3</c:v>
                </c:pt>
                <c:pt idx="249">
                  <c:v>3.4325000015087426E-3</c:v>
                </c:pt>
                <c:pt idx="250">
                  <c:v>3.6525000032270327E-3</c:v>
                </c:pt>
                <c:pt idx="253">
                  <c:v>5.1499999972293153E-4</c:v>
                </c:pt>
                <c:pt idx="254">
                  <c:v>2.9000000358792022E-4</c:v>
                </c:pt>
                <c:pt idx="255">
                  <c:v>7.6999999873805791E-4</c:v>
                </c:pt>
                <c:pt idx="256">
                  <c:v>9.1000000247731805E-4</c:v>
                </c:pt>
                <c:pt idx="257">
                  <c:v>9.1999999858671799E-4</c:v>
                </c:pt>
                <c:pt idx="258">
                  <c:v>1.0900000052060932E-3</c:v>
                </c:pt>
                <c:pt idx="259">
                  <c:v>1.3900000049034134E-3</c:v>
                </c:pt>
                <c:pt idx="260">
                  <c:v>1.4000000010128133E-3</c:v>
                </c:pt>
                <c:pt idx="261">
                  <c:v>1.5700000003562309E-3</c:v>
                </c:pt>
                <c:pt idx="266">
                  <c:v>2.4049999992712401E-3</c:v>
                </c:pt>
                <c:pt idx="269">
                  <c:v>2.9424999956972897E-3</c:v>
                </c:pt>
                <c:pt idx="270">
                  <c:v>3.1074999933480285E-3</c:v>
                </c:pt>
                <c:pt idx="273">
                  <c:v>3.4249999953317456E-3</c:v>
                </c:pt>
                <c:pt idx="278">
                  <c:v>5.5625000022700988E-3</c:v>
                </c:pt>
                <c:pt idx="284">
                  <c:v>5.3299999999580905E-3</c:v>
                </c:pt>
                <c:pt idx="288">
                  <c:v>7.1424999987357296E-3</c:v>
                </c:pt>
                <c:pt idx="292">
                  <c:v>8.4024999960092828E-3</c:v>
                </c:pt>
                <c:pt idx="293">
                  <c:v>8.812499996565748E-3</c:v>
                </c:pt>
                <c:pt idx="296">
                  <c:v>1.2652500001422595E-2</c:v>
                </c:pt>
                <c:pt idx="297">
                  <c:v>1.2337500003923196E-2</c:v>
                </c:pt>
                <c:pt idx="298">
                  <c:v>1.1822499996924307E-2</c:v>
                </c:pt>
                <c:pt idx="300">
                  <c:v>9.5074999990174547E-3</c:v>
                </c:pt>
                <c:pt idx="301">
                  <c:v>1.0054999998828862E-2</c:v>
                </c:pt>
                <c:pt idx="303">
                  <c:v>9.8424999960116111E-3</c:v>
                </c:pt>
                <c:pt idx="304">
                  <c:v>1.0307500000635628E-2</c:v>
                </c:pt>
                <c:pt idx="305">
                  <c:v>1.0342499997932464E-2</c:v>
                </c:pt>
                <c:pt idx="306">
                  <c:v>1.0049999997136183E-2</c:v>
                </c:pt>
                <c:pt idx="307">
                  <c:v>9.5674999975017272E-3</c:v>
                </c:pt>
                <c:pt idx="310">
                  <c:v>1.0637499995937105E-2</c:v>
                </c:pt>
                <c:pt idx="311">
                  <c:v>1.2119999999413267E-2</c:v>
                </c:pt>
                <c:pt idx="312">
                  <c:v>1.3637500000186265E-2</c:v>
                </c:pt>
                <c:pt idx="316">
                  <c:v>1.1232500000915024E-2</c:v>
                </c:pt>
                <c:pt idx="318">
                  <c:v>1.1894999996002298E-2</c:v>
                </c:pt>
                <c:pt idx="319">
                  <c:v>1.1530000003403984E-2</c:v>
                </c:pt>
                <c:pt idx="320">
                  <c:v>1.1707500001648441E-2</c:v>
                </c:pt>
                <c:pt idx="323">
                  <c:v>1.2952500001119915E-2</c:v>
                </c:pt>
                <c:pt idx="324">
                  <c:v>1.2147500005085021E-2</c:v>
                </c:pt>
                <c:pt idx="325">
                  <c:v>1.4139999999315478E-2</c:v>
                </c:pt>
                <c:pt idx="326">
                  <c:v>1.2177499993413221E-2</c:v>
                </c:pt>
                <c:pt idx="328">
                  <c:v>1.0434999996505212E-2</c:v>
                </c:pt>
                <c:pt idx="329">
                  <c:v>1.022749999538064E-2</c:v>
                </c:pt>
                <c:pt idx="330">
                  <c:v>1.1727499993867241E-2</c:v>
                </c:pt>
                <c:pt idx="331">
                  <c:v>1.1997499997960404E-2</c:v>
                </c:pt>
                <c:pt idx="332">
                  <c:v>1.1259999999310821E-2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D7-427E-ACE6-B702B644E387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</c:numCache>
            </c:numRef>
          </c:xVal>
          <c:yVal>
            <c:numRef>
              <c:f>'Active 1'!$O$21:$O$902</c:f>
              <c:numCache>
                <c:formatCode>General</c:formatCode>
                <c:ptCount val="882"/>
                <c:pt idx="0">
                  <c:v>-2.7643760414131066E-2</c:v>
                </c:pt>
                <c:pt idx="1">
                  <c:v>-2.7540416986052651E-2</c:v>
                </c:pt>
                <c:pt idx="2">
                  <c:v>-2.7052584654750814E-2</c:v>
                </c:pt>
                <c:pt idx="3">
                  <c:v>-2.6680933444456389E-2</c:v>
                </c:pt>
                <c:pt idx="4">
                  <c:v>-2.5641080317207736E-2</c:v>
                </c:pt>
                <c:pt idx="5">
                  <c:v>-2.517828148711744E-2</c:v>
                </c:pt>
                <c:pt idx="6">
                  <c:v>-2.4973520284899957E-2</c:v>
                </c:pt>
                <c:pt idx="7">
                  <c:v>-2.4267447173805197E-2</c:v>
                </c:pt>
                <c:pt idx="8">
                  <c:v>-2.4266805289158744E-2</c:v>
                </c:pt>
                <c:pt idx="9">
                  <c:v>-2.356137406271043E-2</c:v>
                </c:pt>
                <c:pt idx="10">
                  <c:v>-2.3432355248774024E-2</c:v>
                </c:pt>
                <c:pt idx="11">
                  <c:v>-2.2483007856674793E-2</c:v>
                </c:pt>
                <c:pt idx="12">
                  <c:v>-2.248236597202834E-2</c:v>
                </c:pt>
                <c:pt idx="13">
                  <c:v>-2.1943824753656971E-2</c:v>
                </c:pt>
                <c:pt idx="14">
                  <c:v>-2.189183209729454E-2</c:v>
                </c:pt>
                <c:pt idx="15">
                  <c:v>-2.0980355899335841E-2</c:v>
                </c:pt>
                <c:pt idx="16">
                  <c:v>-2.0775594697118361E-2</c:v>
                </c:pt>
                <c:pt idx="17">
                  <c:v>-2.0647217767828404E-2</c:v>
                </c:pt>
                <c:pt idx="18">
                  <c:v>-2.0646575883181955E-2</c:v>
                </c:pt>
                <c:pt idx="19">
                  <c:v>-2.0069521586023598E-2</c:v>
                </c:pt>
                <c:pt idx="20">
                  <c:v>-2.0068879701377149E-2</c:v>
                </c:pt>
                <c:pt idx="21">
                  <c:v>-1.9196558466851889E-2</c:v>
                </c:pt>
                <c:pt idx="22">
                  <c:v>-1.9195916582205437E-2</c:v>
                </c:pt>
                <c:pt idx="23">
                  <c:v>-1.8490485355757126E-2</c:v>
                </c:pt>
                <c:pt idx="24">
                  <c:v>-1.8489843471110674E-2</c:v>
                </c:pt>
                <c:pt idx="25">
                  <c:v>-1.7566171464869433E-2</c:v>
                </c:pt>
                <c:pt idx="26">
                  <c:v>-1.7488503422649009E-2</c:v>
                </c:pt>
                <c:pt idx="27">
                  <c:v>-1.6654053382264288E-2</c:v>
                </c:pt>
                <c:pt idx="28">
                  <c:v>-1.6397941408330823E-2</c:v>
                </c:pt>
                <c:pt idx="29">
                  <c:v>-1.5897271384099992E-2</c:v>
                </c:pt>
                <c:pt idx="30">
                  <c:v>-1.589662949945354E-2</c:v>
                </c:pt>
                <c:pt idx="31">
                  <c:v>-1.5643085064105874E-2</c:v>
                </c:pt>
                <c:pt idx="32">
                  <c:v>-1.5642443179459425E-2</c:v>
                </c:pt>
                <c:pt idx="33">
                  <c:v>-1.5627679832591081E-2</c:v>
                </c:pt>
                <c:pt idx="34">
                  <c:v>-1.5253461083710855E-2</c:v>
                </c:pt>
                <c:pt idx="35">
                  <c:v>-1.5250893545125058E-2</c:v>
                </c:pt>
                <c:pt idx="36">
                  <c:v>-1.5236772082903163E-2</c:v>
                </c:pt>
                <c:pt idx="37">
                  <c:v>-1.5225860043913516E-2</c:v>
                </c:pt>
                <c:pt idx="38">
                  <c:v>-1.5202752196641323E-2</c:v>
                </c:pt>
                <c:pt idx="39">
                  <c:v>-1.5194407696237476E-2</c:v>
                </c:pt>
                <c:pt idx="40">
                  <c:v>-1.5180286234015581E-2</c:v>
                </c:pt>
                <c:pt idx="41">
                  <c:v>-1.5178360580076232E-2</c:v>
                </c:pt>
                <c:pt idx="42">
                  <c:v>-1.5152043309571791E-2</c:v>
                </c:pt>
                <c:pt idx="43">
                  <c:v>-1.5075659036644266E-2</c:v>
                </c:pt>
                <c:pt idx="44">
                  <c:v>-1.5042281035028877E-2</c:v>
                </c:pt>
                <c:pt idx="45">
                  <c:v>-1.5041639150382428E-2</c:v>
                </c:pt>
                <c:pt idx="46">
                  <c:v>-1.4613502091200419E-2</c:v>
                </c:pt>
                <c:pt idx="47">
                  <c:v>-1.461286020655397E-2</c:v>
                </c:pt>
                <c:pt idx="48">
                  <c:v>-9.9675410201968719E-3</c:v>
                </c:pt>
                <c:pt idx="49">
                  <c:v>-9.7409557400000985E-3</c:v>
                </c:pt>
                <c:pt idx="50">
                  <c:v>-9.4379861868757985E-3</c:v>
                </c:pt>
                <c:pt idx="51">
                  <c:v>-9.4091013777855594E-3</c:v>
                </c:pt>
                <c:pt idx="52">
                  <c:v>-9.4065338391997599E-3</c:v>
                </c:pt>
                <c:pt idx="53">
                  <c:v>-9.3892029537456165E-3</c:v>
                </c:pt>
                <c:pt idx="54">
                  <c:v>-9.3333589895044852E-3</c:v>
                </c:pt>
                <c:pt idx="55">
                  <c:v>-9.3307914509186858E-3</c:v>
                </c:pt>
                <c:pt idx="56">
                  <c:v>-9.2640354476879079E-3</c:v>
                </c:pt>
                <c:pt idx="57">
                  <c:v>-9.0618417840562238E-3</c:v>
                </c:pt>
                <c:pt idx="58">
                  <c:v>-8.9443768937559134E-3</c:v>
                </c:pt>
                <c:pt idx="59">
                  <c:v>-8.8570805818387437E-3</c:v>
                </c:pt>
                <c:pt idx="60">
                  <c:v>-8.8487360814348964E-3</c:v>
                </c:pt>
                <c:pt idx="61">
                  <c:v>-8.845526658202648E-3</c:v>
                </c:pt>
                <c:pt idx="62">
                  <c:v>-8.8429591196168486E-3</c:v>
                </c:pt>
                <c:pt idx="63">
                  <c:v>-8.8346146192130014E-3</c:v>
                </c:pt>
                <c:pt idx="64">
                  <c:v>-8.2511414755901454E-3</c:v>
                </c:pt>
                <c:pt idx="65">
                  <c:v>-8.2402294366005005E-3</c:v>
                </c:pt>
                <c:pt idx="66">
                  <c:v>-8.2402294366005005E-3</c:v>
                </c:pt>
                <c:pt idx="67">
                  <c:v>-8.2344524747824509E-3</c:v>
                </c:pt>
                <c:pt idx="68">
                  <c:v>-8.2261079743786037E-3</c:v>
                </c:pt>
                <c:pt idx="69">
                  <c:v>-8.2203310125605559E-3</c:v>
                </c:pt>
                <c:pt idx="70">
                  <c:v>-7.9821918087276851E-3</c:v>
                </c:pt>
                <c:pt idx="71">
                  <c:v>-7.9237803059007544E-3</c:v>
                </c:pt>
                <c:pt idx="72">
                  <c:v>-7.9096588436788594E-3</c:v>
                </c:pt>
                <c:pt idx="73">
                  <c:v>-7.5444264798489313E-3</c:v>
                </c:pt>
                <c:pt idx="74">
                  <c:v>-7.3595637016713933E-3</c:v>
                </c:pt>
                <c:pt idx="75">
                  <c:v>-7.3178411996521571E-3</c:v>
                </c:pt>
                <c:pt idx="76">
                  <c:v>-7.037979493800051E-3</c:v>
                </c:pt>
                <c:pt idx="77">
                  <c:v>-5.480767341512871E-3</c:v>
                </c:pt>
                <c:pt idx="78">
                  <c:v>-5.4749903796948232E-3</c:v>
                </c:pt>
                <c:pt idx="79">
                  <c:v>-5.4698553025232244E-3</c:v>
                </c:pt>
                <c:pt idx="80">
                  <c:v>-5.1835747502066206E-3</c:v>
                </c:pt>
                <c:pt idx="81">
                  <c:v>-4.8806051970823223E-3</c:v>
                </c:pt>
                <c:pt idx="82">
                  <c:v>-4.8773957738500722E-3</c:v>
                </c:pt>
                <c:pt idx="83">
                  <c:v>-4.8748282352642728E-3</c:v>
                </c:pt>
                <c:pt idx="84">
                  <c:v>-4.869051273446225E-3</c:v>
                </c:pt>
                <c:pt idx="85">
                  <c:v>-2.7200214771323436E-3</c:v>
                </c:pt>
                <c:pt idx="86">
                  <c:v>-2.7193795924858929E-3</c:v>
                </c:pt>
                <c:pt idx="87">
                  <c:v>-2.0742855228038596E-3</c:v>
                </c:pt>
                <c:pt idx="88">
                  <c:v>-1.2610176757519801E-3</c:v>
                </c:pt>
                <c:pt idx="89">
                  <c:v>-6.6278118526078011E-4</c:v>
                </c:pt>
                <c:pt idx="90">
                  <c:v>-6.5186914627113519E-4</c:v>
                </c:pt>
                <c:pt idx="91">
                  <c:v>-5.6842414223266281E-4</c:v>
                </c:pt>
                <c:pt idx="92">
                  <c:v>-5.5430268001076775E-4</c:v>
                </c:pt>
                <c:pt idx="93">
                  <c:v>-3.6045351678293258E-4</c:v>
                </c:pt>
                <c:pt idx="94">
                  <c:v>-3.5210901637908534E-4</c:v>
                </c:pt>
                <c:pt idx="95">
                  <c:v>-3.3606190021783985E-4</c:v>
                </c:pt>
                <c:pt idx="96">
                  <c:v>-3.3606190021783985E-4</c:v>
                </c:pt>
                <c:pt idx="97">
                  <c:v>-3.0974462971339843E-4</c:v>
                </c:pt>
                <c:pt idx="98">
                  <c:v>-2.1538423457444222E-5</c:v>
                </c:pt>
                <c:pt idx="99">
                  <c:v>2.8784997613135084E-4</c:v>
                </c:pt>
                <c:pt idx="100">
                  <c:v>6.0173156824529575E-4</c:v>
                </c:pt>
                <c:pt idx="101">
                  <c:v>6.1585303046719081E-4</c:v>
                </c:pt>
                <c:pt idx="102">
                  <c:v>6.2419753087103805E-4</c:v>
                </c:pt>
                <c:pt idx="103">
                  <c:v>9.156131603592424E-4</c:v>
                </c:pt>
                <c:pt idx="104">
                  <c:v>9.188225835914908E-4</c:v>
                </c:pt>
                <c:pt idx="105">
                  <c:v>1.1819952886359016E-3</c:v>
                </c:pt>
                <c:pt idx="106">
                  <c:v>1.232062291058985E-3</c:v>
                </c:pt>
                <c:pt idx="107">
                  <c:v>1.2429743300486316E-3</c:v>
                </c:pt>
                <c:pt idx="108">
                  <c:v>1.2429743300486316E-3</c:v>
                </c:pt>
                <c:pt idx="109">
                  <c:v>1.549795191051629E-3</c:v>
                </c:pt>
                <c:pt idx="110">
                  <c:v>1.5741868076167218E-3</c:v>
                </c:pt>
                <c:pt idx="111">
                  <c:v>1.5741868076167218E-3</c:v>
                </c:pt>
                <c:pt idx="112">
                  <c:v>1.5799637694347696E-3</c:v>
                </c:pt>
                <c:pt idx="113">
                  <c:v>1.5799637694347696E-3</c:v>
                </c:pt>
                <c:pt idx="114">
                  <c:v>1.8771563607410217E-3</c:v>
                </c:pt>
                <c:pt idx="115">
                  <c:v>2.508770852847609E-3</c:v>
                </c:pt>
                <c:pt idx="116">
                  <c:v>2.5171153532514562E-3</c:v>
                </c:pt>
                <c:pt idx="117">
                  <c:v>2.6936336310251462E-3</c:v>
                </c:pt>
                <c:pt idx="118">
                  <c:v>2.6936336310251462E-3</c:v>
                </c:pt>
                <c:pt idx="119">
                  <c:v>2.7019781314289934E-3</c:v>
                </c:pt>
                <c:pt idx="120">
                  <c:v>2.7019781314289934E-3</c:v>
                </c:pt>
                <c:pt idx="121">
                  <c:v>2.730221055872787E-3</c:v>
                </c:pt>
                <c:pt idx="122">
                  <c:v>2.730221055872787E-3</c:v>
                </c:pt>
                <c:pt idx="123">
                  <c:v>2.7327885944585864E-3</c:v>
                </c:pt>
                <c:pt idx="124">
                  <c:v>2.7327885944585864E-3</c:v>
                </c:pt>
                <c:pt idx="125">
                  <c:v>2.7437006334482296E-3</c:v>
                </c:pt>
                <c:pt idx="126">
                  <c:v>3.0556565716228258E-3</c:v>
                </c:pt>
                <c:pt idx="127">
                  <c:v>3.750817643727946E-3</c:v>
                </c:pt>
                <c:pt idx="128">
                  <c:v>3.8657149954424569E-3</c:v>
                </c:pt>
                <c:pt idx="129">
                  <c:v>3.8657149954424569E-3</c:v>
                </c:pt>
                <c:pt idx="130">
                  <c:v>3.8657149954424569E-3</c:v>
                </c:pt>
                <c:pt idx="131">
                  <c:v>3.9664908849350727E-3</c:v>
                </c:pt>
                <c:pt idx="132">
                  <c:v>3.9671327695815217E-3</c:v>
                </c:pt>
                <c:pt idx="133">
                  <c:v>3.9671327695815217E-3</c:v>
                </c:pt>
                <c:pt idx="134">
                  <c:v>4.2296635899794835E-3</c:v>
                </c:pt>
                <c:pt idx="135">
                  <c:v>4.2502038986658788E-3</c:v>
                </c:pt>
                <c:pt idx="136">
                  <c:v>4.2636834762413249E-3</c:v>
                </c:pt>
                <c:pt idx="137">
                  <c:v>4.5326331431037835E-3</c:v>
                </c:pt>
                <c:pt idx="138">
                  <c:v>4.5807744915875165E-3</c:v>
                </c:pt>
                <c:pt idx="139">
                  <c:v>4.5814163762339655E-3</c:v>
                </c:pt>
                <c:pt idx="140">
                  <c:v>4.6000310309810104E-3</c:v>
                </c:pt>
                <c:pt idx="141">
                  <c:v>4.6250645321925521E-3</c:v>
                </c:pt>
                <c:pt idx="142">
                  <c:v>4.8811765061260171E-3</c:v>
                </c:pt>
                <c:pt idx="143">
                  <c:v>4.9395880089529477E-3</c:v>
                </c:pt>
                <c:pt idx="144">
                  <c:v>4.9485743940032439E-3</c:v>
                </c:pt>
                <c:pt idx="145">
                  <c:v>5.1655314045032721E-3</c:v>
                </c:pt>
                <c:pt idx="146">
                  <c:v>5.2534696010668944E-3</c:v>
                </c:pt>
                <c:pt idx="147">
                  <c:v>5.3818465303568513E-3</c:v>
                </c:pt>
                <c:pt idx="148">
                  <c:v>5.4023868390432432E-3</c:v>
                </c:pt>
                <c:pt idx="149">
                  <c:v>5.4248528016689855E-3</c:v>
                </c:pt>
                <c:pt idx="150">
                  <c:v>5.4473187642947278E-3</c:v>
                </c:pt>
                <c:pt idx="151">
                  <c:v>5.4498863028805272E-3</c:v>
                </c:pt>
                <c:pt idx="152">
                  <c:v>5.4922506895462124E-3</c:v>
                </c:pt>
                <c:pt idx="153">
                  <c:v>5.503804613182308E-3</c:v>
                </c:pt>
                <c:pt idx="154">
                  <c:v>5.5115072289397063E-3</c:v>
                </c:pt>
                <c:pt idx="155">
                  <c:v>5.5731281549988854E-3</c:v>
                </c:pt>
                <c:pt idx="156">
                  <c:v>5.7278223547932855E-3</c:v>
                </c:pt>
                <c:pt idx="157">
                  <c:v>5.7355249705506803E-3</c:v>
                </c:pt>
                <c:pt idx="158">
                  <c:v>5.7701867414589707E-3</c:v>
                </c:pt>
                <c:pt idx="159">
                  <c:v>5.7785312418628179E-3</c:v>
                </c:pt>
                <c:pt idx="160">
                  <c:v>5.7810987804486173E-3</c:v>
                </c:pt>
                <c:pt idx="161">
                  <c:v>5.8253888210536529E-3</c:v>
                </c:pt>
                <c:pt idx="162">
                  <c:v>5.8369427446897486E-3</c:v>
                </c:pt>
                <c:pt idx="163">
                  <c:v>5.8760977081231854E-3</c:v>
                </c:pt>
                <c:pt idx="164">
                  <c:v>6.0192379842814864E-3</c:v>
                </c:pt>
                <c:pt idx="165">
                  <c:v>6.0892034107445127E-3</c:v>
                </c:pt>
                <c:pt idx="166">
                  <c:v>6.1296421434708509E-3</c:v>
                </c:pt>
                <c:pt idx="167">
                  <c:v>6.2939646129619962E-3</c:v>
                </c:pt>
                <c:pt idx="168">
                  <c:v>6.318998114173538E-3</c:v>
                </c:pt>
                <c:pt idx="169">
                  <c:v>6.3363289996276814E-3</c:v>
                </c:pt>
                <c:pt idx="170">
                  <c:v>6.3421059614457292E-3</c:v>
                </c:pt>
                <c:pt idx="171">
                  <c:v>6.3703488858895194E-3</c:v>
                </c:pt>
                <c:pt idx="172">
                  <c:v>6.3722745398288698E-3</c:v>
                </c:pt>
                <c:pt idx="173">
                  <c:v>6.6553456689132234E-3</c:v>
                </c:pt>
                <c:pt idx="174">
                  <c:v>6.6559875535596724E-3</c:v>
                </c:pt>
                <c:pt idx="175">
                  <c:v>6.7041289020434089E-3</c:v>
                </c:pt>
                <c:pt idx="176">
                  <c:v>6.7201760182046544E-3</c:v>
                </c:pt>
                <c:pt idx="177">
                  <c:v>7.002605262642559E-3</c:v>
                </c:pt>
                <c:pt idx="178">
                  <c:v>7.0687193812268845E-3</c:v>
                </c:pt>
                <c:pt idx="179">
                  <c:v>7.0911853438526302E-3</c:v>
                </c:pt>
                <c:pt idx="180">
                  <c:v>7.0937528824384262E-3</c:v>
                </c:pt>
                <c:pt idx="181">
                  <c:v>7.1547319238511563E-3</c:v>
                </c:pt>
                <c:pt idx="182">
                  <c:v>7.1746303478910992E-3</c:v>
                </c:pt>
                <c:pt idx="183">
                  <c:v>7.2368931585967307E-3</c:v>
                </c:pt>
                <c:pt idx="184">
                  <c:v>7.2471633129399249E-3</c:v>
                </c:pt>
                <c:pt idx="185">
                  <c:v>7.2702711602121196E-3</c:v>
                </c:pt>
                <c:pt idx="186">
                  <c:v>7.2786156606159669E-3</c:v>
                </c:pt>
                <c:pt idx="187">
                  <c:v>7.2972303153630083E-3</c:v>
                </c:pt>
                <c:pt idx="188">
                  <c:v>7.3055748157668556E-3</c:v>
                </c:pt>
                <c:pt idx="189">
                  <c:v>7.3126355468778048E-3</c:v>
                </c:pt>
                <c:pt idx="190">
                  <c:v>7.3492229717254422E-3</c:v>
                </c:pt>
                <c:pt idx="191">
                  <c:v>7.3492229717254422E-3</c:v>
                </c:pt>
                <c:pt idx="192">
                  <c:v>7.3492229717254422E-3</c:v>
                </c:pt>
                <c:pt idx="193">
                  <c:v>7.5000658636411414E-3</c:v>
                </c:pt>
                <c:pt idx="194">
                  <c:v>7.5250993648526832E-3</c:v>
                </c:pt>
                <c:pt idx="195">
                  <c:v>7.5552679432358237E-3</c:v>
                </c:pt>
                <c:pt idx="196">
                  <c:v>7.609828138184057E-3</c:v>
                </c:pt>
                <c:pt idx="197">
                  <c:v>7.6791516800006308E-3</c:v>
                </c:pt>
                <c:pt idx="198">
                  <c:v>7.833845879795031E-3</c:v>
                </c:pt>
                <c:pt idx="199">
                  <c:v>7.8396228416130788E-3</c:v>
                </c:pt>
                <c:pt idx="200">
                  <c:v>7.8948249212077611E-3</c:v>
                </c:pt>
                <c:pt idx="201">
                  <c:v>7.9089463834296561E-3</c:v>
                </c:pt>
                <c:pt idx="202">
                  <c:v>7.9147233452477039E-3</c:v>
                </c:pt>
                <c:pt idx="203">
                  <c:v>7.929486692116048E-3</c:v>
                </c:pt>
                <c:pt idx="204">
                  <c:v>7.929486692116048E-3</c:v>
                </c:pt>
                <c:pt idx="205">
                  <c:v>7.929486692116048E-3</c:v>
                </c:pt>
                <c:pt idx="206">
                  <c:v>7.929486692116048E-3</c:v>
                </c:pt>
                <c:pt idx="207">
                  <c:v>7.929486692116048E-3</c:v>
                </c:pt>
                <c:pt idx="208">
                  <c:v>7.929486692116048E-3</c:v>
                </c:pt>
                <c:pt idx="209">
                  <c:v>7.9339798846411978E-3</c:v>
                </c:pt>
                <c:pt idx="210">
                  <c:v>7.943608154337943E-3</c:v>
                </c:pt>
                <c:pt idx="211">
                  <c:v>8.2010038975643094E-3</c:v>
                </c:pt>
                <c:pt idx="212">
                  <c:v>8.2260373987758512E-3</c:v>
                </c:pt>
                <c:pt idx="213">
                  <c:v>8.2632667082699375E-3</c:v>
                </c:pt>
                <c:pt idx="214">
                  <c:v>8.4468457171545767E-3</c:v>
                </c:pt>
                <c:pt idx="215">
                  <c:v>8.4468457171545767E-3</c:v>
                </c:pt>
                <c:pt idx="216">
                  <c:v>8.4667441411945196E-3</c:v>
                </c:pt>
                <c:pt idx="217">
                  <c:v>8.4667441411945196E-3</c:v>
                </c:pt>
                <c:pt idx="218">
                  <c:v>8.503973450688606E-3</c:v>
                </c:pt>
                <c:pt idx="219">
                  <c:v>8.503973450688606E-3</c:v>
                </c:pt>
                <c:pt idx="220">
                  <c:v>8.5257975286678993E-3</c:v>
                </c:pt>
                <c:pt idx="221">
                  <c:v>8.5315744904859471E-3</c:v>
                </c:pt>
                <c:pt idx="222">
                  <c:v>8.5379933369504439E-3</c:v>
                </c:pt>
                <c:pt idx="223">
                  <c:v>8.5431284141220427E-3</c:v>
                </c:pt>
                <c:pt idx="224">
                  <c:v>8.5431284141220427E-3</c:v>
                </c:pt>
                <c:pt idx="225">
                  <c:v>8.5431284141220427E-3</c:v>
                </c:pt>
                <c:pt idx="226">
                  <c:v>8.5431284141220427E-3</c:v>
                </c:pt>
                <c:pt idx="227">
                  <c:v>8.5431284141220427E-3</c:v>
                </c:pt>
                <c:pt idx="228">
                  <c:v>8.5489053759400906E-3</c:v>
                </c:pt>
                <c:pt idx="229">
                  <c:v>8.7979566187626097E-3</c:v>
                </c:pt>
                <c:pt idx="230">
                  <c:v>8.8229901199741514E-3</c:v>
                </c:pt>
                <c:pt idx="231">
                  <c:v>8.8454560825998937E-3</c:v>
                </c:pt>
                <c:pt idx="232">
                  <c:v>8.8467398518927917E-3</c:v>
                </c:pt>
                <c:pt idx="233">
                  <c:v>8.8467398518927917E-3</c:v>
                </c:pt>
                <c:pt idx="234">
                  <c:v>8.8467398518927917E-3</c:v>
                </c:pt>
                <c:pt idx="235">
                  <c:v>8.868563929872085E-3</c:v>
                </c:pt>
                <c:pt idx="236">
                  <c:v>9.0341701686561283E-3</c:v>
                </c:pt>
                <c:pt idx="237">
                  <c:v>9.0341701686561283E-3</c:v>
                </c:pt>
                <c:pt idx="238">
                  <c:v>9.0733251320895651E-3</c:v>
                </c:pt>
                <c:pt idx="239">
                  <c:v>9.0733251320895651E-3</c:v>
                </c:pt>
                <c:pt idx="240">
                  <c:v>9.0733251320895651E-3</c:v>
                </c:pt>
                <c:pt idx="241">
                  <c:v>9.0733251320895651E-3</c:v>
                </c:pt>
                <c:pt idx="242">
                  <c:v>9.0733251320895651E-3</c:v>
                </c:pt>
                <c:pt idx="243">
                  <c:v>9.0733251320895651E-3</c:v>
                </c:pt>
                <c:pt idx="244">
                  <c:v>9.0733251320895651E-3</c:v>
                </c:pt>
                <c:pt idx="245">
                  <c:v>9.0733251320895651E-3</c:v>
                </c:pt>
                <c:pt idx="246">
                  <c:v>9.0733251320895651E-3</c:v>
                </c:pt>
                <c:pt idx="247">
                  <c:v>9.0733251320895651E-3</c:v>
                </c:pt>
                <c:pt idx="248">
                  <c:v>9.0733251320895651E-3</c:v>
                </c:pt>
                <c:pt idx="249">
                  <c:v>9.0733251320895651E-3</c:v>
                </c:pt>
                <c:pt idx="250">
                  <c:v>9.0733251320895651E-3</c:v>
                </c:pt>
                <c:pt idx="251">
                  <c:v>9.0791020939076129E-3</c:v>
                </c:pt>
                <c:pt idx="252">
                  <c:v>9.0791020939076129E-3</c:v>
                </c:pt>
                <c:pt idx="253">
                  <c:v>9.0900141328972596E-3</c:v>
                </c:pt>
                <c:pt idx="254">
                  <c:v>9.092581671483059E-3</c:v>
                </c:pt>
                <c:pt idx="255">
                  <c:v>9.092581671483059E-3</c:v>
                </c:pt>
                <c:pt idx="256">
                  <c:v>9.092581671483059E-3</c:v>
                </c:pt>
                <c:pt idx="257">
                  <c:v>9.092581671483059E-3</c:v>
                </c:pt>
                <c:pt idx="258">
                  <c:v>9.092581671483059E-3</c:v>
                </c:pt>
                <c:pt idx="259">
                  <c:v>9.092581671483059E-3</c:v>
                </c:pt>
                <c:pt idx="260">
                  <c:v>9.092581671483059E-3</c:v>
                </c:pt>
                <c:pt idx="261">
                  <c:v>9.092581671483059E-3</c:v>
                </c:pt>
                <c:pt idx="262">
                  <c:v>9.1073450183514065E-3</c:v>
                </c:pt>
                <c:pt idx="263">
                  <c:v>9.1073450183514065E-3</c:v>
                </c:pt>
                <c:pt idx="264">
                  <c:v>9.1073450183514065E-3</c:v>
                </c:pt>
                <c:pt idx="265">
                  <c:v>9.1073450183514065E-3</c:v>
                </c:pt>
                <c:pt idx="266">
                  <c:v>9.125959673098448E-3</c:v>
                </c:pt>
                <c:pt idx="267">
                  <c:v>9.126601557744897E-3</c:v>
                </c:pt>
                <c:pt idx="268">
                  <c:v>9.1317366349164958E-3</c:v>
                </c:pt>
                <c:pt idx="269">
                  <c:v>9.2222423700659174E-3</c:v>
                </c:pt>
                <c:pt idx="270">
                  <c:v>9.348051760770075E-3</c:v>
                </c:pt>
                <c:pt idx="271">
                  <c:v>9.443692573091092E-3</c:v>
                </c:pt>
                <c:pt idx="272">
                  <c:v>9.5162255381399177E-3</c:v>
                </c:pt>
                <c:pt idx="273">
                  <c:v>9.5162255381399177E-3</c:v>
                </c:pt>
                <c:pt idx="274">
                  <c:v>9.6593658142982222E-3</c:v>
                </c:pt>
                <c:pt idx="275">
                  <c:v>9.6593658142982222E-3</c:v>
                </c:pt>
                <c:pt idx="276">
                  <c:v>9.6593658142982222E-3</c:v>
                </c:pt>
                <c:pt idx="277">
                  <c:v>9.6593658142982222E-3</c:v>
                </c:pt>
                <c:pt idx="278">
                  <c:v>9.6638590068233686E-3</c:v>
                </c:pt>
                <c:pt idx="279">
                  <c:v>9.6734872765201173E-3</c:v>
                </c:pt>
                <c:pt idx="280">
                  <c:v>9.6811898922775121E-3</c:v>
                </c:pt>
                <c:pt idx="281">
                  <c:v>9.6901762773278118E-3</c:v>
                </c:pt>
                <c:pt idx="282">
                  <c:v>9.6901762773278118E-3</c:v>
                </c:pt>
                <c:pt idx="283">
                  <c:v>9.6927438159136112E-3</c:v>
                </c:pt>
                <c:pt idx="284">
                  <c:v>9.7036558549032544E-3</c:v>
                </c:pt>
                <c:pt idx="285">
                  <c:v>9.7325406639934969E-3</c:v>
                </c:pt>
                <c:pt idx="286">
                  <c:v>9.9867269839876115E-3</c:v>
                </c:pt>
                <c:pt idx="287">
                  <c:v>9.9892945225734109E-3</c:v>
                </c:pt>
                <c:pt idx="288">
                  <c:v>9.9925039458056593E-3</c:v>
                </c:pt>
                <c:pt idx="289">
                  <c:v>1.0040645294289392E-2</c:v>
                </c:pt>
                <c:pt idx="290">
                  <c:v>1.0058618064389988E-2</c:v>
                </c:pt>
                <c:pt idx="291">
                  <c:v>1.0068888218733182E-2</c:v>
                </c:pt>
                <c:pt idx="292">
                  <c:v>1.029033842175836E-2</c:v>
                </c:pt>
                <c:pt idx="293">
                  <c:v>1.0357094424989138E-2</c:v>
                </c:pt>
                <c:pt idx="294">
                  <c:v>1.0407803312058671E-2</c:v>
                </c:pt>
                <c:pt idx="295">
                  <c:v>1.0542599087813125E-2</c:v>
                </c:pt>
                <c:pt idx="296">
                  <c:v>1.062411843791225E-2</c:v>
                </c:pt>
                <c:pt idx="297">
                  <c:v>1.0626685976498046E-2</c:v>
                </c:pt>
                <c:pt idx="298">
                  <c:v>1.0629253515083845E-2</c:v>
                </c:pt>
                <c:pt idx="299">
                  <c:v>1.0629895399730298E-2</c:v>
                </c:pt>
                <c:pt idx="300">
                  <c:v>1.0631821053669645E-2</c:v>
                </c:pt>
                <c:pt idx="301">
                  <c:v>1.0640807438719944E-2</c:v>
                </c:pt>
                <c:pt idx="302">
                  <c:v>1.0658138324174088E-2</c:v>
                </c:pt>
                <c:pt idx="303">
                  <c:v>1.0660063978113435E-2</c:v>
                </c:pt>
                <c:pt idx="304">
                  <c:v>1.068317182538563E-2</c:v>
                </c:pt>
                <c:pt idx="305">
                  <c:v>1.0731955058515812E-2</c:v>
                </c:pt>
                <c:pt idx="306">
                  <c:v>1.0864183295684469E-2</c:v>
                </c:pt>
                <c:pt idx="307">
                  <c:v>1.0878304757906365E-2</c:v>
                </c:pt>
                <c:pt idx="308">
                  <c:v>1.0898203181946307E-2</c:v>
                </c:pt>
                <c:pt idx="309">
                  <c:v>1.0917459721339801E-2</c:v>
                </c:pt>
                <c:pt idx="310">
                  <c:v>1.0934790606793945E-2</c:v>
                </c:pt>
                <c:pt idx="311">
                  <c:v>1.0972019916288031E-2</c:v>
                </c:pt>
                <c:pt idx="312">
                  <c:v>1.0986141378509926E-2</c:v>
                </c:pt>
                <c:pt idx="313">
                  <c:v>1.0994485878913773E-2</c:v>
                </c:pt>
                <c:pt idx="314">
                  <c:v>1.0999620956085372E-2</c:v>
                </c:pt>
                <c:pt idx="315">
                  <c:v>1.1217861735878298E-2</c:v>
                </c:pt>
                <c:pt idx="316">
                  <c:v>1.1260868007190436E-2</c:v>
                </c:pt>
                <c:pt idx="317">
                  <c:v>1.1305158047795472E-2</c:v>
                </c:pt>
                <c:pt idx="318">
                  <c:v>1.1472689940518865E-2</c:v>
                </c:pt>
                <c:pt idx="319">
                  <c:v>1.1500932864962655E-2</c:v>
                </c:pt>
                <c:pt idx="320">
                  <c:v>1.1504784172841353E-2</c:v>
                </c:pt>
                <c:pt idx="321">
                  <c:v>1.1516979981123901E-2</c:v>
                </c:pt>
                <c:pt idx="322">
                  <c:v>1.1520831289002598E-2</c:v>
                </c:pt>
                <c:pt idx="323">
                  <c:v>1.154843232879994E-2</c:v>
                </c:pt>
                <c:pt idx="324">
                  <c:v>1.1566405098900532E-2</c:v>
                </c:pt>
                <c:pt idx="325">
                  <c:v>1.1773091955057366E-2</c:v>
                </c:pt>
                <c:pt idx="326">
                  <c:v>1.1818023880308851E-2</c:v>
                </c:pt>
                <c:pt idx="327">
                  <c:v>1.1854611305156488E-2</c:v>
                </c:pt>
                <c:pt idx="328">
                  <c:v>1.1945117040305906E-2</c:v>
                </c:pt>
                <c:pt idx="329">
                  <c:v>1.2151803896462737E-2</c:v>
                </c:pt>
                <c:pt idx="330">
                  <c:v>1.2151803896462737E-2</c:v>
                </c:pt>
                <c:pt idx="331">
                  <c:v>1.2156938973634335E-2</c:v>
                </c:pt>
                <c:pt idx="332">
                  <c:v>1.2163357820098836E-2</c:v>
                </c:pt>
                <c:pt idx="333">
                  <c:v>1.2205080322118072E-2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D7-427E-ACE6-B702B644E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764992"/>
        <c:axId val="1"/>
      </c:scatterChart>
      <c:valAx>
        <c:axId val="85076499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02227171492209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.5000000000000005E-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113585746102449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64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11804008908686"/>
          <c:y val="0.91900605882208652"/>
          <c:w val="0.3184855233853007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Secondary O-C Diagr.</a:t>
            </a:r>
          </a:p>
        </c:rich>
      </c:tx>
      <c:layout>
        <c:manualLayout>
          <c:xMode val="edge"/>
          <c:yMode val="edge"/>
          <c:x val="0.220140761093387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7346011126422"/>
          <c:y val="0.14906854902912253"/>
          <c:w val="0.8126472992984522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</c:numCache>
            </c:numRef>
          </c:xVal>
          <c:yVal>
            <c:numRef>
              <c:f>'Active 1'!$S$21:$S$902</c:f>
              <c:numCache>
                <c:formatCode>General</c:formatCode>
                <c:ptCount val="882"/>
                <c:pt idx="1">
                  <c:v>-8.6837500020919833E-3</c:v>
                </c:pt>
                <c:pt idx="2">
                  <c:v>-1.4533750001646695E-2</c:v>
                </c:pt>
                <c:pt idx="5">
                  <c:v>5.1624999832711183E-4</c:v>
                </c:pt>
                <c:pt idx="8">
                  <c:v>-2.8087500031688251E-3</c:v>
                </c:pt>
                <c:pt idx="10">
                  <c:v>3.3162499967147596E-3</c:v>
                </c:pt>
                <c:pt idx="12">
                  <c:v>2.0766249999724096E-2</c:v>
                </c:pt>
                <c:pt idx="14">
                  <c:v>1.4316249998955755E-2</c:v>
                </c:pt>
                <c:pt idx="15">
                  <c:v>1.7991249998885905E-2</c:v>
                </c:pt>
                <c:pt idx="18">
                  <c:v>1.3041250000242144E-2</c:v>
                </c:pt>
                <c:pt idx="20">
                  <c:v>8.6662499961676076E-3</c:v>
                </c:pt>
                <c:pt idx="22">
                  <c:v>-9.4337500013352837E-3</c:v>
                </c:pt>
                <c:pt idx="24">
                  <c:v>-1.2558750000607688E-2</c:v>
                </c:pt>
                <c:pt idx="26">
                  <c:v>-1.4087500021560118E-3</c:v>
                </c:pt>
                <c:pt idx="27">
                  <c:v>-7.28375000107917E-3</c:v>
                </c:pt>
                <c:pt idx="30">
                  <c:v>-1.0708750000048894E-2</c:v>
                </c:pt>
                <c:pt idx="32">
                  <c:v>-9.7937500031548552E-3</c:v>
                </c:pt>
                <c:pt idx="34">
                  <c:v>-9.666250003647292E-3</c:v>
                </c:pt>
                <c:pt idx="35">
                  <c:v>5.9187500010011718E-3</c:v>
                </c:pt>
                <c:pt idx="36">
                  <c:v>-8.3637500028999057E-3</c:v>
                </c:pt>
                <c:pt idx="39">
                  <c:v>-3.2112500011862721E-3</c:v>
                </c:pt>
                <c:pt idx="40">
                  <c:v>-5.4937500026426278E-3</c:v>
                </c:pt>
                <c:pt idx="42">
                  <c:v>-1.2058750002324814E-2</c:v>
                </c:pt>
                <c:pt idx="45">
                  <c:v>-1.3903750001190929E-2</c:v>
                </c:pt>
                <c:pt idx="47">
                  <c:v>-1.9208750003599562E-2</c:v>
                </c:pt>
                <c:pt idx="49">
                  <c:v>-1.4671249999082647E-2</c:v>
                </c:pt>
                <c:pt idx="50">
                  <c:v>1.3358750002225861E-2</c:v>
                </c:pt>
                <c:pt idx="53">
                  <c:v>3.1473749993892852E-2</c:v>
                </c:pt>
                <c:pt idx="57">
                  <c:v>-6.8438750007771887E-2</c:v>
                </c:pt>
                <c:pt idx="60">
                  <c:v>1.4116249993094243E-2</c:v>
                </c:pt>
                <c:pt idx="63">
                  <c:v>2.5833749998128042E-2</c:v>
                </c:pt>
                <c:pt idx="65">
                  <c:v>-1.223875000141561E-2</c:v>
                </c:pt>
                <c:pt idx="66">
                  <c:v>7.6124999759485945E-4</c:v>
                </c:pt>
                <c:pt idx="68">
                  <c:v>8.4787500018137507E-3</c:v>
                </c:pt>
                <c:pt idx="70">
                  <c:v>3.3053750004910398E-2</c:v>
                </c:pt>
                <c:pt idx="73">
                  <c:v>-2.5703750005050097E-2</c:v>
                </c:pt>
                <c:pt idx="74">
                  <c:v>3.8416249997681007E-2</c:v>
                </c:pt>
                <c:pt idx="78">
                  <c:v>5.6062500007101335E-3</c:v>
                </c:pt>
                <c:pt idx="79">
                  <c:v>5.8762499975273386E-3</c:v>
                </c:pt>
                <c:pt idx="80">
                  <c:v>4.3037499999627471E-3</c:v>
                </c:pt>
                <c:pt idx="81">
                  <c:v>9.3375000142259523E-4</c:v>
                </c:pt>
                <c:pt idx="84">
                  <c:v>1.3662499986821786E-3</c:v>
                </c:pt>
                <c:pt idx="85">
                  <c:v>-8.4887499979231507E-3</c:v>
                </c:pt>
                <c:pt idx="87">
                  <c:v>-3.2861250001587905E-2</c:v>
                </c:pt>
                <c:pt idx="90">
                  <c:v>-1.2871250000898726E-2</c:v>
                </c:pt>
                <c:pt idx="93">
                  <c:v>-1.3573750002251472E-2</c:v>
                </c:pt>
                <c:pt idx="96">
                  <c:v>-1.0816250003699679E-2</c:v>
                </c:pt>
                <c:pt idx="98">
                  <c:v>1.3346249994356185E-2</c:v>
                </c:pt>
                <c:pt idx="99">
                  <c:v>-1.1061249999329448E-2</c:v>
                </c:pt>
                <c:pt idx="102">
                  <c:v>-9.2262499965727329E-3</c:v>
                </c:pt>
                <c:pt idx="103">
                  <c:v>-3.1287499950849451E-3</c:v>
                </c:pt>
                <c:pt idx="107">
                  <c:v>-3.8912500021979213E-3</c:v>
                </c:pt>
                <c:pt idx="108">
                  <c:v>-3.8412499998230487E-3</c:v>
                </c:pt>
                <c:pt idx="110">
                  <c:v>-6.9625000469386578E-4</c:v>
                </c:pt>
                <c:pt idx="111">
                  <c:v>-6.7625000519910827E-4</c:v>
                </c:pt>
                <c:pt idx="114">
                  <c:v>7.4537499967846088E-3</c:v>
                </c:pt>
                <c:pt idx="115">
                  <c:v>-6.3624999893363565E-4</c:v>
                </c:pt>
                <c:pt idx="117">
                  <c:v>2.9837499969289638E-3</c:v>
                </c:pt>
                <c:pt idx="118">
                  <c:v>3.6837499937973917E-3</c:v>
                </c:pt>
                <c:pt idx="125">
                  <c:v>2.3912499964353628E-3</c:v>
                </c:pt>
                <c:pt idx="126">
                  <c:v>6.8687500024680048E-3</c:v>
                </c:pt>
                <c:pt idx="128">
                  <c:v>9.7362499946029857E-3</c:v>
                </c:pt>
                <c:pt idx="129">
                  <c:v>9.9362499968265183E-3</c:v>
                </c:pt>
                <c:pt idx="130">
                  <c:v>1.0036249994300306E-2</c:v>
                </c:pt>
                <c:pt idx="136">
                  <c:v>1.0811250002007E-2</c:v>
                </c:pt>
                <c:pt idx="138">
                  <c:v>1.225874999363441E-2</c:v>
                </c:pt>
                <c:pt idx="140">
                  <c:v>1.0046249997685663E-2</c:v>
                </c:pt>
                <c:pt idx="146">
                  <c:v>1.2928750002174638E-2</c:v>
                </c:pt>
                <c:pt idx="147">
                  <c:v>1.2878749992523808E-2</c:v>
                </c:pt>
                <c:pt idx="148">
                  <c:v>1.2658749998081475E-2</c:v>
                </c:pt>
                <c:pt idx="150">
                  <c:v>1.359624999895459E-2</c:v>
                </c:pt>
                <c:pt idx="151">
                  <c:v>1.2281249997613486E-2</c:v>
                </c:pt>
                <c:pt idx="152">
                  <c:v>1.1833749995275866E-2</c:v>
                </c:pt>
                <c:pt idx="153">
                  <c:v>1.1866249995364342E-2</c:v>
                </c:pt>
                <c:pt idx="154">
                  <c:v>1.2221249999129213E-2</c:v>
                </c:pt>
                <c:pt idx="159">
                  <c:v>1.1861250000947621E-2</c:v>
                </c:pt>
                <c:pt idx="163">
                  <c:v>1.149124999938067E-2</c:v>
                </c:pt>
                <c:pt idx="165">
                  <c:v>1.1046250001527369E-2</c:v>
                </c:pt>
                <c:pt idx="168">
                  <c:v>1.1103750002803281E-2</c:v>
                </c:pt>
                <c:pt idx="170">
                  <c:v>1.0868750003282912E-2</c:v>
                </c:pt>
                <c:pt idx="171">
                  <c:v>1.0403749998658895E-2</c:v>
                </c:pt>
                <c:pt idx="173">
                  <c:v>1.0238749993732199E-2</c:v>
                </c:pt>
                <c:pt idx="175">
                  <c:v>9.6537499994155951E-3</c:v>
                </c:pt>
                <c:pt idx="178">
                  <c:v>5.5237499982467853E-3</c:v>
                </c:pt>
                <c:pt idx="181">
                  <c:v>7.3212499992223457E-3</c:v>
                </c:pt>
                <c:pt idx="183">
                  <c:v>5.6412500052829273E-3</c:v>
                </c:pt>
                <c:pt idx="184">
                  <c:v>5.9812499966938049E-3</c:v>
                </c:pt>
                <c:pt idx="185">
                  <c:v>4.746250000607688E-3</c:v>
                </c:pt>
                <c:pt idx="187">
                  <c:v>5.3887500034761615E-3</c:v>
                </c:pt>
                <c:pt idx="189">
                  <c:v>6.5987499983748421E-3</c:v>
                </c:pt>
                <c:pt idx="193">
                  <c:v>4.3037499999627471E-3</c:v>
                </c:pt>
                <c:pt idx="195">
                  <c:v>5.081250004877802E-3</c:v>
                </c:pt>
                <c:pt idx="198">
                  <c:v>2.1537499997066334E-3</c:v>
                </c:pt>
                <c:pt idx="202">
                  <c:v>1.7812500009313226E-3</c:v>
                </c:pt>
                <c:pt idx="209">
                  <c:v>2.0687500000349246E-3</c:v>
                </c:pt>
                <c:pt idx="211">
                  <c:v>7.087499980116263E-4</c:v>
                </c:pt>
                <c:pt idx="216">
                  <c:v>-2.9437499979394488E-3</c:v>
                </c:pt>
                <c:pt idx="217">
                  <c:v>-2.9437499979394488E-3</c:v>
                </c:pt>
                <c:pt idx="218">
                  <c:v>-3.8812500060885213E-3</c:v>
                </c:pt>
                <c:pt idx="219">
                  <c:v>-3.8312500037136488E-3</c:v>
                </c:pt>
                <c:pt idx="220">
                  <c:v>-3.2887500055949204E-3</c:v>
                </c:pt>
                <c:pt idx="228">
                  <c:v>-1.4237499999580905E-3</c:v>
                </c:pt>
                <c:pt idx="229">
                  <c:v>-4.4787499937228858E-3</c:v>
                </c:pt>
                <c:pt idx="231">
                  <c:v>-3.1562500080326572E-3</c:v>
                </c:pt>
                <c:pt idx="232">
                  <c:v>-5.9237500026938505E-3</c:v>
                </c:pt>
                <c:pt idx="233">
                  <c:v>-5.5837499967310578E-3</c:v>
                </c:pt>
                <c:pt idx="234">
                  <c:v>-5.4037500012782402E-3</c:v>
                </c:pt>
                <c:pt idx="235">
                  <c:v>-5.3912500006845221E-3</c:v>
                </c:pt>
                <c:pt idx="236">
                  <c:v>-6.1087499998393469E-3</c:v>
                </c:pt>
                <c:pt idx="237">
                  <c:v>-2.1487499980139546E-3</c:v>
                </c:pt>
                <c:pt idx="251">
                  <c:v>-7.4012500044773333E-3</c:v>
                </c:pt>
                <c:pt idx="252">
                  <c:v>-6.1712500028079376E-3</c:v>
                </c:pt>
                <c:pt idx="262">
                  <c:v>-6.506249999802094E-3</c:v>
                </c:pt>
                <c:pt idx="263">
                  <c:v>-6.4862500003073364E-3</c:v>
                </c:pt>
                <c:pt idx="264">
                  <c:v>-5.9462499993969686E-3</c:v>
                </c:pt>
                <c:pt idx="265">
                  <c:v>-5.8362499985378236E-3</c:v>
                </c:pt>
                <c:pt idx="267">
                  <c:v>-6.2987499986775219E-3</c:v>
                </c:pt>
                <c:pt idx="268">
                  <c:v>-6.8287500034784898E-3</c:v>
                </c:pt>
                <c:pt idx="271">
                  <c:v>-8.6512500056414865E-3</c:v>
                </c:pt>
                <c:pt idx="274">
                  <c:v>-1.1521250002260786E-2</c:v>
                </c:pt>
                <c:pt idx="275">
                  <c:v>-1.0771250003017485E-2</c:v>
                </c:pt>
                <c:pt idx="276">
                  <c:v>-1.0651249998772983E-2</c:v>
                </c:pt>
                <c:pt idx="277">
                  <c:v>-1.0301250003976747E-2</c:v>
                </c:pt>
                <c:pt idx="279">
                  <c:v>-8.5937500043655746E-3</c:v>
                </c:pt>
                <c:pt idx="280">
                  <c:v>-1.0338750005757902E-2</c:v>
                </c:pt>
                <c:pt idx="281">
                  <c:v>-9.9312500024097972E-3</c:v>
                </c:pt>
                <c:pt idx="282">
                  <c:v>-9.631250002712477E-3</c:v>
                </c:pt>
                <c:pt idx="283">
                  <c:v>-1.0296250002284069E-2</c:v>
                </c:pt>
                <c:pt idx="285">
                  <c:v>-1.0738750002929009E-2</c:v>
                </c:pt>
                <c:pt idx="286">
                  <c:v>-1.2323749993811361E-2</c:v>
                </c:pt>
                <c:pt idx="287">
                  <c:v>-1.1738749999494758E-2</c:v>
                </c:pt>
                <c:pt idx="290">
                  <c:v>-1.1743750001187436E-2</c:v>
                </c:pt>
                <c:pt idx="291">
                  <c:v>-1.2543750002805609E-2</c:v>
                </c:pt>
                <c:pt idx="294">
                  <c:v>-1.3083749996440019E-2</c:v>
                </c:pt>
                <c:pt idx="295">
                  <c:v>-1.6571249994740356E-2</c:v>
                </c:pt>
                <c:pt idx="299">
                  <c:v>-1.1681249998218846E-2</c:v>
                </c:pt>
                <c:pt idx="302">
                  <c:v>-1.2846249992435332E-2</c:v>
                </c:pt>
                <c:pt idx="308">
                  <c:v>-1.5448750003997702E-2</c:v>
                </c:pt>
                <c:pt idx="309">
                  <c:v>-1.6461250001157168E-2</c:v>
                </c:pt>
                <c:pt idx="313">
                  <c:v>-1.3311249997059349E-2</c:v>
                </c:pt>
                <c:pt idx="314">
                  <c:v>-1.4041250004083849E-2</c:v>
                </c:pt>
                <c:pt idx="315">
                  <c:v>-1.6016249996027909E-2</c:v>
                </c:pt>
                <c:pt idx="322">
                  <c:v>-1.668624999729218E-2</c:v>
                </c:pt>
                <c:pt idx="327">
                  <c:v>-1.6636249994917307E-2</c:v>
                </c:pt>
                <c:pt idx="333">
                  <c:v>-1.6883750002307352E-2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4F-45B5-9176-D8002506218C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</c:numCache>
            </c:numRef>
          </c:xVal>
          <c:yVal>
            <c:numRef>
              <c:f>'Active 1'!$P$21:$P$902</c:f>
              <c:numCache>
                <c:formatCode>General</c:formatCode>
                <c:ptCount val="882"/>
                <c:pt idx="0">
                  <c:v>0.13040935020352279</c:v>
                </c:pt>
                <c:pt idx="1">
                  <c:v>0.13002115784475665</c:v>
                </c:pt>
                <c:pt idx="2">
                  <c:v>0.12818869702076752</c:v>
                </c:pt>
                <c:pt idx="3">
                  <c:v>0.12679265120880734</c:v>
                </c:pt>
                <c:pt idx="4">
                  <c:v>0.12288661629451465</c:v>
                </c:pt>
                <c:pt idx="5">
                  <c:v>0.12114818964438809</c:v>
                </c:pt>
                <c:pt idx="6">
                  <c:v>0.12037903832484528</c:v>
                </c:pt>
                <c:pt idx="7">
                  <c:v>0.11772679239538728</c:v>
                </c:pt>
                <c:pt idx="8">
                  <c:v>0.11772438126272414</c:v>
                </c:pt>
                <c:pt idx="9">
                  <c:v>0.11507454646592928</c:v>
                </c:pt>
                <c:pt idx="10">
                  <c:v>0.11458990880063741</c:v>
                </c:pt>
                <c:pt idx="11">
                  <c:v>0.11102384359184797</c:v>
                </c:pt>
                <c:pt idx="12">
                  <c:v>0.11102143245918483</c:v>
                </c:pt>
                <c:pt idx="13">
                  <c:v>0.10899849215480732</c:v>
                </c:pt>
                <c:pt idx="14">
                  <c:v>0.10880319040909268</c:v>
                </c:pt>
                <c:pt idx="15">
                  <c:v>0.10537938202742873</c:v>
                </c:pt>
                <c:pt idx="16">
                  <c:v>0.10461023070788592</c:v>
                </c:pt>
                <c:pt idx="17">
                  <c:v>0.10412800417525718</c:v>
                </c:pt>
                <c:pt idx="18">
                  <c:v>0.10412559304259404</c:v>
                </c:pt>
                <c:pt idx="19">
                  <c:v>0.10195798477842791</c:v>
                </c:pt>
                <c:pt idx="20">
                  <c:v>0.10195557364576477</c:v>
                </c:pt>
                <c:pt idx="21">
                  <c:v>9.8678844356552567E-2</c:v>
                </c:pt>
                <c:pt idx="22">
                  <c:v>9.8676433223889429E-2</c:v>
                </c:pt>
                <c:pt idx="23">
                  <c:v>9.6026598427094573E-2</c:v>
                </c:pt>
                <c:pt idx="24">
                  <c:v>9.6024187294431435E-2</c:v>
                </c:pt>
                <c:pt idx="25">
                  <c:v>9.2554567392167747E-2</c:v>
                </c:pt>
                <c:pt idx="26">
                  <c:v>9.2262820339927359E-2</c:v>
                </c:pt>
                <c:pt idx="27">
                  <c:v>8.912834787784063E-2</c:v>
                </c:pt>
                <c:pt idx="28">
                  <c:v>8.8166305945246326E-2</c:v>
                </c:pt>
                <c:pt idx="29">
                  <c:v>8.6285622467994288E-2</c:v>
                </c:pt>
                <c:pt idx="30">
                  <c:v>8.628321133533115E-2</c:v>
                </c:pt>
                <c:pt idx="31">
                  <c:v>8.5330813933389413E-2</c:v>
                </c:pt>
                <c:pt idx="32">
                  <c:v>8.5328402800726275E-2</c:v>
                </c:pt>
                <c:pt idx="33">
                  <c:v>8.5272946749473971E-2</c:v>
                </c:pt>
                <c:pt idx="34">
                  <c:v>8.3867256406861226E-2</c:v>
                </c:pt>
                <c:pt idx="35">
                  <c:v>8.3857611876208646E-2</c:v>
                </c:pt>
                <c:pt idx="36">
                  <c:v>8.3804566957619495E-2</c:v>
                </c:pt>
                <c:pt idx="37">
                  <c:v>8.3763577702346048E-2</c:v>
                </c:pt>
                <c:pt idx="38">
                  <c:v>8.3676776926472879E-2</c:v>
                </c:pt>
                <c:pt idx="39">
                  <c:v>8.3645432201852013E-2</c:v>
                </c:pt>
                <c:pt idx="40">
                  <c:v>8.3592387283262848E-2</c:v>
                </c:pt>
                <c:pt idx="41">
                  <c:v>8.3585153885273419E-2</c:v>
                </c:pt>
                <c:pt idx="42">
                  <c:v>8.3486297446084531E-2</c:v>
                </c:pt>
                <c:pt idx="43">
                  <c:v>8.3199372659170434E-2</c:v>
                </c:pt>
                <c:pt idx="44">
                  <c:v>8.3073993760686971E-2</c:v>
                </c:pt>
                <c:pt idx="45">
                  <c:v>8.3071582628023832E-2</c:v>
                </c:pt>
                <c:pt idx="46">
                  <c:v>8.1463357141707021E-2</c:v>
                </c:pt>
                <c:pt idx="47">
                  <c:v>8.1460946009043883E-2</c:v>
                </c:pt>
                <c:pt idx="48">
                  <c:v>6.4011578925873391E-2</c:v>
                </c:pt>
                <c:pt idx="49">
                  <c:v>6.3160449095783694E-2</c:v>
                </c:pt>
                <c:pt idx="50">
                  <c:v>6.2022394478779899E-2</c:v>
                </c:pt>
                <c:pt idx="51">
                  <c:v>6.1913893508938438E-2</c:v>
                </c:pt>
                <c:pt idx="52">
                  <c:v>6.1904248978285864E-2</c:v>
                </c:pt>
                <c:pt idx="53">
                  <c:v>6.1839148396380987E-2</c:v>
                </c:pt>
                <c:pt idx="54">
                  <c:v>6.1629379854687485E-2</c:v>
                </c:pt>
                <c:pt idx="55">
                  <c:v>6.1619735324034919E-2</c:v>
                </c:pt>
                <c:pt idx="56">
                  <c:v>6.1368977527067978E-2</c:v>
                </c:pt>
                <c:pt idx="57">
                  <c:v>6.0609470738177733E-2</c:v>
                </c:pt>
                <c:pt idx="58">
                  <c:v>6.0168233460822451E-2</c:v>
                </c:pt>
                <c:pt idx="59">
                  <c:v>5.9840319418634914E-2</c:v>
                </c:pt>
                <c:pt idx="60">
                  <c:v>5.9808974694014042E-2</c:v>
                </c:pt>
                <c:pt idx="61">
                  <c:v>5.9796919030698323E-2</c:v>
                </c:pt>
                <c:pt idx="62">
                  <c:v>5.9787274500045756E-2</c:v>
                </c:pt>
                <c:pt idx="63">
                  <c:v>5.975592977542489E-2</c:v>
                </c:pt>
                <c:pt idx="64">
                  <c:v>5.7564210184627318E-2</c:v>
                </c:pt>
                <c:pt idx="65">
                  <c:v>5.7523220929353885E-2</c:v>
                </c:pt>
                <c:pt idx="66">
                  <c:v>5.7523220929353885E-2</c:v>
                </c:pt>
                <c:pt idx="67">
                  <c:v>5.7501520735385586E-2</c:v>
                </c:pt>
                <c:pt idx="68">
                  <c:v>5.747017601076472E-2</c:v>
                </c:pt>
                <c:pt idx="69">
                  <c:v>5.7448475816796428E-2</c:v>
                </c:pt>
                <c:pt idx="70">
                  <c:v>5.6553945598770139E-2</c:v>
                </c:pt>
                <c:pt idx="71">
                  <c:v>5.6334532526424071E-2</c:v>
                </c:pt>
                <c:pt idx="72">
                  <c:v>5.6281487607834912E-2</c:v>
                </c:pt>
                <c:pt idx="73">
                  <c:v>5.4909553122506186E-2</c:v>
                </c:pt>
                <c:pt idx="74">
                  <c:v>5.4215146915520818E-2</c:v>
                </c:pt>
                <c:pt idx="75">
                  <c:v>5.4058423292416474E-2</c:v>
                </c:pt>
                <c:pt idx="76">
                  <c:v>5.3007169451285856E-2</c:v>
                </c:pt>
                <c:pt idx="77">
                  <c:v>4.71577616104994E-2</c:v>
                </c:pt>
                <c:pt idx="78">
                  <c:v>4.7136061416531108E-2</c:v>
                </c:pt>
                <c:pt idx="79">
                  <c:v>4.7116772355225954E-2</c:v>
                </c:pt>
                <c:pt idx="80">
                  <c:v>4.6041407187463898E-2</c:v>
                </c:pt>
                <c:pt idx="81">
                  <c:v>4.4903352570460103E-2</c:v>
                </c:pt>
                <c:pt idx="82">
                  <c:v>4.4891296907144385E-2</c:v>
                </c:pt>
                <c:pt idx="83">
                  <c:v>4.4881652376491811E-2</c:v>
                </c:pt>
                <c:pt idx="84">
                  <c:v>4.4859952182523512E-2</c:v>
                </c:pt>
                <c:pt idx="85">
                  <c:v>3.6787480026318625E-2</c:v>
                </c:pt>
                <c:pt idx="86">
                  <c:v>3.6785068893655487E-2</c:v>
                </c:pt>
                <c:pt idx="87">
                  <c:v>3.4361880567196135E-2</c:v>
                </c:pt>
                <c:pt idx="88">
                  <c:v>3.1306975482993146E-2</c:v>
                </c:pt>
                <c:pt idx="89">
                  <c:v>2.9059799840943284E-2</c:v>
                </c:pt>
                <c:pt idx="90">
                  <c:v>2.9018810585669838E-2</c:v>
                </c:pt>
                <c:pt idx="91">
                  <c:v>2.8705363339461165E-2</c:v>
                </c:pt>
                <c:pt idx="92">
                  <c:v>2.8652318420872007E-2</c:v>
                </c:pt>
                <c:pt idx="93">
                  <c:v>2.7924156356602628E-2</c:v>
                </c:pt>
                <c:pt idx="94">
                  <c:v>2.7892811631981762E-2</c:v>
                </c:pt>
                <c:pt idx="95">
                  <c:v>2.7832533315403168E-2</c:v>
                </c:pt>
                <c:pt idx="96">
                  <c:v>2.7832533315403168E-2</c:v>
                </c:pt>
                <c:pt idx="97">
                  <c:v>2.773367687621428E-2</c:v>
                </c:pt>
                <c:pt idx="98">
                  <c:v>2.6651078310462789E-2</c:v>
                </c:pt>
                <c:pt idx="99">
                  <c:v>2.5488912366827557E-2</c:v>
                </c:pt>
                <c:pt idx="100">
                  <c:v>2.4309868494550323E-2</c:v>
                </c:pt>
                <c:pt idx="101">
                  <c:v>2.4256823575961164E-2</c:v>
                </c:pt>
                <c:pt idx="102">
                  <c:v>2.4225478851340299E-2</c:v>
                </c:pt>
                <c:pt idx="103">
                  <c:v>2.3130824622273088E-2</c:v>
                </c:pt>
                <c:pt idx="104">
                  <c:v>2.311876895895737E-2</c:v>
                </c:pt>
                <c:pt idx="105">
                  <c:v>2.2130204567068476E-2</c:v>
                </c:pt>
                <c:pt idx="106">
                  <c:v>2.1942136219343274E-2</c:v>
                </c:pt>
                <c:pt idx="107">
                  <c:v>2.1901146964069834E-2</c:v>
                </c:pt>
                <c:pt idx="108">
                  <c:v>2.1901146964069834E-2</c:v>
                </c:pt>
                <c:pt idx="109">
                  <c:v>2.0748625551087176E-2</c:v>
                </c:pt>
                <c:pt idx="110">
                  <c:v>2.0657002509887716E-2</c:v>
                </c:pt>
                <c:pt idx="111">
                  <c:v>2.0657002509887716E-2</c:v>
                </c:pt>
                <c:pt idx="112">
                  <c:v>2.0635302315919424E-2</c:v>
                </c:pt>
                <c:pt idx="113">
                  <c:v>2.0635302315919424E-2</c:v>
                </c:pt>
                <c:pt idx="114">
                  <c:v>1.9518947892883928E-2</c:v>
                </c:pt>
                <c:pt idx="115">
                  <c:v>1.7146393352350589E-2</c:v>
                </c:pt>
                <c:pt idx="116">
                  <c:v>1.7115048627729723E-2</c:v>
                </c:pt>
                <c:pt idx="117">
                  <c:v>1.6451987145365221E-2</c:v>
                </c:pt>
                <c:pt idx="118">
                  <c:v>1.6451987145365221E-2</c:v>
                </c:pt>
                <c:pt idx="119">
                  <c:v>1.6420642420744355E-2</c:v>
                </c:pt>
                <c:pt idx="120">
                  <c:v>1.6420642420744355E-2</c:v>
                </c:pt>
                <c:pt idx="121">
                  <c:v>1.6314552583566039E-2</c:v>
                </c:pt>
                <c:pt idx="122">
                  <c:v>1.6314552583566039E-2</c:v>
                </c:pt>
                <c:pt idx="123">
                  <c:v>1.6304908052913458E-2</c:v>
                </c:pt>
                <c:pt idx="124">
                  <c:v>1.6304908052913458E-2</c:v>
                </c:pt>
                <c:pt idx="125">
                  <c:v>1.6263918797640012E-2</c:v>
                </c:pt>
                <c:pt idx="126">
                  <c:v>1.5092108323352213E-2</c:v>
                </c:pt>
                <c:pt idx="127">
                  <c:v>1.2480851649167651E-2</c:v>
                </c:pt>
                <c:pt idx="128">
                  <c:v>1.2049258902464943E-2</c:v>
                </c:pt>
                <c:pt idx="129">
                  <c:v>1.2049258902464943E-2</c:v>
                </c:pt>
                <c:pt idx="130">
                  <c:v>1.2049258902464943E-2</c:v>
                </c:pt>
                <c:pt idx="131">
                  <c:v>1.1670711074351386E-2</c:v>
                </c:pt>
                <c:pt idx="132">
                  <c:v>1.1668299941688248E-2</c:v>
                </c:pt>
                <c:pt idx="133">
                  <c:v>1.1668299941688248E-2</c:v>
                </c:pt>
                <c:pt idx="134">
                  <c:v>1.0682146682462507E-2</c:v>
                </c:pt>
                <c:pt idx="135">
                  <c:v>1.0604990437241904E-2</c:v>
                </c:pt>
                <c:pt idx="136">
                  <c:v>1.0554356651315891E-2</c:v>
                </c:pt>
                <c:pt idx="137">
                  <c:v>9.5440920654587119E-3</c:v>
                </c:pt>
                <c:pt idx="138">
                  <c:v>9.3632571157229311E-3</c:v>
                </c:pt>
                <c:pt idx="139">
                  <c:v>9.3608459830597929E-3</c:v>
                </c:pt>
                <c:pt idx="140">
                  <c:v>9.2909231358286326E-3</c:v>
                </c:pt>
                <c:pt idx="141">
                  <c:v>9.196888961966021E-3</c:v>
                </c:pt>
                <c:pt idx="142">
                  <c:v>8.2348470293717169E-3</c:v>
                </c:pt>
                <c:pt idx="143">
                  <c:v>8.0154339570256417E-3</c:v>
                </c:pt>
                <c:pt idx="144">
                  <c:v>7.9816780997416376E-3</c:v>
                </c:pt>
                <c:pt idx="145">
                  <c:v>7.1667152595990824E-3</c:v>
                </c:pt>
                <c:pt idx="146">
                  <c:v>6.8363900847484005E-3</c:v>
                </c:pt>
                <c:pt idx="147">
                  <c:v>6.3541635521196793E-3</c:v>
                </c:pt>
                <c:pt idx="148">
                  <c:v>6.2770073068990767E-3</c:v>
                </c:pt>
                <c:pt idx="149">
                  <c:v>6.1926176636890595E-3</c:v>
                </c:pt>
                <c:pt idx="150">
                  <c:v>6.1082280204790285E-3</c:v>
                </c:pt>
                <c:pt idx="151">
                  <c:v>6.0985834898264479E-3</c:v>
                </c:pt>
                <c:pt idx="152">
                  <c:v>5.9394487340589802E-3</c:v>
                </c:pt>
                <c:pt idx="153">
                  <c:v>5.8960483461223956E-3</c:v>
                </c:pt>
                <c:pt idx="154">
                  <c:v>5.8671147541646679E-3</c:v>
                </c:pt>
                <c:pt idx="155">
                  <c:v>5.6356460185028739E-3</c:v>
                </c:pt>
                <c:pt idx="156">
                  <c:v>5.0545630466852648E-3</c:v>
                </c:pt>
                <c:pt idx="157">
                  <c:v>5.0256294547275371E-3</c:v>
                </c:pt>
                <c:pt idx="158">
                  <c:v>4.8954282909177832E-3</c:v>
                </c:pt>
                <c:pt idx="159">
                  <c:v>4.8640835662969173E-3</c:v>
                </c:pt>
                <c:pt idx="160">
                  <c:v>4.8544390356443368E-3</c:v>
                </c:pt>
                <c:pt idx="161">
                  <c:v>4.6880708818874267E-3</c:v>
                </c:pt>
                <c:pt idx="162">
                  <c:v>4.6446704939508421E-3</c:v>
                </c:pt>
                <c:pt idx="163">
                  <c:v>4.4975914014990792E-3</c:v>
                </c:pt>
                <c:pt idx="164">
                  <c:v>3.9599088176180547E-3</c:v>
                </c:pt>
                <c:pt idx="165">
                  <c:v>3.6970953573353948E-3</c:v>
                </c:pt>
                <c:pt idx="166">
                  <c:v>3.5451939995573417E-3</c:v>
                </c:pt>
                <c:pt idx="167">
                  <c:v>2.9279440377925764E-3</c:v>
                </c:pt>
                <c:pt idx="168">
                  <c:v>2.8339098639299787E-3</c:v>
                </c:pt>
                <c:pt idx="169">
                  <c:v>2.7688092820250948E-3</c:v>
                </c:pt>
                <c:pt idx="170">
                  <c:v>2.7471090880568094E-3</c:v>
                </c:pt>
                <c:pt idx="171">
                  <c:v>2.6410192508784791E-3</c:v>
                </c:pt>
                <c:pt idx="172">
                  <c:v>2.6337858528890506E-3</c:v>
                </c:pt>
                <c:pt idx="173">
                  <c:v>1.5704763484427064E-3</c:v>
                </c:pt>
                <c:pt idx="174">
                  <c:v>1.5680652157795683E-3</c:v>
                </c:pt>
                <c:pt idx="175">
                  <c:v>1.3872302660437874E-3</c:v>
                </c:pt>
                <c:pt idx="176">
                  <c:v>1.3269519494652077E-3</c:v>
                </c:pt>
                <c:pt idx="177">
                  <c:v>2.6605357768200166E-4</c:v>
                </c:pt>
                <c:pt idx="178">
                  <c:v>1.7706913378212619E-5</c:v>
                </c:pt>
                <c:pt idx="179">
                  <c:v>-6.6682729831818444E-5</c:v>
                </c:pt>
                <c:pt idx="180">
                  <c:v>-7.6327260484398973E-5</c:v>
                </c:pt>
                <c:pt idx="181">
                  <c:v>-3.0538486348304084E-4</c:v>
                </c:pt>
                <c:pt idx="182">
                  <c:v>-3.8012997604049137E-4</c:v>
                </c:pt>
                <c:pt idx="183">
                  <c:v>-6.140098443654235E-4</c:v>
                </c:pt>
                <c:pt idx="184">
                  <c:v>-6.5258796697571786E-4</c:v>
                </c:pt>
                <c:pt idx="185">
                  <c:v>-7.3938874284888711E-4</c:v>
                </c:pt>
                <c:pt idx="186">
                  <c:v>-7.7073346746975302E-4</c:v>
                </c:pt>
                <c:pt idx="187">
                  <c:v>-8.4065631470092717E-4</c:v>
                </c:pt>
                <c:pt idx="188">
                  <c:v>-8.7200103932179307E-4</c:v>
                </c:pt>
                <c:pt idx="189">
                  <c:v>-8.9852349861636871E-4</c:v>
                </c:pt>
                <c:pt idx="190">
                  <c:v>-1.0359580604155649E-3</c:v>
                </c:pt>
                <c:pt idx="191">
                  <c:v>-1.0359580604155649E-3</c:v>
                </c:pt>
                <c:pt idx="192">
                  <c:v>-1.0359580604155649E-3</c:v>
                </c:pt>
                <c:pt idx="193">
                  <c:v>-1.6025742362543172E-3</c:v>
                </c:pt>
                <c:pt idx="194">
                  <c:v>-1.6966084101169149E-3</c:v>
                </c:pt>
                <c:pt idx="195">
                  <c:v>-1.8099316452846598E-3</c:v>
                </c:pt>
                <c:pt idx="196">
                  <c:v>-2.0148779216518781E-3</c:v>
                </c:pt>
                <c:pt idx="197">
                  <c:v>-2.2752802492713858E-3</c:v>
                </c:pt>
                <c:pt idx="198">
                  <c:v>-2.8563632210890089E-3</c:v>
                </c:pt>
                <c:pt idx="199">
                  <c:v>-2.8780634150572942E-3</c:v>
                </c:pt>
                <c:pt idx="200">
                  <c:v>-3.0854208240876507E-3</c:v>
                </c:pt>
                <c:pt idx="201">
                  <c:v>-3.138465742676802E-3</c:v>
                </c:pt>
                <c:pt idx="202">
                  <c:v>-3.1601659366451013E-3</c:v>
                </c:pt>
                <c:pt idx="203">
                  <c:v>-3.2156219878974046E-3</c:v>
                </c:pt>
                <c:pt idx="204">
                  <c:v>-3.2156219878974046E-3</c:v>
                </c:pt>
                <c:pt idx="205">
                  <c:v>-3.2156219878974046E-3</c:v>
                </c:pt>
                <c:pt idx="206">
                  <c:v>-3.2156219878974046E-3</c:v>
                </c:pt>
                <c:pt idx="207">
                  <c:v>-3.2156219878974046E-3</c:v>
                </c:pt>
                <c:pt idx="208">
                  <c:v>-3.2156219878974046E-3</c:v>
                </c:pt>
                <c:pt idx="209">
                  <c:v>-3.2324999165394136E-3</c:v>
                </c:pt>
                <c:pt idx="210">
                  <c:v>-3.2686669064865698E-3</c:v>
                </c:pt>
                <c:pt idx="211">
                  <c:v>-4.2355311044071642E-3</c:v>
                </c:pt>
                <c:pt idx="212">
                  <c:v>-4.3295652782697619E-3</c:v>
                </c:pt>
                <c:pt idx="213">
                  <c:v>-4.4694109727320963E-3</c:v>
                </c:pt>
                <c:pt idx="214">
                  <c:v>-5.158994914391174E-3</c:v>
                </c:pt>
                <c:pt idx="215">
                  <c:v>-5.158994914391174E-3</c:v>
                </c:pt>
                <c:pt idx="216">
                  <c:v>-5.2337400269486245E-3</c:v>
                </c:pt>
                <c:pt idx="217">
                  <c:v>-5.2337400269486245E-3</c:v>
                </c:pt>
                <c:pt idx="218">
                  <c:v>-5.3735857214109589E-3</c:v>
                </c:pt>
                <c:pt idx="219">
                  <c:v>-5.3735857214109589E-3</c:v>
                </c:pt>
                <c:pt idx="220">
                  <c:v>-5.4555642319578379E-3</c:v>
                </c:pt>
                <c:pt idx="221">
                  <c:v>-5.4772644259261372E-3</c:v>
                </c:pt>
                <c:pt idx="222">
                  <c:v>-5.5013757525575746E-3</c:v>
                </c:pt>
                <c:pt idx="223">
                  <c:v>-5.5206648138627218E-3</c:v>
                </c:pt>
                <c:pt idx="224">
                  <c:v>-5.5206648138627218E-3</c:v>
                </c:pt>
                <c:pt idx="225">
                  <c:v>-5.5206648138627218E-3</c:v>
                </c:pt>
                <c:pt idx="226">
                  <c:v>-5.5206648138627218E-3</c:v>
                </c:pt>
                <c:pt idx="227">
                  <c:v>-5.5206648138627218E-3</c:v>
                </c:pt>
                <c:pt idx="228">
                  <c:v>-5.5423650078310072E-3</c:v>
                </c:pt>
                <c:pt idx="229">
                  <c:v>-6.4778844811307357E-3</c:v>
                </c:pt>
                <c:pt idx="230">
                  <c:v>-6.5719186549933473E-3</c:v>
                </c:pt>
                <c:pt idx="231">
                  <c:v>-6.6563082982033644E-3</c:v>
                </c:pt>
                <c:pt idx="232">
                  <c:v>-6.6611305635296547E-3</c:v>
                </c:pt>
                <c:pt idx="233">
                  <c:v>-6.6611305635296547E-3</c:v>
                </c:pt>
                <c:pt idx="234">
                  <c:v>-6.6611305635296547E-3</c:v>
                </c:pt>
                <c:pt idx="235">
                  <c:v>-6.7431090740765337E-3</c:v>
                </c:pt>
                <c:pt idx="236">
                  <c:v>-7.3651813011676032E-3</c:v>
                </c:pt>
                <c:pt idx="237">
                  <c:v>-7.3651813011676032E-3</c:v>
                </c:pt>
                <c:pt idx="238">
                  <c:v>-7.512260393619366E-3</c:v>
                </c:pt>
                <c:pt idx="239">
                  <c:v>-7.512260393619366E-3</c:v>
                </c:pt>
                <c:pt idx="240">
                  <c:v>-7.512260393619366E-3</c:v>
                </c:pt>
                <c:pt idx="241">
                  <c:v>-7.512260393619366E-3</c:v>
                </c:pt>
                <c:pt idx="242">
                  <c:v>-7.512260393619366E-3</c:v>
                </c:pt>
                <c:pt idx="243">
                  <c:v>-7.512260393619366E-3</c:v>
                </c:pt>
                <c:pt idx="244">
                  <c:v>-7.512260393619366E-3</c:v>
                </c:pt>
                <c:pt idx="245">
                  <c:v>-7.512260393619366E-3</c:v>
                </c:pt>
                <c:pt idx="246">
                  <c:v>-7.512260393619366E-3</c:v>
                </c:pt>
                <c:pt idx="247">
                  <c:v>-7.512260393619366E-3</c:v>
                </c:pt>
                <c:pt idx="248">
                  <c:v>-7.512260393619366E-3</c:v>
                </c:pt>
                <c:pt idx="249">
                  <c:v>-7.512260393619366E-3</c:v>
                </c:pt>
                <c:pt idx="250">
                  <c:v>-7.512260393619366E-3</c:v>
                </c:pt>
                <c:pt idx="251">
                  <c:v>-7.5339605875876514E-3</c:v>
                </c:pt>
                <c:pt idx="252">
                  <c:v>-7.5339605875876514E-3</c:v>
                </c:pt>
                <c:pt idx="253">
                  <c:v>-7.5749498428610978E-3</c:v>
                </c:pt>
                <c:pt idx="254">
                  <c:v>-7.5845943735136645E-3</c:v>
                </c:pt>
                <c:pt idx="255">
                  <c:v>-7.5845943735136645E-3</c:v>
                </c:pt>
                <c:pt idx="256">
                  <c:v>-7.5845943735136645E-3</c:v>
                </c:pt>
                <c:pt idx="257">
                  <c:v>-7.5845943735136645E-3</c:v>
                </c:pt>
                <c:pt idx="258">
                  <c:v>-7.5845943735136645E-3</c:v>
                </c:pt>
                <c:pt idx="259">
                  <c:v>-7.5845943735136645E-3</c:v>
                </c:pt>
                <c:pt idx="260">
                  <c:v>-7.5845943735136645E-3</c:v>
                </c:pt>
                <c:pt idx="261">
                  <c:v>-7.5845943735136645E-3</c:v>
                </c:pt>
                <c:pt idx="262">
                  <c:v>-7.6400504247659679E-3</c:v>
                </c:pt>
                <c:pt idx="263">
                  <c:v>-7.6400504247659679E-3</c:v>
                </c:pt>
                <c:pt idx="264">
                  <c:v>-7.6400504247659679E-3</c:v>
                </c:pt>
                <c:pt idx="265">
                  <c:v>-7.6400504247659679E-3</c:v>
                </c:pt>
                <c:pt idx="266">
                  <c:v>-7.709973271997142E-3</c:v>
                </c:pt>
                <c:pt idx="267">
                  <c:v>-7.7123844046602802E-3</c:v>
                </c:pt>
                <c:pt idx="268">
                  <c:v>-7.7316734659654274E-3</c:v>
                </c:pt>
                <c:pt idx="269">
                  <c:v>-8.0716431714686759E-3</c:v>
                </c:pt>
                <c:pt idx="270">
                  <c:v>-8.5442251734448305E-3</c:v>
                </c:pt>
                <c:pt idx="271">
                  <c:v>-8.9034839402532401E-3</c:v>
                </c:pt>
                <c:pt idx="272">
                  <c:v>-9.1759419311884666E-3</c:v>
                </c:pt>
                <c:pt idx="273">
                  <c:v>-9.1759419311884666E-3</c:v>
                </c:pt>
                <c:pt idx="274">
                  <c:v>-9.7136245150694911E-3</c:v>
                </c:pt>
                <c:pt idx="275">
                  <c:v>-9.7136245150694911E-3</c:v>
                </c:pt>
                <c:pt idx="276">
                  <c:v>-9.7136245150694911E-3</c:v>
                </c:pt>
                <c:pt idx="277">
                  <c:v>-9.7136245150694911E-3</c:v>
                </c:pt>
                <c:pt idx="278">
                  <c:v>-9.7305024437115001E-3</c:v>
                </c:pt>
                <c:pt idx="279">
                  <c:v>-9.7666694336586563E-3</c:v>
                </c:pt>
                <c:pt idx="280">
                  <c:v>-9.795603025616384E-3</c:v>
                </c:pt>
                <c:pt idx="281">
                  <c:v>-9.8293588829003881E-3</c:v>
                </c:pt>
                <c:pt idx="282">
                  <c:v>-9.8293588829003881E-3</c:v>
                </c:pt>
                <c:pt idx="283">
                  <c:v>-9.8390034135529686E-3</c:v>
                </c:pt>
                <c:pt idx="284">
                  <c:v>-9.8799926688264011E-3</c:v>
                </c:pt>
                <c:pt idx="285">
                  <c:v>-9.9884936386678697E-3</c:v>
                </c:pt>
                <c:pt idx="286">
                  <c:v>-1.0943302173272745E-2</c:v>
                </c:pt>
                <c:pt idx="287">
                  <c:v>-1.0952946703925326E-2</c:v>
                </c:pt>
                <c:pt idx="288">
                  <c:v>-1.0965002367241045E-2</c:v>
                </c:pt>
                <c:pt idx="289">
                  <c:v>-1.1145837316976812E-2</c:v>
                </c:pt>
                <c:pt idx="290">
                  <c:v>-1.1213349031544834E-2</c:v>
                </c:pt>
                <c:pt idx="291">
                  <c:v>-1.1251927154155142E-2</c:v>
                </c:pt>
                <c:pt idx="292">
                  <c:v>-1.2083767922939692E-2</c:v>
                </c:pt>
                <c:pt idx="293">
                  <c:v>-1.2334525719906633E-2</c:v>
                </c:pt>
                <c:pt idx="294">
                  <c:v>-1.2525005200294981E-2</c:v>
                </c:pt>
                <c:pt idx="295">
                  <c:v>-1.3031343059555139E-2</c:v>
                </c:pt>
                <c:pt idx="296">
                  <c:v>-1.3337556907774384E-2</c:v>
                </c:pt>
                <c:pt idx="297">
                  <c:v>-1.3347201438426951E-2</c:v>
                </c:pt>
                <c:pt idx="298">
                  <c:v>-1.3356845969079531E-2</c:v>
                </c:pt>
                <c:pt idx="299">
                  <c:v>-1.3359257101742669E-2</c:v>
                </c:pt>
                <c:pt idx="300">
                  <c:v>-1.3366490499732098E-2</c:v>
                </c:pt>
                <c:pt idx="301">
                  <c:v>-1.3400246357016116E-2</c:v>
                </c:pt>
                <c:pt idx="302">
                  <c:v>-1.3465346938920986E-2</c:v>
                </c:pt>
                <c:pt idx="303">
                  <c:v>-1.3472580336910428E-2</c:v>
                </c:pt>
                <c:pt idx="304">
                  <c:v>-1.3559381112783597E-2</c:v>
                </c:pt>
                <c:pt idx="305">
                  <c:v>-1.3742627195182516E-2</c:v>
                </c:pt>
                <c:pt idx="306">
                  <c:v>-1.4239320523790094E-2</c:v>
                </c:pt>
                <c:pt idx="307">
                  <c:v>-1.429236544237926E-2</c:v>
                </c:pt>
                <c:pt idx="308">
                  <c:v>-1.436711055493671E-2</c:v>
                </c:pt>
                <c:pt idx="309">
                  <c:v>-1.4439444534831022E-2</c:v>
                </c:pt>
                <c:pt idx="310">
                  <c:v>-1.4504545116735892E-2</c:v>
                </c:pt>
                <c:pt idx="311">
                  <c:v>-1.4644390811198227E-2</c:v>
                </c:pt>
                <c:pt idx="312">
                  <c:v>-1.4697435729787392E-2</c:v>
                </c:pt>
                <c:pt idx="313">
                  <c:v>-1.4728780454408258E-2</c:v>
                </c:pt>
                <c:pt idx="314">
                  <c:v>-1.4748069515713405E-2</c:v>
                </c:pt>
                <c:pt idx="315">
                  <c:v>-1.5567854621182237E-2</c:v>
                </c:pt>
                <c:pt idx="316">
                  <c:v>-1.572940050961287E-2</c:v>
                </c:pt>
                <c:pt idx="317">
                  <c:v>-1.589576866336978E-2</c:v>
                </c:pt>
                <c:pt idx="318">
                  <c:v>-1.6525074288450264E-2</c:v>
                </c:pt>
                <c:pt idx="319">
                  <c:v>-1.6631164125628581E-2</c:v>
                </c:pt>
                <c:pt idx="320">
                  <c:v>-1.6645630921607452E-2</c:v>
                </c:pt>
                <c:pt idx="321">
                  <c:v>-1.6691442442207174E-2</c:v>
                </c:pt>
                <c:pt idx="322">
                  <c:v>-1.6705909238186031E-2</c:v>
                </c:pt>
                <c:pt idx="323">
                  <c:v>-1.680958794270121E-2</c:v>
                </c:pt>
                <c:pt idx="324">
                  <c:v>-1.6877099657269232E-2</c:v>
                </c:pt>
                <c:pt idx="325">
                  <c:v>-1.7653484374801479E-2</c:v>
                </c:pt>
                <c:pt idx="326">
                  <c:v>-1.7822263661221541E-2</c:v>
                </c:pt>
                <c:pt idx="327">
                  <c:v>-1.7959698223020723E-2</c:v>
                </c:pt>
                <c:pt idx="328">
                  <c:v>-1.8299667928523972E-2</c:v>
                </c:pt>
                <c:pt idx="329">
                  <c:v>-1.9076052646056232E-2</c:v>
                </c:pt>
                <c:pt idx="330">
                  <c:v>-1.9076052646056232E-2</c:v>
                </c:pt>
                <c:pt idx="331">
                  <c:v>-1.909534170736138E-2</c:v>
                </c:pt>
                <c:pt idx="332">
                  <c:v>-1.9119453033992817E-2</c:v>
                </c:pt>
                <c:pt idx="333">
                  <c:v>-1.9276176657097147E-2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4F-45B5-9176-D80025062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771552"/>
        <c:axId val="1"/>
      </c:scatterChart>
      <c:valAx>
        <c:axId val="85077155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1972130532863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.5000000000000005E-2"/>
          <c:min val="-3.000000000000000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1709601873536301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71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39159244438703"/>
          <c:y val="0.91925596256989606"/>
          <c:w val="0.37236583132026524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95822276359096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9692355282349"/>
          <c:y val="0.14953316519776211"/>
          <c:w val="0.82873077220514679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2'!$F$21:$F$902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18125</c:v>
                </c:pt>
                <c:pt idx="212">
                  <c:v>18297</c:v>
                </c:pt>
                <c:pt idx="213">
                  <c:v>18297</c:v>
                </c:pt>
                <c:pt idx="214">
                  <c:v>18312.5</c:v>
                </c:pt>
                <c:pt idx="215">
                  <c:v>18312.5</c:v>
                </c:pt>
                <c:pt idx="216">
                  <c:v>18341.5</c:v>
                </c:pt>
                <c:pt idx="217">
                  <c:v>18341.5</c:v>
                </c:pt>
                <c:pt idx="218">
                  <c:v>18358.5</c:v>
                </c:pt>
                <c:pt idx="219">
                  <c:v>18363</c:v>
                </c:pt>
                <c:pt idx="220">
                  <c:v>18368</c:v>
                </c:pt>
                <c:pt idx="221">
                  <c:v>18372</c:v>
                </c:pt>
                <c:pt idx="222">
                  <c:v>18372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18376.5</c:v>
                </c:pt>
                <c:pt idx="227">
                  <c:v>18570.5</c:v>
                </c:pt>
                <c:pt idx="228">
                  <c:v>18590</c:v>
                </c:pt>
                <c:pt idx="229">
                  <c:v>18607.5</c:v>
                </c:pt>
                <c:pt idx="230">
                  <c:v>18608.5</c:v>
                </c:pt>
                <c:pt idx="231">
                  <c:v>18608.5</c:v>
                </c:pt>
                <c:pt idx="232">
                  <c:v>18608.5</c:v>
                </c:pt>
                <c:pt idx="233">
                  <c:v>18625.5</c:v>
                </c:pt>
                <c:pt idx="234">
                  <c:v>18754.5</c:v>
                </c:pt>
                <c:pt idx="235">
                  <c:v>18754.5</c:v>
                </c:pt>
                <c:pt idx="236">
                  <c:v>18785</c:v>
                </c:pt>
                <c:pt idx="237">
                  <c:v>18785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18789.5</c:v>
                </c:pt>
                <c:pt idx="250">
                  <c:v>18789.5</c:v>
                </c:pt>
                <c:pt idx="251">
                  <c:v>18798</c:v>
                </c:pt>
                <c:pt idx="252">
                  <c:v>18800</c:v>
                </c:pt>
                <c:pt idx="253">
                  <c:v>18800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18811.5</c:v>
                </c:pt>
                <c:pt idx="261">
                  <c:v>18811.5</c:v>
                </c:pt>
                <c:pt idx="262">
                  <c:v>18811.5</c:v>
                </c:pt>
                <c:pt idx="263">
                  <c:v>18811.5</c:v>
                </c:pt>
                <c:pt idx="264">
                  <c:v>18826</c:v>
                </c:pt>
                <c:pt idx="265">
                  <c:v>18826.5</c:v>
                </c:pt>
                <c:pt idx="266">
                  <c:v>18830.5</c:v>
                </c:pt>
                <c:pt idx="267">
                  <c:v>18901</c:v>
                </c:pt>
                <c:pt idx="268">
                  <c:v>18999</c:v>
                </c:pt>
                <c:pt idx="269">
                  <c:v>19073.5</c:v>
                </c:pt>
                <c:pt idx="270">
                  <c:v>19130</c:v>
                </c:pt>
                <c:pt idx="271">
                  <c:v>19241.5</c:v>
                </c:pt>
                <c:pt idx="272">
                  <c:v>19241.5</c:v>
                </c:pt>
                <c:pt idx="273">
                  <c:v>19241.5</c:v>
                </c:pt>
                <c:pt idx="274">
                  <c:v>19241.5</c:v>
                </c:pt>
                <c:pt idx="275">
                  <c:v>19252.5</c:v>
                </c:pt>
                <c:pt idx="276">
                  <c:v>19265.5</c:v>
                </c:pt>
                <c:pt idx="277">
                  <c:v>19265.5</c:v>
                </c:pt>
                <c:pt idx="278">
                  <c:v>19267.5</c:v>
                </c:pt>
                <c:pt idx="279">
                  <c:v>19298.5</c:v>
                </c:pt>
                <c:pt idx="280">
                  <c:v>19538.5</c:v>
                </c:pt>
                <c:pt idx="281">
                  <c:v>19552.5</c:v>
                </c:pt>
                <c:pt idx="282">
                  <c:v>19560.5</c:v>
                </c:pt>
                <c:pt idx="283">
                  <c:v>19733</c:v>
                </c:pt>
                <c:pt idx="284">
                  <c:v>19785</c:v>
                </c:pt>
                <c:pt idx="285">
                  <c:v>19824.5</c:v>
                </c:pt>
                <c:pt idx="286">
                  <c:v>19999</c:v>
                </c:pt>
                <c:pt idx="287">
                  <c:v>20006</c:v>
                </c:pt>
                <c:pt idx="288">
                  <c:v>20021</c:v>
                </c:pt>
                <c:pt idx="289">
                  <c:v>20039</c:v>
                </c:pt>
                <c:pt idx="290">
                  <c:v>20077</c:v>
                </c:pt>
                <c:pt idx="291">
                  <c:v>20180</c:v>
                </c:pt>
                <c:pt idx="292">
                  <c:v>20191</c:v>
                </c:pt>
                <c:pt idx="293">
                  <c:v>20206.5</c:v>
                </c:pt>
                <c:pt idx="294">
                  <c:v>20221.5</c:v>
                </c:pt>
                <c:pt idx="295">
                  <c:v>20235</c:v>
                </c:pt>
                <c:pt idx="296">
                  <c:v>20264</c:v>
                </c:pt>
                <c:pt idx="297">
                  <c:v>20455.5</c:v>
                </c:pt>
                <c:pt idx="298">
                  <c:v>20489</c:v>
                </c:pt>
                <c:pt idx="299">
                  <c:v>20523.5</c:v>
                </c:pt>
                <c:pt idx="300">
                  <c:v>20654</c:v>
                </c:pt>
                <c:pt idx="301">
                  <c:v>20676</c:v>
                </c:pt>
                <c:pt idx="302">
                  <c:v>20679</c:v>
                </c:pt>
                <c:pt idx="303">
                  <c:v>20691.5</c:v>
                </c:pt>
                <c:pt idx="304">
                  <c:v>20713</c:v>
                </c:pt>
                <c:pt idx="305">
                  <c:v>20727</c:v>
                </c:pt>
                <c:pt idx="306">
                  <c:v>20888</c:v>
                </c:pt>
              </c:numCache>
            </c:numRef>
          </c:xVal>
          <c:yVal>
            <c:numRef>
              <c:f>'inactive 2'!$R$21:$R$902</c:f>
              <c:numCache>
                <c:formatCode>General</c:formatCode>
                <c:ptCount val="882"/>
                <c:pt idx="3">
                  <c:v>8.3949999971082434E-3</c:v>
                </c:pt>
                <c:pt idx="4">
                  <c:v>1.0319999997591367E-2</c:v>
                </c:pt>
                <c:pt idx="6">
                  <c:v>1.8419999998513958E-2</c:v>
                </c:pt>
                <c:pt idx="7">
                  <c:v>1.7294999997830018E-2</c:v>
                </c:pt>
                <c:pt idx="9">
                  <c:v>-9.8300000063318294E-3</c:v>
                </c:pt>
                <c:pt idx="11">
                  <c:v>-1.2130000002798624E-2</c:v>
                </c:pt>
                <c:pt idx="13">
                  <c:v>-2.2800000006100163E-3</c:v>
                </c:pt>
                <c:pt idx="16">
                  <c:v>-1.1105000001407461E-2</c:v>
                </c:pt>
                <c:pt idx="17">
                  <c:v>-1.2855000000854488E-2</c:v>
                </c:pt>
                <c:pt idx="19">
                  <c:v>-1.0230000003502937E-2</c:v>
                </c:pt>
                <c:pt idx="21">
                  <c:v>-1.5330000005633337E-2</c:v>
                </c:pt>
                <c:pt idx="23">
                  <c:v>2.5449999957345426E-3</c:v>
                </c:pt>
                <c:pt idx="25">
                  <c:v>-1.0855000004085014E-2</c:v>
                </c:pt>
                <c:pt idx="28">
                  <c:v>1.7319999999017455E-2</c:v>
                </c:pt>
                <c:pt idx="29">
                  <c:v>1.1394999997719424E-2</c:v>
                </c:pt>
                <c:pt idx="31">
                  <c:v>1.3309999998455169E-2</c:v>
                </c:pt>
                <c:pt idx="33">
                  <c:v>-6.1800000003131572E-3</c:v>
                </c:pt>
                <c:pt idx="37">
                  <c:v>2.8724999974656384E-3</c:v>
                </c:pt>
                <c:pt idx="38">
                  <c:v>2.6137499997275881E-2</c:v>
                </c:pt>
                <c:pt idx="41">
                  <c:v>-3.8050000002840534E-3</c:v>
                </c:pt>
                <c:pt idx="43">
                  <c:v>1.7594999997527339E-2</c:v>
                </c:pt>
                <c:pt idx="44">
                  <c:v>1.5199999998003477E-2</c:v>
                </c:pt>
                <c:pt idx="46">
                  <c:v>1.8949999976030085E-3</c:v>
                </c:pt>
                <c:pt idx="48">
                  <c:v>-3.0475000021397136E-3</c:v>
                </c:pt>
                <c:pt idx="51">
                  <c:v>-3.3309999998891726E-2</c:v>
                </c:pt>
                <c:pt idx="52">
                  <c:v>-3.5725000001548324E-2</c:v>
                </c:pt>
                <c:pt idx="54">
                  <c:v>-4.0552500002377201E-2</c:v>
                </c:pt>
                <c:pt idx="55">
                  <c:v>3.0325000043376349E-3</c:v>
                </c:pt>
                <c:pt idx="56">
                  <c:v>2.8242499996849801E-2</c:v>
                </c:pt>
                <c:pt idx="58">
                  <c:v>-1.5425000005052425E-2</c:v>
                </c:pt>
                <c:pt idx="59">
                  <c:v>-5.3499999921768904E-4</c:v>
                </c:pt>
                <c:pt idx="61">
                  <c:v>7.5974999999743886E-3</c:v>
                </c:pt>
                <c:pt idx="62">
                  <c:v>-5.8175000012852252E-3</c:v>
                </c:pt>
                <c:pt idx="64">
                  <c:v>2.7524999997694977E-2</c:v>
                </c:pt>
                <c:pt idx="67">
                  <c:v>-7.1725000016158447E-3</c:v>
                </c:pt>
                <c:pt idx="69">
                  <c:v>5.450000026030466E-4</c:v>
                </c:pt>
                <c:pt idx="71">
                  <c:v>-6.4387500002339948E-2</c:v>
                </c:pt>
                <c:pt idx="72">
                  <c:v>-8.9670000001206063E-2</c:v>
                </c:pt>
                <c:pt idx="75">
                  <c:v>-5.9327499999199063E-2</c:v>
                </c:pt>
                <c:pt idx="76">
                  <c:v>-4.5624999984283932E-3</c:v>
                </c:pt>
                <c:pt idx="77">
                  <c:v>-5.4600000003119931E-3</c:v>
                </c:pt>
                <c:pt idx="82">
                  <c:v>2.1499999274965376E-4</c:v>
                </c:pt>
                <c:pt idx="83">
                  <c:v>8.0000000161817297E-4</c:v>
                </c:pt>
                <c:pt idx="86">
                  <c:v>9.4075000015436672E-3</c:v>
                </c:pt>
                <c:pt idx="88">
                  <c:v>1.3687499995285179E-2</c:v>
                </c:pt>
                <c:pt idx="89">
                  <c:v>1.4292499996372499E-2</c:v>
                </c:pt>
                <c:pt idx="94">
                  <c:v>1.3377499992202502E-2</c:v>
                </c:pt>
                <c:pt idx="97">
                  <c:v>1.3929999993706588E-2</c:v>
                </c:pt>
                <c:pt idx="100">
                  <c:v>8.6050000027171336E-3</c:v>
                </c:pt>
                <c:pt idx="101">
                  <c:v>7.7224999986356124E-3</c:v>
                </c:pt>
                <c:pt idx="104">
                  <c:v>5.4525000014109537E-3</c:v>
                </c:pt>
                <c:pt idx="105">
                  <c:v>3.8149999963934533E-3</c:v>
                </c:pt>
                <c:pt idx="106">
                  <c:v>5.422499991254881E-3</c:v>
                </c:pt>
                <c:pt idx="112">
                  <c:v>1.2500000011641532E-3</c:v>
                </c:pt>
                <c:pt idx="113">
                  <c:v>1.2900000001536682E-3</c:v>
                </c:pt>
                <c:pt idx="116">
                  <c:v>-5.3850000040256418E-3</c:v>
                </c:pt>
                <c:pt idx="119">
                  <c:v>-7.7650000021094456E-3</c:v>
                </c:pt>
                <c:pt idx="120">
                  <c:v>-7.4650000024121255E-3</c:v>
                </c:pt>
                <c:pt idx="121">
                  <c:v>-8.3299999969312921E-3</c:v>
                </c:pt>
                <c:pt idx="122">
                  <c:v>-7.6300000000628643E-3</c:v>
                </c:pt>
                <c:pt idx="123">
                  <c:v>-7.2450000006938353E-3</c:v>
                </c:pt>
                <c:pt idx="124">
                  <c:v>-6.3450000016018748E-3</c:v>
                </c:pt>
                <c:pt idx="131">
                  <c:v>-1.3352500005566981E-2</c:v>
                </c:pt>
                <c:pt idx="135">
                  <c:v>-1.4009999998961575E-2</c:v>
                </c:pt>
                <c:pt idx="137">
                  <c:v>-1.4759999998204876E-2</c:v>
                </c:pt>
                <c:pt idx="139">
                  <c:v>-1.4844999997876585E-2</c:v>
                </c:pt>
                <c:pt idx="141">
                  <c:v>-1.6699999992852099E-2</c:v>
                </c:pt>
                <c:pt idx="143">
                  <c:v>-1.6437499994935934E-2</c:v>
                </c:pt>
                <c:pt idx="144">
                  <c:v>-1.6590000006544869E-2</c:v>
                </c:pt>
                <c:pt idx="145">
                  <c:v>-1.6257499999483116E-2</c:v>
                </c:pt>
                <c:pt idx="149">
                  <c:v>-1.5772500002640299E-2</c:v>
                </c:pt>
                <c:pt idx="156">
                  <c:v>-1.4942500005417969E-2</c:v>
                </c:pt>
                <c:pt idx="157">
                  <c:v>-1.6587500002060551E-2</c:v>
                </c:pt>
                <c:pt idx="158">
                  <c:v>-1.5989999999874271E-2</c:v>
                </c:pt>
                <c:pt idx="161">
                  <c:v>-1.661249999597203E-2</c:v>
                </c:pt>
                <c:pt idx="162">
                  <c:v>-1.6079999993962701E-2</c:v>
                </c:pt>
                <c:pt idx="164">
                  <c:v>-1.5445000004547182E-2</c:v>
                </c:pt>
                <c:pt idx="166">
                  <c:v>-1.4690000003611203E-2</c:v>
                </c:pt>
                <c:pt idx="167">
                  <c:v>-1.434999999764841E-2</c:v>
                </c:pt>
                <c:pt idx="172">
                  <c:v>-1.3607500004582107E-2</c:v>
                </c:pt>
                <c:pt idx="174">
                  <c:v>-1.2365000002318993E-2</c:v>
                </c:pt>
                <c:pt idx="176">
                  <c:v>-1.2839999995776452E-2</c:v>
                </c:pt>
                <c:pt idx="177">
                  <c:v>-1.1789999996835832E-2</c:v>
                </c:pt>
                <c:pt idx="179">
                  <c:v>-9.307499996793922E-3</c:v>
                </c:pt>
                <c:pt idx="180">
                  <c:v>-1.0322499998437706E-2</c:v>
                </c:pt>
                <c:pt idx="182">
                  <c:v>-1.119499999913387E-2</c:v>
                </c:pt>
                <c:pt idx="186">
                  <c:v>-9.1025000001536682E-3</c:v>
                </c:pt>
                <c:pt idx="188">
                  <c:v>-9.859999998298008E-3</c:v>
                </c:pt>
                <c:pt idx="190">
                  <c:v>-9.115000008023344E-3</c:v>
                </c:pt>
                <c:pt idx="191">
                  <c:v>-8.8150000083260238E-3</c:v>
                </c:pt>
                <c:pt idx="192">
                  <c:v>-8.8150000083260238E-3</c:v>
                </c:pt>
                <c:pt idx="194">
                  <c:v>-8.4425000022747554E-3</c:v>
                </c:pt>
                <c:pt idx="196">
                  <c:v>-7.7374999964376912E-3</c:v>
                </c:pt>
                <c:pt idx="197">
                  <c:v>-7.4425000057090074E-3</c:v>
                </c:pt>
                <c:pt idx="199">
                  <c:v>-6.2800000014249235E-3</c:v>
                </c:pt>
                <c:pt idx="200">
                  <c:v>-6.1025000031804666E-3</c:v>
                </c:pt>
                <c:pt idx="201">
                  <c:v>-4.885000002104789E-3</c:v>
                </c:pt>
                <c:pt idx="203">
                  <c:v>-6.7049999997834675E-3</c:v>
                </c:pt>
                <c:pt idx="204">
                  <c:v>-6.6149999984190799E-3</c:v>
                </c:pt>
                <c:pt idx="205">
                  <c:v>-6.5050000048358925E-3</c:v>
                </c:pt>
                <c:pt idx="206">
                  <c:v>-6.4150000034715049E-3</c:v>
                </c:pt>
                <c:pt idx="207">
                  <c:v>-5.805000000691507E-3</c:v>
                </c:pt>
                <c:pt idx="208">
                  <c:v>-5.7149999993271194E-3</c:v>
                </c:pt>
                <c:pt idx="210">
                  <c:v>-6.1875000028521754E-3</c:v>
                </c:pt>
                <c:pt idx="211">
                  <c:v>-3.6374999981489964E-3</c:v>
                </c:pt>
                <c:pt idx="212">
                  <c:v>-1.927500001329463E-3</c:v>
                </c:pt>
                <c:pt idx="213">
                  <c:v>-1.927500001329463E-3</c:v>
                </c:pt>
                <c:pt idx="220">
                  <c:v>-2.1599999963655137E-3</c:v>
                </c:pt>
                <c:pt idx="221">
                  <c:v>-2.4600000033387914E-3</c:v>
                </c:pt>
                <c:pt idx="222">
                  <c:v>-2.2600000011152588E-3</c:v>
                </c:pt>
                <c:pt idx="223">
                  <c:v>-2.0599999988917261E-3</c:v>
                </c:pt>
                <c:pt idx="224">
                  <c:v>-1.710000004095491E-3</c:v>
                </c:pt>
                <c:pt idx="225">
                  <c:v>-1.710000004095491E-3</c:v>
                </c:pt>
                <c:pt idx="228">
                  <c:v>-7.2500000533182174E-4</c:v>
                </c:pt>
                <c:pt idx="236">
                  <c:v>1.3525000031222589E-3</c:v>
                </c:pt>
                <c:pt idx="237">
                  <c:v>1.4425000044866465E-3</c:v>
                </c:pt>
                <c:pt idx="238">
                  <c:v>1.502500002970919E-3</c:v>
                </c:pt>
                <c:pt idx="239">
                  <c:v>1.5925000043353066E-3</c:v>
                </c:pt>
                <c:pt idx="240">
                  <c:v>1.622499999939464E-3</c:v>
                </c:pt>
                <c:pt idx="241">
                  <c:v>1.7825000031734817E-3</c:v>
                </c:pt>
                <c:pt idx="242">
                  <c:v>1.8925000040326267E-3</c:v>
                </c:pt>
                <c:pt idx="243">
                  <c:v>2.1124999984749593E-3</c:v>
                </c:pt>
                <c:pt idx="244">
                  <c:v>2.8925000005983748E-3</c:v>
                </c:pt>
                <c:pt idx="245">
                  <c:v>3.1625000046915375E-3</c:v>
                </c:pt>
                <c:pt idx="246">
                  <c:v>3.3225000006495975E-3</c:v>
                </c:pt>
                <c:pt idx="247">
                  <c:v>3.4325000015087426E-3</c:v>
                </c:pt>
                <c:pt idx="248">
                  <c:v>3.6525000032270327E-3</c:v>
                </c:pt>
                <c:pt idx="251">
                  <c:v>5.1499999972293153E-4</c:v>
                </c:pt>
                <c:pt idx="252">
                  <c:v>2.9000000358792022E-4</c:v>
                </c:pt>
                <c:pt idx="253">
                  <c:v>7.6999999873805791E-4</c:v>
                </c:pt>
                <c:pt idx="254">
                  <c:v>9.1000000247731805E-4</c:v>
                </c:pt>
                <c:pt idx="255">
                  <c:v>9.1999999858671799E-4</c:v>
                </c:pt>
                <c:pt idx="256">
                  <c:v>1.0900000052060932E-3</c:v>
                </c:pt>
                <c:pt idx="257">
                  <c:v>1.3900000049034134E-3</c:v>
                </c:pt>
                <c:pt idx="258">
                  <c:v>1.4000000010128133E-3</c:v>
                </c:pt>
                <c:pt idx="259">
                  <c:v>1.5700000003562309E-3</c:v>
                </c:pt>
                <c:pt idx="264">
                  <c:v>2.4049999992712401E-3</c:v>
                </c:pt>
                <c:pt idx="267">
                  <c:v>2.9424999956972897E-3</c:v>
                </c:pt>
                <c:pt idx="268">
                  <c:v>3.1074999933480285E-3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CD-43C2-8266-DCF210D943EA}"/>
            </c:ext>
          </c:extLst>
        </c:ser>
        <c:ser>
          <c:idx val="1"/>
          <c:order val="1"/>
          <c:tx>
            <c:strRef>
              <c:f>'inactive 2'!$S$20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2'!$F$21:$F$902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18125</c:v>
                </c:pt>
                <c:pt idx="212">
                  <c:v>18297</c:v>
                </c:pt>
                <c:pt idx="213">
                  <c:v>18297</c:v>
                </c:pt>
                <c:pt idx="214">
                  <c:v>18312.5</c:v>
                </c:pt>
                <c:pt idx="215">
                  <c:v>18312.5</c:v>
                </c:pt>
                <c:pt idx="216">
                  <c:v>18341.5</c:v>
                </c:pt>
                <c:pt idx="217">
                  <c:v>18341.5</c:v>
                </c:pt>
                <c:pt idx="218">
                  <c:v>18358.5</c:v>
                </c:pt>
                <c:pt idx="219">
                  <c:v>18363</c:v>
                </c:pt>
                <c:pt idx="220">
                  <c:v>18368</c:v>
                </c:pt>
                <c:pt idx="221">
                  <c:v>18372</c:v>
                </c:pt>
                <c:pt idx="222">
                  <c:v>18372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18376.5</c:v>
                </c:pt>
                <c:pt idx="227">
                  <c:v>18570.5</c:v>
                </c:pt>
                <c:pt idx="228">
                  <c:v>18590</c:v>
                </c:pt>
                <c:pt idx="229">
                  <c:v>18607.5</c:v>
                </c:pt>
                <c:pt idx="230">
                  <c:v>18608.5</c:v>
                </c:pt>
                <c:pt idx="231">
                  <c:v>18608.5</c:v>
                </c:pt>
                <c:pt idx="232">
                  <c:v>18608.5</c:v>
                </c:pt>
                <c:pt idx="233">
                  <c:v>18625.5</c:v>
                </c:pt>
                <c:pt idx="234">
                  <c:v>18754.5</c:v>
                </c:pt>
                <c:pt idx="235">
                  <c:v>18754.5</c:v>
                </c:pt>
                <c:pt idx="236">
                  <c:v>18785</c:v>
                </c:pt>
                <c:pt idx="237">
                  <c:v>18785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18789.5</c:v>
                </c:pt>
                <c:pt idx="250">
                  <c:v>18789.5</c:v>
                </c:pt>
                <c:pt idx="251">
                  <c:v>18798</c:v>
                </c:pt>
                <c:pt idx="252">
                  <c:v>18800</c:v>
                </c:pt>
                <c:pt idx="253">
                  <c:v>18800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18811.5</c:v>
                </c:pt>
                <c:pt idx="261">
                  <c:v>18811.5</c:v>
                </c:pt>
                <c:pt idx="262">
                  <c:v>18811.5</c:v>
                </c:pt>
                <c:pt idx="263">
                  <c:v>18811.5</c:v>
                </c:pt>
                <c:pt idx="264">
                  <c:v>18826</c:v>
                </c:pt>
                <c:pt idx="265">
                  <c:v>18826.5</c:v>
                </c:pt>
                <c:pt idx="266">
                  <c:v>18830.5</c:v>
                </c:pt>
                <c:pt idx="267">
                  <c:v>18901</c:v>
                </c:pt>
                <c:pt idx="268">
                  <c:v>18999</c:v>
                </c:pt>
                <c:pt idx="269">
                  <c:v>19073.5</c:v>
                </c:pt>
                <c:pt idx="270">
                  <c:v>19130</c:v>
                </c:pt>
                <c:pt idx="271">
                  <c:v>19241.5</c:v>
                </c:pt>
                <c:pt idx="272">
                  <c:v>19241.5</c:v>
                </c:pt>
                <c:pt idx="273">
                  <c:v>19241.5</c:v>
                </c:pt>
                <c:pt idx="274">
                  <c:v>19241.5</c:v>
                </c:pt>
                <c:pt idx="275">
                  <c:v>19252.5</c:v>
                </c:pt>
                <c:pt idx="276">
                  <c:v>19265.5</c:v>
                </c:pt>
                <c:pt idx="277">
                  <c:v>19265.5</c:v>
                </c:pt>
                <c:pt idx="278">
                  <c:v>19267.5</c:v>
                </c:pt>
                <c:pt idx="279">
                  <c:v>19298.5</c:v>
                </c:pt>
                <c:pt idx="280">
                  <c:v>19538.5</c:v>
                </c:pt>
                <c:pt idx="281">
                  <c:v>19552.5</c:v>
                </c:pt>
                <c:pt idx="282">
                  <c:v>19560.5</c:v>
                </c:pt>
                <c:pt idx="283">
                  <c:v>19733</c:v>
                </c:pt>
                <c:pt idx="284">
                  <c:v>19785</c:v>
                </c:pt>
                <c:pt idx="285">
                  <c:v>19824.5</c:v>
                </c:pt>
                <c:pt idx="286">
                  <c:v>19999</c:v>
                </c:pt>
                <c:pt idx="287">
                  <c:v>20006</c:v>
                </c:pt>
                <c:pt idx="288">
                  <c:v>20021</c:v>
                </c:pt>
                <c:pt idx="289">
                  <c:v>20039</c:v>
                </c:pt>
                <c:pt idx="290">
                  <c:v>20077</c:v>
                </c:pt>
                <c:pt idx="291">
                  <c:v>20180</c:v>
                </c:pt>
                <c:pt idx="292">
                  <c:v>20191</c:v>
                </c:pt>
                <c:pt idx="293">
                  <c:v>20206.5</c:v>
                </c:pt>
                <c:pt idx="294">
                  <c:v>20221.5</c:v>
                </c:pt>
                <c:pt idx="295">
                  <c:v>20235</c:v>
                </c:pt>
                <c:pt idx="296">
                  <c:v>20264</c:v>
                </c:pt>
                <c:pt idx="297">
                  <c:v>20455.5</c:v>
                </c:pt>
                <c:pt idx="298">
                  <c:v>20489</c:v>
                </c:pt>
                <c:pt idx="299">
                  <c:v>20523.5</c:v>
                </c:pt>
                <c:pt idx="300">
                  <c:v>20654</c:v>
                </c:pt>
                <c:pt idx="301">
                  <c:v>20676</c:v>
                </c:pt>
                <c:pt idx="302">
                  <c:v>20679</c:v>
                </c:pt>
                <c:pt idx="303">
                  <c:v>20691.5</c:v>
                </c:pt>
                <c:pt idx="304">
                  <c:v>20713</c:v>
                </c:pt>
                <c:pt idx="305">
                  <c:v>20727</c:v>
                </c:pt>
                <c:pt idx="306">
                  <c:v>20888</c:v>
                </c:pt>
              </c:numCache>
            </c:numRef>
          </c:xVal>
          <c:yVal>
            <c:numRef>
              <c:f>'inactive 2'!$S$21:$S$902</c:f>
              <c:numCache>
                <c:formatCode>General</c:formatCode>
                <c:ptCount val="882"/>
                <c:pt idx="1">
                  <c:v>-8.6837500020919833E-3</c:v>
                </c:pt>
                <c:pt idx="2">
                  <c:v>-1.4533750001646695E-2</c:v>
                </c:pt>
                <c:pt idx="5">
                  <c:v>5.1624999832711183E-4</c:v>
                </c:pt>
                <c:pt idx="8">
                  <c:v>-2.8087500031688251E-3</c:v>
                </c:pt>
                <c:pt idx="10">
                  <c:v>3.3162499967147596E-3</c:v>
                </c:pt>
                <c:pt idx="12">
                  <c:v>2.0766249999724096E-2</c:v>
                </c:pt>
                <c:pt idx="14">
                  <c:v>1.4316249998955755E-2</c:v>
                </c:pt>
                <c:pt idx="15">
                  <c:v>1.7991249998885905E-2</c:v>
                </c:pt>
                <c:pt idx="18">
                  <c:v>1.3041250000242144E-2</c:v>
                </c:pt>
                <c:pt idx="20">
                  <c:v>8.6662499961676076E-3</c:v>
                </c:pt>
                <c:pt idx="22">
                  <c:v>-9.4337500013352837E-3</c:v>
                </c:pt>
                <c:pt idx="24">
                  <c:v>-1.2558750000607688E-2</c:v>
                </c:pt>
                <c:pt idx="26">
                  <c:v>-1.4087500021560118E-3</c:v>
                </c:pt>
                <c:pt idx="27">
                  <c:v>-7.28375000107917E-3</c:v>
                </c:pt>
                <c:pt idx="30">
                  <c:v>-1.0708750000048894E-2</c:v>
                </c:pt>
                <c:pt idx="32">
                  <c:v>-9.7937500031548552E-3</c:v>
                </c:pt>
                <c:pt idx="34">
                  <c:v>-9.666250003647292E-3</c:v>
                </c:pt>
                <c:pt idx="35">
                  <c:v>5.9187500010011718E-3</c:v>
                </c:pt>
                <c:pt idx="36">
                  <c:v>-8.3637500028999057E-3</c:v>
                </c:pt>
                <c:pt idx="39">
                  <c:v>-3.2112500011862721E-3</c:v>
                </c:pt>
                <c:pt idx="40">
                  <c:v>-5.4937500026426278E-3</c:v>
                </c:pt>
                <c:pt idx="42">
                  <c:v>-1.2058750002324814E-2</c:v>
                </c:pt>
                <c:pt idx="45">
                  <c:v>-1.3903750001190929E-2</c:v>
                </c:pt>
                <c:pt idx="47">
                  <c:v>-1.9208750003599562E-2</c:v>
                </c:pt>
                <c:pt idx="49">
                  <c:v>-1.4671249999082647E-2</c:v>
                </c:pt>
                <c:pt idx="50">
                  <c:v>1.3358750002225861E-2</c:v>
                </c:pt>
                <c:pt idx="53">
                  <c:v>3.1473749993892852E-2</c:v>
                </c:pt>
                <c:pt idx="57">
                  <c:v>-6.8438750007771887E-2</c:v>
                </c:pt>
                <c:pt idx="60">
                  <c:v>1.4116249993094243E-2</c:v>
                </c:pt>
                <c:pt idx="63">
                  <c:v>2.5833749998128042E-2</c:v>
                </c:pt>
                <c:pt idx="65">
                  <c:v>-1.223875000141561E-2</c:v>
                </c:pt>
                <c:pt idx="66">
                  <c:v>7.6124999759485945E-4</c:v>
                </c:pt>
                <c:pt idx="68">
                  <c:v>8.4787500018137507E-3</c:v>
                </c:pt>
                <c:pt idx="70">
                  <c:v>3.3053750004910398E-2</c:v>
                </c:pt>
                <c:pt idx="73">
                  <c:v>-2.5703750005050097E-2</c:v>
                </c:pt>
                <c:pt idx="74">
                  <c:v>3.8416249997681007E-2</c:v>
                </c:pt>
                <c:pt idx="78">
                  <c:v>5.6062500007101335E-3</c:v>
                </c:pt>
                <c:pt idx="79">
                  <c:v>5.8762499975273386E-3</c:v>
                </c:pt>
                <c:pt idx="80">
                  <c:v>4.3037499999627471E-3</c:v>
                </c:pt>
                <c:pt idx="81">
                  <c:v>9.3375000142259523E-4</c:v>
                </c:pt>
                <c:pt idx="84">
                  <c:v>1.3662499986821786E-3</c:v>
                </c:pt>
                <c:pt idx="85">
                  <c:v>-8.4887499979231507E-3</c:v>
                </c:pt>
                <c:pt idx="90">
                  <c:v>-1.2871250000898726E-2</c:v>
                </c:pt>
                <c:pt idx="93">
                  <c:v>-1.3573750002251472E-2</c:v>
                </c:pt>
                <c:pt idx="96">
                  <c:v>-1.0816250003699679E-2</c:v>
                </c:pt>
                <c:pt idx="99">
                  <c:v>-1.1061249999329448E-2</c:v>
                </c:pt>
                <c:pt idx="102">
                  <c:v>-9.2262499965727329E-3</c:v>
                </c:pt>
                <c:pt idx="103">
                  <c:v>-3.1287499950849451E-3</c:v>
                </c:pt>
                <c:pt idx="107">
                  <c:v>-3.8912500021979213E-3</c:v>
                </c:pt>
                <c:pt idx="108">
                  <c:v>-3.8412499998230487E-3</c:v>
                </c:pt>
                <c:pt idx="110">
                  <c:v>-6.9625000469386578E-4</c:v>
                </c:pt>
                <c:pt idx="111">
                  <c:v>-6.7625000519910827E-4</c:v>
                </c:pt>
                <c:pt idx="115">
                  <c:v>-6.3624999893363565E-4</c:v>
                </c:pt>
                <c:pt idx="117">
                  <c:v>2.9837499969289638E-3</c:v>
                </c:pt>
                <c:pt idx="118">
                  <c:v>3.6837499937973917E-3</c:v>
                </c:pt>
                <c:pt idx="125">
                  <c:v>2.3912499964353628E-3</c:v>
                </c:pt>
                <c:pt idx="126">
                  <c:v>6.8687500024680048E-3</c:v>
                </c:pt>
                <c:pt idx="128">
                  <c:v>9.7362499946029857E-3</c:v>
                </c:pt>
                <c:pt idx="129">
                  <c:v>9.9362499968265183E-3</c:v>
                </c:pt>
                <c:pt idx="130">
                  <c:v>1.0036249994300306E-2</c:v>
                </c:pt>
                <c:pt idx="136">
                  <c:v>1.0811250002007E-2</c:v>
                </c:pt>
                <c:pt idx="138">
                  <c:v>1.225874999363441E-2</c:v>
                </c:pt>
                <c:pt idx="140">
                  <c:v>1.0046249997685663E-2</c:v>
                </c:pt>
                <c:pt idx="146">
                  <c:v>1.2928750002174638E-2</c:v>
                </c:pt>
                <c:pt idx="147">
                  <c:v>1.2878749992523808E-2</c:v>
                </c:pt>
                <c:pt idx="148">
                  <c:v>1.2658749998081475E-2</c:v>
                </c:pt>
                <c:pt idx="150">
                  <c:v>1.359624999895459E-2</c:v>
                </c:pt>
                <c:pt idx="151">
                  <c:v>1.2281249997613486E-2</c:v>
                </c:pt>
                <c:pt idx="152">
                  <c:v>1.1833749995275866E-2</c:v>
                </c:pt>
                <c:pt idx="153">
                  <c:v>1.1866249995364342E-2</c:v>
                </c:pt>
                <c:pt idx="154">
                  <c:v>1.2221249999129213E-2</c:v>
                </c:pt>
                <c:pt idx="159">
                  <c:v>1.1861250000947621E-2</c:v>
                </c:pt>
                <c:pt idx="163">
                  <c:v>1.149124999938067E-2</c:v>
                </c:pt>
                <c:pt idx="165">
                  <c:v>1.1046250001527369E-2</c:v>
                </c:pt>
                <c:pt idx="168">
                  <c:v>1.1103750002803281E-2</c:v>
                </c:pt>
                <c:pt idx="170">
                  <c:v>1.0868750003282912E-2</c:v>
                </c:pt>
                <c:pt idx="171">
                  <c:v>1.0403749998658895E-2</c:v>
                </c:pt>
                <c:pt idx="173">
                  <c:v>1.0238749993732199E-2</c:v>
                </c:pt>
                <c:pt idx="175">
                  <c:v>9.6537499994155951E-3</c:v>
                </c:pt>
                <c:pt idx="178">
                  <c:v>5.5237499982467853E-3</c:v>
                </c:pt>
                <c:pt idx="181">
                  <c:v>7.3212499992223457E-3</c:v>
                </c:pt>
                <c:pt idx="183">
                  <c:v>5.6412500052829273E-3</c:v>
                </c:pt>
                <c:pt idx="184">
                  <c:v>5.9812499966938049E-3</c:v>
                </c:pt>
                <c:pt idx="185">
                  <c:v>4.746250000607688E-3</c:v>
                </c:pt>
                <c:pt idx="187">
                  <c:v>5.3887500034761615E-3</c:v>
                </c:pt>
                <c:pt idx="189">
                  <c:v>6.5987499983748421E-3</c:v>
                </c:pt>
                <c:pt idx="193">
                  <c:v>4.3037499999627471E-3</c:v>
                </c:pt>
                <c:pt idx="195">
                  <c:v>5.081250004877802E-3</c:v>
                </c:pt>
                <c:pt idx="198">
                  <c:v>2.1537499997066334E-3</c:v>
                </c:pt>
                <c:pt idx="202">
                  <c:v>1.7812500009313226E-3</c:v>
                </c:pt>
                <c:pt idx="209">
                  <c:v>2.0687500000349246E-3</c:v>
                </c:pt>
                <c:pt idx="214">
                  <c:v>-2.9437499979394488E-3</c:v>
                </c:pt>
                <c:pt idx="215">
                  <c:v>-2.9437499979394488E-3</c:v>
                </c:pt>
                <c:pt idx="216">
                  <c:v>-3.8812500060885213E-3</c:v>
                </c:pt>
                <c:pt idx="217">
                  <c:v>-3.8312500037136488E-3</c:v>
                </c:pt>
                <c:pt idx="218">
                  <c:v>-3.2887500055949204E-3</c:v>
                </c:pt>
                <c:pt idx="226">
                  <c:v>-1.4237499999580905E-3</c:v>
                </c:pt>
                <c:pt idx="227">
                  <c:v>-4.4787499937228858E-3</c:v>
                </c:pt>
                <c:pt idx="229">
                  <c:v>-3.1562500080326572E-3</c:v>
                </c:pt>
                <c:pt idx="230">
                  <c:v>-5.9237500026938505E-3</c:v>
                </c:pt>
                <c:pt idx="231">
                  <c:v>-5.5837499967310578E-3</c:v>
                </c:pt>
                <c:pt idx="232">
                  <c:v>-5.4037500012782402E-3</c:v>
                </c:pt>
                <c:pt idx="233">
                  <c:v>-5.3912500006845221E-3</c:v>
                </c:pt>
                <c:pt idx="234">
                  <c:v>-6.1087499998393469E-3</c:v>
                </c:pt>
                <c:pt idx="235">
                  <c:v>-2.1487499980139546E-3</c:v>
                </c:pt>
                <c:pt idx="249">
                  <c:v>-7.4012500044773333E-3</c:v>
                </c:pt>
                <c:pt idx="250">
                  <c:v>-6.1712500028079376E-3</c:v>
                </c:pt>
                <c:pt idx="260">
                  <c:v>-6.506249999802094E-3</c:v>
                </c:pt>
                <c:pt idx="261">
                  <c:v>-6.4862500003073364E-3</c:v>
                </c:pt>
                <c:pt idx="262">
                  <c:v>-5.9462499993969686E-3</c:v>
                </c:pt>
                <c:pt idx="263">
                  <c:v>-5.8362499985378236E-3</c:v>
                </c:pt>
                <c:pt idx="265">
                  <c:v>-6.2987499986775219E-3</c:v>
                </c:pt>
                <c:pt idx="266">
                  <c:v>-6.8287500034784898E-3</c:v>
                </c:pt>
                <c:pt idx="269">
                  <c:v>-8.6512500056414865E-3</c:v>
                </c:pt>
                <c:pt idx="271">
                  <c:v>-1.1521250002260786E-2</c:v>
                </c:pt>
                <c:pt idx="272">
                  <c:v>-1.0771250003017485E-2</c:v>
                </c:pt>
                <c:pt idx="273">
                  <c:v>-1.0651249998772983E-2</c:v>
                </c:pt>
                <c:pt idx="274">
                  <c:v>-1.0301250003976747E-2</c:v>
                </c:pt>
                <c:pt idx="275">
                  <c:v>-8.5937500043655746E-3</c:v>
                </c:pt>
                <c:pt idx="276">
                  <c:v>-9.9312500024097972E-3</c:v>
                </c:pt>
                <c:pt idx="277">
                  <c:v>-9.631250002712477E-3</c:v>
                </c:pt>
                <c:pt idx="278">
                  <c:v>-1.0296250002284069E-2</c:v>
                </c:pt>
                <c:pt idx="279">
                  <c:v>-1.0738750002929009E-2</c:v>
                </c:pt>
                <c:pt idx="281">
                  <c:v>-1.1743750001187436E-2</c:v>
                </c:pt>
                <c:pt idx="282">
                  <c:v>-1.2543750002805609E-2</c:v>
                </c:pt>
                <c:pt idx="283">
                  <c:v>8.4024999960092828E-3</c:v>
                </c:pt>
                <c:pt idx="284">
                  <c:v>8.812499996565748E-3</c:v>
                </c:pt>
                <c:pt idx="285">
                  <c:v>-1.3083749996440019E-2</c:v>
                </c:pt>
                <c:pt idx="286">
                  <c:v>9.5074999990174547E-3</c:v>
                </c:pt>
                <c:pt idx="287">
                  <c:v>1.0054999998828862E-2</c:v>
                </c:pt>
                <c:pt idx="288">
                  <c:v>9.8424999960116111E-3</c:v>
                </c:pt>
                <c:pt idx="289">
                  <c:v>1.0307500000635628E-2</c:v>
                </c:pt>
                <c:pt idx="290">
                  <c:v>1.0342499997932464E-2</c:v>
                </c:pt>
                <c:pt idx="291">
                  <c:v>1.0049999997136183E-2</c:v>
                </c:pt>
                <c:pt idx="292">
                  <c:v>9.5674999975017272E-3</c:v>
                </c:pt>
                <c:pt idx="293">
                  <c:v>-1.5448750003997702E-2</c:v>
                </c:pt>
                <c:pt idx="294">
                  <c:v>-1.6461250001157168E-2</c:v>
                </c:pt>
                <c:pt idx="295">
                  <c:v>1.0637499995937105E-2</c:v>
                </c:pt>
                <c:pt idx="296">
                  <c:v>1.2119999999413267E-2</c:v>
                </c:pt>
                <c:pt idx="297">
                  <c:v>-1.6016249996027909E-2</c:v>
                </c:pt>
                <c:pt idx="298">
                  <c:v>1.1232500000915024E-2</c:v>
                </c:pt>
                <c:pt idx="299">
                  <c:v>-1.6226250001636799E-2</c:v>
                </c:pt>
                <c:pt idx="300">
                  <c:v>1.1894999996002298E-2</c:v>
                </c:pt>
                <c:pt idx="301">
                  <c:v>1.1530000003403984E-2</c:v>
                </c:pt>
                <c:pt idx="302">
                  <c:v>1.1707500001648441E-2</c:v>
                </c:pt>
                <c:pt idx="303">
                  <c:v>-1.668624999729218E-2</c:v>
                </c:pt>
                <c:pt idx="304">
                  <c:v>1.2952500001119915E-2</c:v>
                </c:pt>
                <c:pt idx="305">
                  <c:v>1.2147500005085021E-2</c:v>
                </c:pt>
                <c:pt idx="306">
                  <c:v>1.4139999999315478E-2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CD-43C2-8266-DCF210D943EA}"/>
            </c:ext>
          </c:extLst>
        </c:ser>
        <c:ser>
          <c:idx val="7"/>
          <c:order val="2"/>
          <c:tx>
            <c:strRef>
              <c:f>'inactive 2'!$V$20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18125</c:v>
                </c:pt>
                <c:pt idx="212">
                  <c:v>18297</c:v>
                </c:pt>
                <c:pt idx="213">
                  <c:v>18297</c:v>
                </c:pt>
                <c:pt idx="214">
                  <c:v>18312.5</c:v>
                </c:pt>
                <c:pt idx="215">
                  <c:v>18312.5</c:v>
                </c:pt>
                <c:pt idx="216">
                  <c:v>18341.5</c:v>
                </c:pt>
                <c:pt idx="217">
                  <c:v>18341.5</c:v>
                </c:pt>
                <c:pt idx="218">
                  <c:v>18358.5</c:v>
                </c:pt>
                <c:pt idx="219">
                  <c:v>18363</c:v>
                </c:pt>
                <c:pt idx="220">
                  <c:v>18368</c:v>
                </c:pt>
                <c:pt idx="221">
                  <c:v>18372</c:v>
                </c:pt>
                <c:pt idx="222">
                  <c:v>18372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18376.5</c:v>
                </c:pt>
                <c:pt idx="227">
                  <c:v>18570.5</c:v>
                </c:pt>
                <c:pt idx="228">
                  <c:v>18590</c:v>
                </c:pt>
                <c:pt idx="229">
                  <c:v>18607.5</c:v>
                </c:pt>
                <c:pt idx="230">
                  <c:v>18608.5</c:v>
                </c:pt>
                <c:pt idx="231">
                  <c:v>18608.5</c:v>
                </c:pt>
                <c:pt idx="232">
                  <c:v>18608.5</c:v>
                </c:pt>
                <c:pt idx="233">
                  <c:v>18625.5</c:v>
                </c:pt>
                <c:pt idx="234">
                  <c:v>18754.5</c:v>
                </c:pt>
                <c:pt idx="235">
                  <c:v>18754.5</c:v>
                </c:pt>
                <c:pt idx="236">
                  <c:v>18785</c:v>
                </c:pt>
                <c:pt idx="237">
                  <c:v>18785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18789.5</c:v>
                </c:pt>
                <c:pt idx="250">
                  <c:v>18789.5</c:v>
                </c:pt>
                <c:pt idx="251">
                  <c:v>18798</c:v>
                </c:pt>
                <c:pt idx="252">
                  <c:v>18800</c:v>
                </c:pt>
                <c:pt idx="253">
                  <c:v>18800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18811.5</c:v>
                </c:pt>
                <c:pt idx="261">
                  <c:v>18811.5</c:v>
                </c:pt>
                <c:pt idx="262">
                  <c:v>18811.5</c:v>
                </c:pt>
                <c:pt idx="263">
                  <c:v>18811.5</c:v>
                </c:pt>
                <c:pt idx="264">
                  <c:v>18826</c:v>
                </c:pt>
                <c:pt idx="265">
                  <c:v>18826.5</c:v>
                </c:pt>
                <c:pt idx="266">
                  <c:v>18830.5</c:v>
                </c:pt>
                <c:pt idx="267">
                  <c:v>18901</c:v>
                </c:pt>
                <c:pt idx="268">
                  <c:v>18999</c:v>
                </c:pt>
                <c:pt idx="269">
                  <c:v>19073.5</c:v>
                </c:pt>
                <c:pt idx="270">
                  <c:v>19130</c:v>
                </c:pt>
                <c:pt idx="271">
                  <c:v>19241.5</c:v>
                </c:pt>
                <c:pt idx="272">
                  <c:v>19241.5</c:v>
                </c:pt>
                <c:pt idx="273">
                  <c:v>19241.5</c:v>
                </c:pt>
                <c:pt idx="274">
                  <c:v>19241.5</c:v>
                </c:pt>
                <c:pt idx="275">
                  <c:v>19252.5</c:v>
                </c:pt>
                <c:pt idx="276">
                  <c:v>19265.5</c:v>
                </c:pt>
                <c:pt idx="277">
                  <c:v>19265.5</c:v>
                </c:pt>
                <c:pt idx="278">
                  <c:v>19267.5</c:v>
                </c:pt>
                <c:pt idx="279">
                  <c:v>19298.5</c:v>
                </c:pt>
                <c:pt idx="280">
                  <c:v>19538.5</c:v>
                </c:pt>
                <c:pt idx="281">
                  <c:v>19552.5</c:v>
                </c:pt>
                <c:pt idx="282">
                  <c:v>19560.5</c:v>
                </c:pt>
                <c:pt idx="283">
                  <c:v>19733</c:v>
                </c:pt>
                <c:pt idx="284">
                  <c:v>19785</c:v>
                </c:pt>
                <c:pt idx="285">
                  <c:v>19824.5</c:v>
                </c:pt>
                <c:pt idx="286">
                  <c:v>19999</c:v>
                </c:pt>
                <c:pt idx="287">
                  <c:v>20006</c:v>
                </c:pt>
                <c:pt idx="288">
                  <c:v>20021</c:v>
                </c:pt>
                <c:pt idx="289">
                  <c:v>20039</c:v>
                </c:pt>
                <c:pt idx="290">
                  <c:v>20077</c:v>
                </c:pt>
                <c:pt idx="291">
                  <c:v>20180</c:v>
                </c:pt>
                <c:pt idx="292">
                  <c:v>20191</c:v>
                </c:pt>
                <c:pt idx="293">
                  <c:v>20206.5</c:v>
                </c:pt>
                <c:pt idx="294">
                  <c:v>20221.5</c:v>
                </c:pt>
                <c:pt idx="295">
                  <c:v>20235</c:v>
                </c:pt>
                <c:pt idx="296">
                  <c:v>20264</c:v>
                </c:pt>
                <c:pt idx="297">
                  <c:v>20455.5</c:v>
                </c:pt>
                <c:pt idx="298">
                  <c:v>20489</c:v>
                </c:pt>
                <c:pt idx="299">
                  <c:v>20523.5</c:v>
                </c:pt>
                <c:pt idx="300">
                  <c:v>20654</c:v>
                </c:pt>
                <c:pt idx="301">
                  <c:v>20676</c:v>
                </c:pt>
                <c:pt idx="302">
                  <c:v>20679</c:v>
                </c:pt>
                <c:pt idx="303">
                  <c:v>20691.5</c:v>
                </c:pt>
                <c:pt idx="304">
                  <c:v>20713</c:v>
                </c:pt>
                <c:pt idx="305">
                  <c:v>20727</c:v>
                </c:pt>
                <c:pt idx="306">
                  <c:v>20888</c:v>
                </c:pt>
              </c:numCache>
            </c:numRef>
          </c:xVal>
          <c:yVal>
            <c:numRef>
              <c:f>'inactive 2'!$V$21:$V$902</c:f>
              <c:numCache>
                <c:formatCode>General</c:formatCode>
                <c:ptCount val="882"/>
                <c:pt idx="0">
                  <c:v>2.1019999998316052E-2</c:v>
                </c:pt>
                <c:pt idx="87">
                  <c:v>-3.2861250001587905E-2</c:v>
                </c:pt>
                <c:pt idx="91">
                  <c:v>-7.2587499962537549E-3</c:v>
                </c:pt>
                <c:pt idx="92">
                  <c:v>-5.5412500005331822E-3</c:v>
                </c:pt>
                <c:pt idx="95">
                  <c:v>-1.9816250001895241E-2</c:v>
                </c:pt>
                <c:pt idx="98">
                  <c:v>1.3346249994356185E-2</c:v>
                </c:pt>
                <c:pt idx="109">
                  <c:v>-1.5633750001143198E-2</c:v>
                </c:pt>
                <c:pt idx="114">
                  <c:v>7.4537499967846088E-3</c:v>
                </c:pt>
                <c:pt idx="127">
                  <c:v>-7.3925000033341348E-3</c:v>
                </c:pt>
                <c:pt idx="132">
                  <c:v>1.7643749997660052E-2</c:v>
                </c:pt>
                <c:pt idx="133">
                  <c:v>1.8243749997054692E-2</c:v>
                </c:pt>
                <c:pt idx="134">
                  <c:v>-2.2789999995438848E-2</c:v>
                </c:pt>
                <c:pt idx="142">
                  <c:v>5.903750003199093E-3</c:v>
                </c:pt>
                <c:pt idx="155">
                  <c:v>9.1612499963957816E-3</c:v>
                </c:pt>
                <c:pt idx="160">
                  <c:v>2.5446249994274694E-2</c:v>
                </c:pt>
                <c:pt idx="169">
                  <c:v>-5.2974999998696148E-3</c:v>
                </c:pt>
                <c:pt idx="219">
                  <c:v>5.3774999978486449E-3</c:v>
                </c:pt>
                <c:pt idx="270">
                  <c:v>3.4249999953317456E-3</c:v>
                </c:pt>
                <c:pt idx="280">
                  <c:v>1.2571250001201406E-2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CD-43C2-8266-DCF210D943EA}"/>
            </c:ext>
          </c:extLst>
        </c:ser>
        <c:ser>
          <c:idx val="2"/>
          <c:order val="3"/>
          <c:tx>
            <c:strRef>
              <c:f>'inactive 2'!$X$1</c:f>
              <c:strCache>
                <c:ptCount val="1"/>
                <c:pt idx="0">
                  <c:v>Prim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'inactive 2'!$W$2:$W$62</c:f>
              <c:numCache>
                <c:formatCode>General</c:formatCode>
                <c:ptCount val="61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</c:numCache>
            </c:numRef>
          </c:xVal>
          <c:yVal>
            <c:numRef>
              <c:f>'inactive 2'!$X$2:$X$62</c:f>
              <c:numCache>
                <c:formatCode>General</c:formatCode>
                <c:ptCount val="61"/>
                <c:pt idx="0">
                  <c:v>1.5135495413526701E-2</c:v>
                </c:pt>
                <c:pt idx="1">
                  <c:v>1.5429952309160416E-2</c:v>
                </c:pt>
                <c:pt idx="2">
                  <c:v>1.5515206830064548E-2</c:v>
                </c:pt>
                <c:pt idx="3">
                  <c:v>1.5390124035894712E-2</c:v>
                </c:pt>
                <c:pt idx="4">
                  <c:v>1.505636907599415E-2</c:v>
                </c:pt>
                <c:pt idx="5">
                  <c:v>1.4518385022297528E-2</c:v>
                </c:pt>
                <c:pt idx="6">
                  <c:v>1.3783333721481182E-2</c:v>
                </c:pt>
                <c:pt idx="7">
                  <c:v>1.286100045375836E-2</c:v>
                </c:pt>
                <c:pt idx="8">
                  <c:v>1.1763663667537588E-2</c:v>
                </c:pt>
                <c:pt idx="9">
                  <c:v>1.0505931524085374E-2</c:v>
                </c:pt>
                <c:pt idx="10">
                  <c:v>9.1045474281725557E-3</c:v>
                </c:pt>
                <c:pt idx="11">
                  <c:v>7.5781671335535877E-3</c:v>
                </c:pt>
                <c:pt idx="12">
                  <c:v>5.947110390534683E-3</c:v>
                </c:pt>
                <c:pt idx="13">
                  <c:v>4.233090441792149E-3</c:v>
                </c:pt>
                <c:pt idx="14">
                  <c:v>2.4589249674946299E-3</c:v>
                </c:pt>
                <c:pt idx="15">
                  <c:v>6.4823232773672241E-4</c:v>
                </c:pt>
                <c:pt idx="16">
                  <c:v>-1.1748828539805377E-3</c:v>
                </c:pt>
                <c:pt idx="17">
                  <c:v>-2.986150580591171E-3</c:v>
                </c:pt>
                <c:pt idx="18">
                  <c:v>-4.761458572821029E-3</c:v>
                </c:pt>
                <c:pt idx="19">
                  <c:v>-6.4771732609457599E-3</c:v>
                </c:pt>
                <c:pt idx="20">
                  <c:v>-8.1104544037867519E-3</c:v>
                </c:pt>
                <c:pt idx="21">
                  <c:v>-9.6395591466180968E-3</c:v>
                </c:pt>
                <c:pt idx="22">
                  <c:v>-1.1044131470251184E-2</c:v>
                </c:pt>
                <c:pt idx="23">
                  <c:v>-1.2305473178041412E-2</c:v>
                </c:pt>
                <c:pt idx="24">
                  <c:v>-1.3406792813335761E-2</c:v>
                </c:pt>
                <c:pt idx="25">
                  <c:v>-1.433342919367832E-2</c:v>
                </c:pt>
                <c:pt idx="26">
                  <c:v>-1.5073046586002056E-2</c:v>
                </c:pt>
                <c:pt idx="27">
                  <c:v>-1.5615798924561004E-2</c:v>
                </c:pt>
                <c:pt idx="28">
                  <c:v>-1.5954460885471918E-2</c:v>
                </c:pt>
                <c:pt idx="29">
                  <c:v>-1.6084524072951533E-2</c:v>
                </c:pt>
                <c:pt idx="30">
                  <c:v>-1.6004257036782009E-2</c:v>
                </c:pt>
                <c:pt idx="31">
                  <c:v>-1.5714728322029435E-2</c:v>
                </c:pt>
                <c:pt idx="32">
                  <c:v>-1.5219792244168792E-2</c:v>
                </c:pt>
                <c:pt idx="33">
                  <c:v>-1.4526037578982309E-2</c:v>
                </c:pt>
                <c:pt idx="34">
                  <c:v>-1.364269985029066E-2</c:v>
                </c:pt>
                <c:pt idx="35">
                  <c:v>-1.2581538383175772E-2</c:v>
                </c:pt>
                <c:pt idx="36">
                  <c:v>-1.1356679759409152E-2</c:v>
                </c:pt>
                <c:pt idx="37">
                  <c:v>-9.9844297590661116E-3</c:v>
                </c:pt>
                <c:pt idx="38">
                  <c:v>-8.4830562918300854E-3</c:v>
                </c:pt>
                <c:pt idx="39">
                  <c:v>-6.8725462076873831E-3</c:v>
                </c:pt>
                <c:pt idx="40">
                  <c:v>-5.1743392244401713E-3</c:v>
                </c:pt>
                <c:pt idx="41">
                  <c:v>-3.4110425140949949E-3</c:v>
                </c:pt>
                <c:pt idx="42">
                  <c:v>-1.6061297476605086E-3</c:v>
                </c:pt>
                <c:pt idx="43">
                  <c:v>2.1637139521638689E-4</c:v>
                </c:pt>
                <c:pt idx="44">
                  <c:v>2.0321990917864072E-3</c:v>
                </c:pt>
                <c:pt idx="45">
                  <c:v>3.8171803587350507E-3</c:v>
                </c:pt>
                <c:pt idx="46">
                  <c:v>5.5475528520556958E-3</c:v>
                </c:pt>
                <c:pt idx="47">
                  <c:v>7.2002812003373181E-3</c:v>
                </c:pt>
                <c:pt idx="48">
                  <c:v>8.7533636603187703E-3</c:v>
                </c:pt>
                <c:pt idx="49">
                  <c:v>1.018612501239519E-2</c:v>
                </c:pt>
                <c:pt idx="50">
                  <c:v>1.1479491796941067E-2</c:v>
                </c:pt>
                <c:pt idx="51">
                  <c:v>1.2616246227400216E-2</c:v>
                </c:pt>
                <c:pt idx="52">
                  <c:v>1.3581255399955779E-2</c:v>
                </c:pt>
                <c:pt idx="53">
                  <c:v>1.4361672748454712E-2</c:v>
                </c:pt>
                <c:pt idx="54">
                  <c:v>1.4947109062742735E-2</c:v>
                </c:pt>
                <c:pt idx="55">
                  <c:v>1.5329770793749246E-2</c:v>
                </c:pt>
                <c:pt idx="56">
                  <c:v>1.5504563804152629E-2</c:v>
                </c:pt>
                <c:pt idx="57">
                  <c:v>1.5469161183458043E-2</c:v>
                </c:pt>
                <c:pt idx="58">
                  <c:v>1.5224034224707746E-2</c:v>
                </c:pt>
                <c:pt idx="59">
                  <c:v>1.4772446150450336E-2</c:v>
                </c:pt>
                <c:pt idx="60">
                  <c:v>1.4120408671491119E-2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CD-43C2-8266-DCF210D943EA}"/>
            </c:ext>
          </c:extLst>
        </c:ser>
        <c:ser>
          <c:idx val="3"/>
          <c:order val="4"/>
          <c:tx>
            <c:strRef>
              <c:f>'inactive 2'!$U$2</c:f>
              <c:strCache>
                <c:ptCount val="1"/>
                <c:pt idx="0">
                  <c:v>Sec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'inactive 2'!$W$2:$W$62</c:f>
              <c:numCache>
                <c:formatCode>General</c:formatCode>
                <c:ptCount val="61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</c:numCache>
            </c:numRef>
          </c:xVal>
          <c:yVal>
            <c:numRef>
              <c:f>'inactive 2'!$Y$2:$Y$62</c:f>
              <c:numCache>
                <c:formatCode>General</c:formatCode>
                <c:ptCount val="61"/>
                <c:pt idx="0">
                  <c:v>-1.3661585984892758E-2</c:v>
                </c:pt>
                <c:pt idx="1">
                  <c:v>-1.4215727081581404E-2</c:v>
                </c:pt>
                <c:pt idx="2">
                  <c:v>-1.4564500328064217E-2</c:v>
                </c:pt>
                <c:pt idx="3">
                  <c:v>-1.4702464927842423E-2</c:v>
                </c:pt>
                <c:pt idx="4">
                  <c:v>-1.4627468659325057E-2</c:v>
                </c:pt>
                <c:pt idx="5">
                  <c:v>-1.4340681450077625E-2</c:v>
                </c:pt>
                <c:pt idx="6">
                  <c:v>-1.3846577126173962E-2</c:v>
                </c:pt>
                <c:pt idx="7">
                  <c:v>-1.3152863621357942E-2</c:v>
                </c:pt>
                <c:pt idx="8">
                  <c:v>-1.2270362734738936E-2</c:v>
                </c:pt>
                <c:pt idx="9">
                  <c:v>-1.121284131277811E-2</c:v>
                </c:pt>
                <c:pt idx="10">
                  <c:v>-9.9967964890945431E-3</c:v>
                </c:pt>
                <c:pt idx="11">
                  <c:v>-8.6411983323095645E-3</c:v>
                </c:pt>
                <c:pt idx="12">
                  <c:v>-7.1671939165739709E-3</c:v>
                </c:pt>
                <c:pt idx="13">
                  <c:v>-5.5977774312219548E-3</c:v>
                </c:pt>
                <c:pt idx="14">
                  <c:v>-3.9574314757783915E-3</c:v>
                </c:pt>
                <c:pt idx="15">
                  <c:v>-2.2717451360495257E-3</c:v>
                </c:pt>
                <c:pt idx="16">
                  <c:v>-5.6701479923743862E-4</c:v>
                </c:pt>
                <c:pt idx="17">
                  <c:v>1.1301660647130688E-3</c:v>
                </c:pt>
                <c:pt idx="18">
                  <c:v>2.7933217562020269E-3</c:v>
                </c:pt>
                <c:pt idx="19">
                  <c:v>4.3965073618668698E-3</c:v>
                </c:pt>
                <c:pt idx="20">
                  <c:v>5.9147134903102805E-3</c:v>
                </c:pt>
                <c:pt idx="21">
                  <c:v>7.3242564138628879E-3</c:v>
                </c:pt>
                <c:pt idx="22">
                  <c:v>8.6031475302431638E-3</c:v>
                </c:pt>
                <c:pt idx="23">
                  <c:v>9.731436380582794E-3</c:v>
                </c:pt>
                <c:pt idx="24">
                  <c:v>1.0691521872801323E-2</c:v>
                </c:pt>
                <c:pt idx="25">
                  <c:v>1.1468426855304499E-2</c:v>
                </c:pt>
                <c:pt idx="26">
                  <c:v>1.2050031757708654E-2</c:v>
                </c:pt>
                <c:pt idx="27">
                  <c:v>1.242726365384016E-2</c:v>
                </c:pt>
                <c:pt idx="28">
                  <c:v>1.259423779766302E-2</c:v>
                </c:pt>
                <c:pt idx="29">
                  <c:v>1.2548349424200966E-2</c:v>
                </c:pt>
                <c:pt idx="30">
                  <c:v>1.2290314383377078E-2</c:v>
                </c:pt>
                <c:pt idx="31">
                  <c:v>1.1824157972890752E-2</c:v>
                </c:pt>
                <c:pt idx="32">
                  <c:v>1.1157152144336996E-2</c:v>
                </c:pt>
                <c:pt idx="33">
                  <c:v>1.0299702062140719E-2</c:v>
                </c:pt>
                <c:pt idx="34">
                  <c:v>9.2651837849650788E-3</c:v>
                </c:pt>
                <c:pt idx="35">
                  <c:v>8.0697356017331613E-3</c:v>
                </c:pt>
                <c:pt idx="36">
                  <c:v>6.7320062773814767E-3</c:v>
                </c:pt>
                <c:pt idx="37">
                  <c:v>5.2728641356637809E-3</c:v>
                </c:pt>
                <c:pt idx="38">
                  <c:v>3.7150715172582661E-3</c:v>
                </c:pt>
                <c:pt idx="39">
                  <c:v>2.0829296915699704E-3</c:v>
                </c:pt>
                <c:pt idx="40">
                  <c:v>4.0189976153689544E-4</c:v>
                </c:pt>
                <c:pt idx="41">
                  <c:v>-1.3017945247470197E-3</c:v>
                </c:pt>
                <c:pt idx="42">
                  <c:v>-3.0015758595287158E-3</c:v>
                </c:pt>
                <c:pt idx="43">
                  <c:v>-4.6709279763564593E-3</c:v>
                </c:pt>
                <c:pt idx="44">
                  <c:v>-6.2838092988075642E-3</c:v>
                </c:pt>
                <c:pt idx="45">
                  <c:v>-7.8150591841416959E-3</c:v>
                </c:pt>
                <c:pt idx="46">
                  <c:v>-9.2407904245557851E-3</c:v>
                </c:pt>
                <c:pt idx="47">
                  <c:v>-1.053876188309545E-2</c:v>
                </c:pt>
                <c:pt idx="48">
                  <c:v>-1.1688725451173356E-2</c:v>
                </c:pt>
                <c:pt idx="49">
                  <c:v>-1.2672741915223043E-2</c:v>
                </c:pt>
                <c:pt idx="50">
                  <c:v>-1.3475460805028297E-2</c:v>
                </c:pt>
                <c:pt idx="51">
                  <c:v>-1.4084359858147261E-2</c:v>
                </c:pt>
                <c:pt idx="52">
                  <c:v>-1.4489940364831606E-2</c:v>
                </c:pt>
                <c:pt idx="53">
                  <c:v>-1.4685875346097148E-2</c:v>
                </c:pt>
                <c:pt idx="54">
                  <c:v>-1.4669108253396063E-2</c:v>
                </c:pt>
                <c:pt idx="55">
                  <c:v>-1.4439900650194536E-2</c:v>
                </c:pt>
                <c:pt idx="56">
                  <c:v>-1.4001828131632296E-2</c:v>
                </c:pt>
                <c:pt idx="57">
                  <c:v>-1.3361724545916576E-2</c:v>
                </c:pt>
                <c:pt idx="58">
                  <c:v>-1.2529575387586133E-2</c:v>
                </c:pt>
                <c:pt idx="59">
                  <c:v>-1.1518362025690242E-2</c:v>
                </c:pt>
                <c:pt idx="60">
                  <c:v>-1.0343859196893514E-2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CD-43C2-8266-DCF210D94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689696"/>
        <c:axId val="1"/>
      </c:scatterChart>
      <c:valAx>
        <c:axId val="92468969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2122455687516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41620626151013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689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2945036282229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5305997337787"/>
          <c:y val="0.15217414380056257"/>
          <c:w val="0.82904486177768644"/>
          <c:h val="0.621118954288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2'!$F$21:$F$902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18125</c:v>
                </c:pt>
                <c:pt idx="212">
                  <c:v>18297</c:v>
                </c:pt>
                <c:pt idx="213">
                  <c:v>18297</c:v>
                </c:pt>
                <c:pt idx="214">
                  <c:v>18312.5</c:v>
                </c:pt>
                <c:pt idx="215">
                  <c:v>18312.5</c:v>
                </c:pt>
                <c:pt idx="216">
                  <c:v>18341.5</c:v>
                </c:pt>
                <c:pt idx="217">
                  <c:v>18341.5</c:v>
                </c:pt>
                <c:pt idx="218">
                  <c:v>18358.5</c:v>
                </c:pt>
                <c:pt idx="219">
                  <c:v>18363</c:v>
                </c:pt>
                <c:pt idx="220">
                  <c:v>18368</c:v>
                </c:pt>
                <c:pt idx="221">
                  <c:v>18372</c:v>
                </c:pt>
                <c:pt idx="222">
                  <c:v>18372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18376.5</c:v>
                </c:pt>
                <c:pt idx="227">
                  <c:v>18570.5</c:v>
                </c:pt>
                <c:pt idx="228">
                  <c:v>18590</c:v>
                </c:pt>
                <c:pt idx="229">
                  <c:v>18607.5</c:v>
                </c:pt>
                <c:pt idx="230">
                  <c:v>18608.5</c:v>
                </c:pt>
                <c:pt idx="231">
                  <c:v>18608.5</c:v>
                </c:pt>
                <c:pt idx="232">
                  <c:v>18608.5</c:v>
                </c:pt>
                <c:pt idx="233">
                  <c:v>18625.5</c:v>
                </c:pt>
                <c:pt idx="234">
                  <c:v>18754.5</c:v>
                </c:pt>
                <c:pt idx="235">
                  <c:v>18754.5</c:v>
                </c:pt>
                <c:pt idx="236">
                  <c:v>18785</c:v>
                </c:pt>
                <c:pt idx="237">
                  <c:v>18785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18789.5</c:v>
                </c:pt>
                <c:pt idx="250">
                  <c:v>18789.5</c:v>
                </c:pt>
                <c:pt idx="251">
                  <c:v>18798</c:v>
                </c:pt>
                <c:pt idx="252">
                  <c:v>18800</c:v>
                </c:pt>
                <c:pt idx="253">
                  <c:v>18800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18811.5</c:v>
                </c:pt>
                <c:pt idx="261">
                  <c:v>18811.5</c:v>
                </c:pt>
                <c:pt idx="262">
                  <c:v>18811.5</c:v>
                </c:pt>
                <c:pt idx="263">
                  <c:v>18811.5</c:v>
                </c:pt>
                <c:pt idx="264">
                  <c:v>18826</c:v>
                </c:pt>
                <c:pt idx="265">
                  <c:v>18826.5</c:v>
                </c:pt>
                <c:pt idx="266">
                  <c:v>18830.5</c:v>
                </c:pt>
                <c:pt idx="267">
                  <c:v>18901</c:v>
                </c:pt>
                <c:pt idx="268">
                  <c:v>18999</c:v>
                </c:pt>
                <c:pt idx="269">
                  <c:v>19073.5</c:v>
                </c:pt>
                <c:pt idx="270">
                  <c:v>19130</c:v>
                </c:pt>
                <c:pt idx="271">
                  <c:v>19241.5</c:v>
                </c:pt>
                <c:pt idx="272">
                  <c:v>19241.5</c:v>
                </c:pt>
                <c:pt idx="273">
                  <c:v>19241.5</c:v>
                </c:pt>
                <c:pt idx="274">
                  <c:v>19241.5</c:v>
                </c:pt>
                <c:pt idx="275">
                  <c:v>19252.5</c:v>
                </c:pt>
                <c:pt idx="276">
                  <c:v>19265.5</c:v>
                </c:pt>
                <c:pt idx="277">
                  <c:v>19265.5</c:v>
                </c:pt>
                <c:pt idx="278">
                  <c:v>19267.5</c:v>
                </c:pt>
                <c:pt idx="279">
                  <c:v>19298.5</c:v>
                </c:pt>
                <c:pt idx="280">
                  <c:v>19538.5</c:v>
                </c:pt>
                <c:pt idx="281">
                  <c:v>19552.5</c:v>
                </c:pt>
                <c:pt idx="282">
                  <c:v>19560.5</c:v>
                </c:pt>
                <c:pt idx="283">
                  <c:v>19733</c:v>
                </c:pt>
                <c:pt idx="284">
                  <c:v>19785</c:v>
                </c:pt>
                <c:pt idx="285">
                  <c:v>19824.5</c:v>
                </c:pt>
                <c:pt idx="286">
                  <c:v>19999</c:v>
                </c:pt>
                <c:pt idx="287">
                  <c:v>20006</c:v>
                </c:pt>
                <c:pt idx="288">
                  <c:v>20021</c:v>
                </c:pt>
                <c:pt idx="289">
                  <c:v>20039</c:v>
                </c:pt>
                <c:pt idx="290">
                  <c:v>20077</c:v>
                </c:pt>
                <c:pt idx="291">
                  <c:v>20180</c:v>
                </c:pt>
                <c:pt idx="292">
                  <c:v>20191</c:v>
                </c:pt>
                <c:pt idx="293">
                  <c:v>20206.5</c:v>
                </c:pt>
                <c:pt idx="294">
                  <c:v>20221.5</c:v>
                </c:pt>
                <c:pt idx="295">
                  <c:v>20235</c:v>
                </c:pt>
                <c:pt idx="296">
                  <c:v>20264</c:v>
                </c:pt>
                <c:pt idx="297">
                  <c:v>20455.5</c:v>
                </c:pt>
                <c:pt idx="298">
                  <c:v>20489</c:v>
                </c:pt>
                <c:pt idx="299">
                  <c:v>20523.5</c:v>
                </c:pt>
                <c:pt idx="300">
                  <c:v>20654</c:v>
                </c:pt>
                <c:pt idx="301">
                  <c:v>20676</c:v>
                </c:pt>
                <c:pt idx="302">
                  <c:v>20679</c:v>
                </c:pt>
                <c:pt idx="303">
                  <c:v>20691.5</c:v>
                </c:pt>
                <c:pt idx="304">
                  <c:v>20713</c:v>
                </c:pt>
                <c:pt idx="305">
                  <c:v>20727</c:v>
                </c:pt>
                <c:pt idx="306">
                  <c:v>20888</c:v>
                </c:pt>
              </c:numCache>
            </c:numRef>
          </c:xVal>
          <c:yVal>
            <c:numRef>
              <c:f>'inactive 2'!$R$21:$R$902</c:f>
              <c:numCache>
                <c:formatCode>General</c:formatCode>
                <c:ptCount val="882"/>
                <c:pt idx="3">
                  <c:v>8.3949999971082434E-3</c:v>
                </c:pt>
                <c:pt idx="4">
                  <c:v>1.0319999997591367E-2</c:v>
                </c:pt>
                <c:pt idx="6">
                  <c:v>1.8419999998513958E-2</c:v>
                </c:pt>
                <c:pt idx="7">
                  <c:v>1.7294999997830018E-2</c:v>
                </c:pt>
                <c:pt idx="9">
                  <c:v>-9.8300000063318294E-3</c:v>
                </c:pt>
                <c:pt idx="11">
                  <c:v>-1.2130000002798624E-2</c:v>
                </c:pt>
                <c:pt idx="13">
                  <c:v>-2.2800000006100163E-3</c:v>
                </c:pt>
                <c:pt idx="16">
                  <c:v>-1.1105000001407461E-2</c:v>
                </c:pt>
                <c:pt idx="17">
                  <c:v>-1.2855000000854488E-2</c:v>
                </c:pt>
                <c:pt idx="19">
                  <c:v>-1.0230000003502937E-2</c:v>
                </c:pt>
                <c:pt idx="21">
                  <c:v>-1.5330000005633337E-2</c:v>
                </c:pt>
                <c:pt idx="23">
                  <c:v>2.5449999957345426E-3</c:v>
                </c:pt>
                <c:pt idx="25">
                  <c:v>-1.0855000004085014E-2</c:v>
                </c:pt>
                <c:pt idx="28">
                  <c:v>1.7319999999017455E-2</c:v>
                </c:pt>
                <c:pt idx="29">
                  <c:v>1.1394999997719424E-2</c:v>
                </c:pt>
                <c:pt idx="31">
                  <c:v>1.3309999998455169E-2</c:v>
                </c:pt>
                <c:pt idx="33">
                  <c:v>-6.1800000003131572E-3</c:v>
                </c:pt>
                <c:pt idx="37">
                  <c:v>2.8724999974656384E-3</c:v>
                </c:pt>
                <c:pt idx="38">
                  <c:v>2.6137499997275881E-2</c:v>
                </c:pt>
                <c:pt idx="41">
                  <c:v>-3.8050000002840534E-3</c:v>
                </c:pt>
                <c:pt idx="43">
                  <c:v>1.7594999997527339E-2</c:v>
                </c:pt>
                <c:pt idx="44">
                  <c:v>1.5199999998003477E-2</c:v>
                </c:pt>
                <c:pt idx="46">
                  <c:v>1.8949999976030085E-3</c:v>
                </c:pt>
                <c:pt idx="48">
                  <c:v>-3.0475000021397136E-3</c:v>
                </c:pt>
                <c:pt idx="51">
                  <c:v>-3.3309999998891726E-2</c:v>
                </c:pt>
                <c:pt idx="52">
                  <c:v>-3.5725000001548324E-2</c:v>
                </c:pt>
                <c:pt idx="54">
                  <c:v>-4.0552500002377201E-2</c:v>
                </c:pt>
                <c:pt idx="55">
                  <c:v>3.0325000043376349E-3</c:v>
                </c:pt>
                <c:pt idx="56">
                  <c:v>2.8242499996849801E-2</c:v>
                </c:pt>
                <c:pt idx="58">
                  <c:v>-1.5425000005052425E-2</c:v>
                </c:pt>
                <c:pt idx="59">
                  <c:v>-5.3499999921768904E-4</c:v>
                </c:pt>
                <c:pt idx="61">
                  <c:v>7.5974999999743886E-3</c:v>
                </c:pt>
                <c:pt idx="62">
                  <c:v>-5.8175000012852252E-3</c:v>
                </c:pt>
                <c:pt idx="64">
                  <c:v>2.7524999997694977E-2</c:v>
                </c:pt>
                <c:pt idx="67">
                  <c:v>-7.1725000016158447E-3</c:v>
                </c:pt>
                <c:pt idx="69">
                  <c:v>5.450000026030466E-4</c:v>
                </c:pt>
                <c:pt idx="71">
                  <c:v>-6.4387500002339948E-2</c:v>
                </c:pt>
                <c:pt idx="72">
                  <c:v>-8.9670000001206063E-2</c:v>
                </c:pt>
                <c:pt idx="75">
                  <c:v>-5.9327499999199063E-2</c:v>
                </c:pt>
                <c:pt idx="76">
                  <c:v>-4.5624999984283932E-3</c:v>
                </c:pt>
                <c:pt idx="77">
                  <c:v>-5.4600000003119931E-3</c:v>
                </c:pt>
                <c:pt idx="82">
                  <c:v>2.1499999274965376E-4</c:v>
                </c:pt>
                <c:pt idx="83">
                  <c:v>8.0000000161817297E-4</c:v>
                </c:pt>
                <c:pt idx="86">
                  <c:v>9.4075000015436672E-3</c:v>
                </c:pt>
                <c:pt idx="88">
                  <c:v>1.3687499995285179E-2</c:v>
                </c:pt>
                <c:pt idx="89">
                  <c:v>1.4292499996372499E-2</c:v>
                </c:pt>
                <c:pt idx="94">
                  <c:v>1.3377499992202502E-2</c:v>
                </c:pt>
                <c:pt idx="97">
                  <c:v>1.3929999993706588E-2</c:v>
                </c:pt>
                <c:pt idx="100">
                  <c:v>8.6050000027171336E-3</c:v>
                </c:pt>
                <c:pt idx="101">
                  <c:v>7.7224999986356124E-3</c:v>
                </c:pt>
                <c:pt idx="104">
                  <c:v>5.4525000014109537E-3</c:v>
                </c:pt>
                <c:pt idx="105">
                  <c:v>3.8149999963934533E-3</c:v>
                </c:pt>
                <c:pt idx="106">
                  <c:v>5.422499991254881E-3</c:v>
                </c:pt>
                <c:pt idx="112">
                  <c:v>1.2500000011641532E-3</c:v>
                </c:pt>
                <c:pt idx="113">
                  <c:v>1.2900000001536682E-3</c:v>
                </c:pt>
                <c:pt idx="116">
                  <c:v>-5.3850000040256418E-3</c:v>
                </c:pt>
                <c:pt idx="119">
                  <c:v>-7.7650000021094456E-3</c:v>
                </c:pt>
                <c:pt idx="120">
                  <c:v>-7.4650000024121255E-3</c:v>
                </c:pt>
                <c:pt idx="121">
                  <c:v>-8.3299999969312921E-3</c:v>
                </c:pt>
                <c:pt idx="122">
                  <c:v>-7.6300000000628643E-3</c:v>
                </c:pt>
                <c:pt idx="123">
                  <c:v>-7.2450000006938353E-3</c:v>
                </c:pt>
                <c:pt idx="124">
                  <c:v>-6.3450000016018748E-3</c:v>
                </c:pt>
                <c:pt idx="131">
                  <c:v>-1.3352500005566981E-2</c:v>
                </c:pt>
                <c:pt idx="135">
                  <c:v>-1.4009999998961575E-2</c:v>
                </c:pt>
                <c:pt idx="137">
                  <c:v>-1.4759999998204876E-2</c:v>
                </c:pt>
                <c:pt idx="139">
                  <c:v>-1.4844999997876585E-2</c:v>
                </c:pt>
                <c:pt idx="141">
                  <c:v>-1.6699999992852099E-2</c:v>
                </c:pt>
                <c:pt idx="143">
                  <c:v>-1.6437499994935934E-2</c:v>
                </c:pt>
                <c:pt idx="144">
                  <c:v>-1.6590000006544869E-2</c:v>
                </c:pt>
                <c:pt idx="145">
                  <c:v>-1.6257499999483116E-2</c:v>
                </c:pt>
                <c:pt idx="149">
                  <c:v>-1.5772500002640299E-2</c:v>
                </c:pt>
                <c:pt idx="156">
                  <c:v>-1.4942500005417969E-2</c:v>
                </c:pt>
                <c:pt idx="157">
                  <c:v>-1.6587500002060551E-2</c:v>
                </c:pt>
                <c:pt idx="158">
                  <c:v>-1.5989999999874271E-2</c:v>
                </c:pt>
                <c:pt idx="161">
                  <c:v>-1.661249999597203E-2</c:v>
                </c:pt>
                <c:pt idx="162">
                  <c:v>-1.6079999993962701E-2</c:v>
                </c:pt>
                <c:pt idx="164">
                  <c:v>-1.5445000004547182E-2</c:v>
                </c:pt>
                <c:pt idx="166">
                  <c:v>-1.4690000003611203E-2</c:v>
                </c:pt>
                <c:pt idx="167">
                  <c:v>-1.434999999764841E-2</c:v>
                </c:pt>
                <c:pt idx="172">
                  <c:v>-1.3607500004582107E-2</c:v>
                </c:pt>
                <c:pt idx="174">
                  <c:v>-1.2365000002318993E-2</c:v>
                </c:pt>
                <c:pt idx="176">
                  <c:v>-1.2839999995776452E-2</c:v>
                </c:pt>
                <c:pt idx="177">
                  <c:v>-1.1789999996835832E-2</c:v>
                </c:pt>
                <c:pt idx="179">
                  <c:v>-9.307499996793922E-3</c:v>
                </c:pt>
                <c:pt idx="180">
                  <c:v>-1.0322499998437706E-2</c:v>
                </c:pt>
                <c:pt idx="182">
                  <c:v>-1.119499999913387E-2</c:v>
                </c:pt>
                <c:pt idx="186">
                  <c:v>-9.1025000001536682E-3</c:v>
                </c:pt>
                <c:pt idx="188">
                  <c:v>-9.859999998298008E-3</c:v>
                </c:pt>
                <c:pt idx="190">
                  <c:v>-9.115000008023344E-3</c:v>
                </c:pt>
                <c:pt idx="191">
                  <c:v>-8.8150000083260238E-3</c:v>
                </c:pt>
                <c:pt idx="192">
                  <c:v>-8.8150000083260238E-3</c:v>
                </c:pt>
                <c:pt idx="194">
                  <c:v>-8.4425000022747554E-3</c:v>
                </c:pt>
                <c:pt idx="196">
                  <c:v>-7.7374999964376912E-3</c:v>
                </c:pt>
                <c:pt idx="197">
                  <c:v>-7.4425000057090074E-3</c:v>
                </c:pt>
                <c:pt idx="199">
                  <c:v>-6.2800000014249235E-3</c:v>
                </c:pt>
                <c:pt idx="200">
                  <c:v>-6.1025000031804666E-3</c:v>
                </c:pt>
                <c:pt idx="201">
                  <c:v>-4.885000002104789E-3</c:v>
                </c:pt>
                <c:pt idx="203">
                  <c:v>-6.7049999997834675E-3</c:v>
                </c:pt>
                <c:pt idx="204">
                  <c:v>-6.6149999984190799E-3</c:v>
                </c:pt>
                <c:pt idx="205">
                  <c:v>-6.5050000048358925E-3</c:v>
                </c:pt>
                <c:pt idx="206">
                  <c:v>-6.4150000034715049E-3</c:v>
                </c:pt>
                <c:pt idx="207">
                  <c:v>-5.805000000691507E-3</c:v>
                </c:pt>
                <c:pt idx="208">
                  <c:v>-5.7149999993271194E-3</c:v>
                </c:pt>
                <c:pt idx="210">
                  <c:v>-6.1875000028521754E-3</c:v>
                </c:pt>
                <c:pt idx="211">
                  <c:v>-3.6374999981489964E-3</c:v>
                </c:pt>
                <c:pt idx="212">
                  <c:v>-1.927500001329463E-3</c:v>
                </c:pt>
                <c:pt idx="213">
                  <c:v>-1.927500001329463E-3</c:v>
                </c:pt>
                <c:pt idx="220">
                  <c:v>-2.1599999963655137E-3</c:v>
                </c:pt>
                <c:pt idx="221">
                  <c:v>-2.4600000033387914E-3</c:v>
                </c:pt>
                <c:pt idx="222">
                  <c:v>-2.2600000011152588E-3</c:v>
                </c:pt>
                <c:pt idx="223">
                  <c:v>-2.0599999988917261E-3</c:v>
                </c:pt>
                <c:pt idx="224">
                  <c:v>-1.710000004095491E-3</c:v>
                </c:pt>
                <c:pt idx="225">
                  <c:v>-1.710000004095491E-3</c:v>
                </c:pt>
                <c:pt idx="228">
                  <c:v>-7.2500000533182174E-4</c:v>
                </c:pt>
                <c:pt idx="236">
                  <c:v>1.3525000031222589E-3</c:v>
                </c:pt>
                <c:pt idx="237">
                  <c:v>1.4425000044866465E-3</c:v>
                </c:pt>
                <c:pt idx="238">
                  <c:v>1.502500002970919E-3</c:v>
                </c:pt>
                <c:pt idx="239">
                  <c:v>1.5925000043353066E-3</c:v>
                </c:pt>
                <c:pt idx="240">
                  <c:v>1.622499999939464E-3</c:v>
                </c:pt>
                <c:pt idx="241">
                  <c:v>1.7825000031734817E-3</c:v>
                </c:pt>
                <c:pt idx="242">
                  <c:v>1.8925000040326267E-3</c:v>
                </c:pt>
                <c:pt idx="243">
                  <c:v>2.1124999984749593E-3</c:v>
                </c:pt>
                <c:pt idx="244">
                  <c:v>2.8925000005983748E-3</c:v>
                </c:pt>
                <c:pt idx="245">
                  <c:v>3.1625000046915375E-3</c:v>
                </c:pt>
                <c:pt idx="246">
                  <c:v>3.3225000006495975E-3</c:v>
                </c:pt>
                <c:pt idx="247">
                  <c:v>3.4325000015087426E-3</c:v>
                </c:pt>
                <c:pt idx="248">
                  <c:v>3.6525000032270327E-3</c:v>
                </c:pt>
                <c:pt idx="251">
                  <c:v>5.1499999972293153E-4</c:v>
                </c:pt>
                <c:pt idx="252">
                  <c:v>2.9000000358792022E-4</c:v>
                </c:pt>
                <c:pt idx="253">
                  <c:v>7.6999999873805791E-4</c:v>
                </c:pt>
                <c:pt idx="254">
                  <c:v>9.1000000247731805E-4</c:v>
                </c:pt>
                <c:pt idx="255">
                  <c:v>9.1999999858671799E-4</c:v>
                </c:pt>
                <c:pt idx="256">
                  <c:v>1.0900000052060932E-3</c:v>
                </c:pt>
                <c:pt idx="257">
                  <c:v>1.3900000049034134E-3</c:v>
                </c:pt>
                <c:pt idx="258">
                  <c:v>1.4000000010128133E-3</c:v>
                </c:pt>
                <c:pt idx="259">
                  <c:v>1.5700000003562309E-3</c:v>
                </c:pt>
                <c:pt idx="264">
                  <c:v>2.4049999992712401E-3</c:v>
                </c:pt>
                <c:pt idx="267">
                  <c:v>2.9424999956972897E-3</c:v>
                </c:pt>
                <c:pt idx="268">
                  <c:v>3.1074999933480285E-3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C8-4E0F-8BCB-79B9A24D7B10}"/>
            </c:ext>
          </c:extLst>
        </c:ser>
        <c:ser>
          <c:idx val="1"/>
          <c:order val="1"/>
          <c:tx>
            <c:strRef>
              <c:f>'inactive 2'!$S$20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2'!$F$21:$F$902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18125</c:v>
                </c:pt>
                <c:pt idx="212">
                  <c:v>18297</c:v>
                </c:pt>
                <c:pt idx="213">
                  <c:v>18297</c:v>
                </c:pt>
                <c:pt idx="214">
                  <c:v>18312.5</c:v>
                </c:pt>
                <c:pt idx="215">
                  <c:v>18312.5</c:v>
                </c:pt>
                <c:pt idx="216">
                  <c:v>18341.5</c:v>
                </c:pt>
                <c:pt idx="217">
                  <c:v>18341.5</c:v>
                </c:pt>
                <c:pt idx="218">
                  <c:v>18358.5</c:v>
                </c:pt>
                <c:pt idx="219">
                  <c:v>18363</c:v>
                </c:pt>
                <c:pt idx="220">
                  <c:v>18368</c:v>
                </c:pt>
                <c:pt idx="221">
                  <c:v>18372</c:v>
                </c:pt>
                <c:pt idx="222">
                  <c:v>18372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18376.5</c:v>
                </c:pt>
                <c:pt idx="227">
                  <c:v>18570.5</c:v>
                </c:pt>
                <c:pt idx="228">
                  <c:v>18590</c:v>
                </c:pt>
                <c:pt idx="229">
                  <c:v>18607.5</c:v>
                </c:pt>
                <c:pt idx="230">
                  <c:v>18608.5</c:v>
                </c:pt>
                <c:pt idx="231">
                  <c:v>18608.5</c:v>
                </c:pt>
                <c:pt idx="232">
                  <c:v>18608.5</c:v>
                </c:pt>
                <c:pt idx="233">
                  <c:v>18625.5</c:v>
                </c:pt>
                <c:pt idx="234">
                  <c:v>18754.5</c:v>
                </c:pt>
                <c:pt idx="235">
                  <c:v>18754.5</c:v>
                </c:pt>
                <c:pt idx="236">
                  <c:v>18785</c:v>
                </c:pt>
                <c:pt idx="237">
                  <c:v>18785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18789.5</c:v>
                </c:pt>
                <c:pt idx="250">
                  <c:v>18789.5</c:v>
                </c:pt>
                <c:pt idx="251">
                  <c:v>18798</c:v>
                </c:pt>
                <c:pt idx="252">
                  <c:v>18800</c:v>
                </c:pt>
                <c:pt idx="253">
                  <c:v>18800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18811.5</c:v>
                </c:pt>
                <c:pt idx="261">
                  <c:v>18811.5</c:v>
                </c:pt>
                <c:pt idx="262">
                  <c:v>18811.5</c:v>
                </c:pt>
                <c:pt idx="263">
                  <c:v>18811.5</c:v>
                </c:pt>
                <c:pt idx="264">
                  <c:v>18826</c:v>
                </c:pt>
                <c:pt idx="265">
                  <c:v>18826.5</c:v>
                </c:pt>
                <c:pt idx="266">
                  <c:v>18830.5</c:v>
                </c:pt>
                <c:pt idx="267">
                  <c:v>18901</c:v>
                </c:pt>
                <c:pt idx="268">
                  <c:v>18999</c:v>
                </c:pt>
                <c:pt idx="269">
                  <c:v>19073.5</c:v>
                </c:pt>
                <c:pt idx="270">
                  <c:v>19130</c:v>
                </c:pt>
                <c:pt idx="271">
                  <c:v>19241.5</c:v>
                </c:pt>
                <c:pt idx="272">
                  <c:v>19241.5</c:v>
                </c:pt>
                <c:pt idx="273">
                  <c:v>19241.5</c:v>
                </c:pt>
                <c:pt idx="274">
                  <c:v>19241.5</c:v>
                </c:pt>
                <c:pt idx="275">
                  <c:v>19252.5</c:v>
                </c:pt>
                <c:pt idx="276">
                  <c:v>19265.5</c:v>
                </c:pt>
                <c:pt idx="277">
                  <c:v>19265.5</c:v>
                </c:pt>
                <c:pt idx="278">
                  <c:v>19267.5</c:v>
                </c:pt>
                <c:pt idx="279">
                  <c:v>19298.5</c:v>
                </c:pt>
                <c:pt idx="280">
                  <c:v>19538.5</c:v>
                </c:pt>
                <c:pt idx="281">
                  <c:v>19552.5</c:v>
                </c:pt>
                <c:pt idx="282">
                  <c:v>19560.5</c:v>
                </c:pt>
                <c:pt idx="283">
                  <c:v>19733</c:v>
                </c:pt>
                <c:pt idx="284">
                  <c:v>19785</c:v>
                </c:pt>
                <c:pt idx="285">
                  <c:v>19824.5</c:v>
                </c:pt>
                <c:pt idx="286">
                  <c:v>19999</c:v>
                </c:pt>
                <c:pt idx="287">
                  <c:v>20006</c:v>
                </c:pt>
                <c:pt idx="288">
                  <c:v>20021</c:v>
                </c:pt>
                <c:pt idx="289">
                  <c:v>20039</c:v>
                </c:pt>
                <c:pt idx="290">
                  <c:v>20077</c:v>
                </c:pt>
                <c:pt idx="291">
                  <c:v>20180</c:v>
                </c:pt>
                <c:pt idx="292">
                  <c:v>20191</c:v>
                </c:pt>
                <c:pt idx="293">
                  <c:v>20206.5</c:v>
                </c:pt>
                <c:pt idx="294">
                  <c:v>20221.5</c:v>
                </c:pt>
                <c:pt idx="295">
                  <c:v>20235</c:v>
                </c:pt>
                <c:pt idx="296">
                  <c:v>20264</c:v>
                </c:pt>
                <c:pt idx="297">
                  <c:v>20455.5</c:v>
                </c:pt>
                <c:pt idx="298">
                  <c:v>20489</c:v>
                </c:pt>
                <c:pt idx="299">
                  <c:v>20523.5</c:v>
                </c:pt>
                <c:pt idx="300">
                  <c:v>20654</c:v>
                </c:pt>
                <c:pt idx="301">
                  <c:v>20676</c:v>
                </c:pt>
                <c:pt idx="302">
                  <c:v>20679</c:v>
                </c:pt>
                <c:pt idx="303">
                  <c:v>20691.5</c:v>
                </c:pt>
                <c:pt idx="304">
                  <c:v>20713</c:v>
                </c:pt>
                <c:pt idx="305">
                  <c:v>20727</c:v>
                </c:pt>
                <c:pt idx="306">
                  <c:v>20888</c:v>
                </c:pt>
              </c:numCache>
            </c:numRef>
          </c:xVal>
          <c:yVal>
            <c:numRef>
              <c:f>'inactive 2'!$S$21:$S$902</c:f>
              <c:numCache>
                <c:formatCode>General</c:formatCode>
                <c:ptCount val="882"/>
                <c:pt idx="1">
                  <c:v>-8.6837500020919833E-3</c:v>
                </c:pt>
                <c:pt idx="2">
                  <c:v>-1.4533750001646695E-2</c:v>
                </c:pt>
                <c:pt idx="5">
                  <c:v>5.1624999832711183E-4</c:v>
                </c:pt>
                <c:pt idx="8">
                  <c:v>-2.8087500031688251E-3</c:v>
                </c:pt>
                <c:pt idx="10">
                  <c:v>3.3162499967147596E-3</c:v>
                </c:pt>
                <c:pt idx="12">
                  <c:v>2.0766249999724096E-2</c:v>
                </c:pt>
                <c:pt idx="14">
                  <c:v>1.4316249998955755E-2</c:v>
                </c:pt>
                <c:pt idx="15">
                  <c:v>1.7991249998885905E-2</c:v>
                </c:pt>
                <c:pt idx="18">
                  <c:v>1.3041250000242144E-2</c:v>
                </c:pt>
                <c:pt idx="20">
                  <c:v>8.6662499961676076E-3</c:v>
                </c:pt>
                <c:pt idx="22">
                  <c:v>-9.4337500013352837E-3</c:v>
                </c:pt>
                <c:pt idx="24">
                  <c:v>-1.2558750000607688E-2</c:v>
                </c:pt>
                <c:pt idx="26">
                  <c:v>-1.4087500021560118E-3</c:v>
                </c:pt>
                <c:pt idx="27">
                  <c:v>-7.28375000107917E-3</c:v>
                </c:pt>
                <c:pt idx="30">
                  <c:v>-1.0708750000048894E-2</c:v>
                </c:pt>
                <c:pt idx="32">
                  <c:v>-9.7937500031548552E-3</c:v>
                </c:pt>
                <c:pt idx="34">
                  <c:v>-9.666250003647292E-3</c:v>
                </c:pt>
                <c:pt idx="35">
                  <c:v>5.9187500010011718E-3</c:v>
                </c:pt>
                <c:pt idx="36">
                  <c:v>-8.3637500028999057E-3</c:v>
                </c:pt>
                <c:pt idx="39">
                  <c:v>-3.2112500011862721E-3</c:v>
                </c:pt>
                <c:pt idx="40">
                  <c:v>-5.4937500026426278E-3</c:v>
                </c:pt>
                <c:pt idx="42">
                  <c:v>-1.2058750002324814E-2</c:v>
                </c:pt>
                <c:pt idx="45">
                  <c:v>-1.3903750001190929E-2</c:v>
                </c:pt>
                <c:pt idx="47">
                  <c:v>-1.9208750003599562E-2</c:v>
                </c:pt>
                <c:pt idx="49">
                  <c:v>-1.4671249999082647E-2</c:v>
                </c:pt>
                <c:pt idx="50">
                  <c:v>1.3358750002225861E-2</c:v>
                </c:pt>
                <c:pt idx="53">
                  <c:v>3.1473749993892852E-2</c:v>
                </c:pt>
                <c:pt idx="57">
                  <c:v>-6.8438750007771887E-2</c:v>
                </c:pt>
                <c:pt idx="60">
                  <c:v>1.4116249993094243E-2</c:v>
                </c:pt>
                <c:pt idx="63">
                  <c:v>2.5833749998128042E-2</c:v>
                </c:pt>
                <c:pt idx="65">
                  <c:v>-1.223875000141561E-2</c:v>
                </c:pt>
                <c:pt idx="66">
                  <c:v>7.6124999759485945E-4</c:v>
                </c:pt>
                <c:pt idx="68">
                  <c:v>8.4787500018137507E-3</c:v>
                </c:pt>
                <c:pt idx="70">
                  <c:v>3.3053750004910398E-2</c:v>
                </c:pt>
                <c:pt idx="73">
                  <c:v>-2.5703750005050097E-2</c:v>
                </c:pt>
                <c:pt idx="74">
                  <c:v>3.8416249997681007E-2</c:v>
                </c:pt>
                <c:pt idx="78">
                  <c:v>5.6062500007101335E-3</c:v>
                </c:pt>
                <c:pt idx="79">
                  <c:v>5.8762499975273386E-3</c:v>
                </c:pt>
                <c:pt idx="80">
                  <c:v>4.3037499999627471E-3</c:v>
                </c:pt>
                <c:pt idx="81">
                  <c:v>9.3375000142259523E-4</c:v>
                </c:pt>
                <c:pt idx="84">
                  <c:v>1.3662499986821786E-3</c:v>
                </c:pt>
                <c:pt idx="85">
                  <c:v>-8.4887499979231507E-3</c:v>
                </c:pt>
                <c:pt idx="90">
                  <c:v>-1.2871250000898726E-2</c:v>
                </c:pt>
                <c:pt idx="93">
                  <c:v>-1.3573750002251472E-2</c:v>
                </c:pt>
                <c:pt idx="96">
                  <c:v>-1.0816250003699679E-2</c:v>
                </c:pt>
                <c:pt idx="99">
                  <c:v>-1.1061249999329448E-2</c:v>
                </c:pt>
                <c:pt idx="102">
                  <c:v>-9.2262499965727329E-3</c:v>
                </c:pt>
                <c:pt idx="103">
                  <c:v>-3.1287499950849451E-3</c:v>
                </c:pt>
                <c:pt idx="107">
                  <c:v>-3.8912500021979213E-3</c:v>
                </c:pt>
                <c:pt idx="108">
                  <c:v>-3.8412499998230487E-3</c:v>
                </c:pt>
                <c:pt idx="110">
                  <c:v>-6.9625000469386578E-4</c:v>
                </c:pt>
                <c:pt idx="111">
                  <c:v>-6.7625000519910827E-4</c:v>
                </c:pt>
                <c:pt idx="115">
                  <c:v>-6.3624999893363565E-4</c:v>
                </c:pt>
                <c:pt idx="117">
                  <c:v>2.9837499969289638E-3</c:v>
                </c:pt>
                <c:pt idx="118">
                  <c:v>3.6837499937973917E-3</c:v>
                </c:pt>
                <c:pt idx="125">
                  <c:v>2.3912499964353628E-3</c:v>
                </c:pt>
                <c:pt idx="126">
                  <c:v>6.8687500024680048E-3</c:v>
                </c:pt>
                <c:pt idx="128">
                  <c:v>9.7362499946029857E-3</c:v>
                </c:pt>
                <c:pt idx="129">
                  <c:v>9.9362499968265183E-3</c:v>
                </c:pt>
                <c:pt idx="130">
                  <c:v>1.0036249994300306E-2</c:v>
                </c:pt>
                <c:pt idx="136">
                  <c:v>1.0811250002007E-2</c:v>
                </c:pt>
                <c:pt idx="138">
                  <c:v>1.225874999363441E-2</c:v>
                </c:pt>
                <c:pt idx="140">
                  <c:v>1.0046249997685663E-2</c:v>
                </c:pt>
                <c:pt idx="146">
                  <c:v>1.2928750002174638E-2</c:v>
                </c:pt>
                <c:pt idx="147">
                  <c:v>1.2878749992523808E-2</c:v>
                </c:pt>
                <c:pt idx="148">
                  <c:v>1.2658749998081475E-2</c:v>
                </c:pt>
                <c:pt idx="150">
                  <c:v>1.359624999895459E-2</c:v>
                </c:pt>
                <c:pt idx="151">
                  <c:v>1.2281249997613486E-2</c:v>
                </c:pt>
                <c:pt idx="152">
                  <c:v>1.1833749995275866E-2</c:v>
                </c:pt>
                <c:pt idx="153">
                  <c:v>1.1866249995364342E-2</c:v>
                </c:pt>
                <c:pt idx="154">
                  <c:v>1.2221249999129213E-2</c:v>
                </c:pt>
                <c:pt idx="159">
                  <c:v>1.1861250000947621E-2</c:v>
                </c:pt>
                <c:pt idx="163">
                  <c:v>1.149124999938067E-2</c:v>
                </c:pt>
                <c:pt idx="165">
                  <c:v>1.1046250001527369E-2</c:v>
                </c:pt>
                <c:pt idx="168">
                  <c:v>1.1103750002803281E-2</c:v>
                </c:pt>
                <c:pt idx="170">
                  <c:v>1.0868750003282912E-2</c:v>
                </c:pt>
                <c:pt idx="171">
                  <c:v>1.0403749998658895E-2</c:v>
                </c:pt>
                <c:pt idx="173">
                  <c:v>1.0238749993732199E-2</c:v>
                </c:pt>
                <c:pt idx="175">
                  <c:v>9.6537499994155951E-3</c:v>
                </c:pt>
                <c:pt idx="178">
                  <c:v>5.5237499982467853E-3</c:v>
                </c:pt>
                <c:pt idx="181">
                  <c:v>7.3212499992223457E-3</c:v>
                </c:pt>
                <c:pt idx="183">
                  <c:v>5.6412500052829273E-3</c:v>
                </c:pt>
                <c:pt idx="184">
                  <c:v>5.9812499966938049E-3</c:v>
                </c:pt>
                <c:pt idx="185">
                  <c:v>4.746250000607688E-3</c:v>
                </c:pt>
                <c:pt idx="187">
                  <c:v>5.3887500034761615E-3</c:v>
                </c:pt>
                <c:pt idx="189">
                  <c:v>6.5987499983748421E-3</c:v>
                </c:pt>
                <c:pt idx="193">
                  <c:v>4.3037499999627471E-3</c:v>
                </c:pt>
                <c:pt idx="195">
                  <c:v>5.081250004877802E-3</c:v>
                </c:pt>
                <c:pt idx="198">
                  <c:v>2.1537499997066334E-3</c:v>
                </c:pt>
                <c:pt idx="202">
                  <c:v>1.7812500009313226E-3</c:v>
                </c:pt>
                <c:pt idx="209">
                  <c:v>2.0687500000349246E-3</c:v>
                </c:pt>
                <c:pt idx="214">
                  <c:v>-2.9437499979394488E-3</c:v>
                </c:pt>
                <c:pt idx="215">
                  <c:v>-2.9437499979394488E-3</c:v>
                </c:pt>
                <c:pt idx="216">
                  <c:v>-3.8812500060885213E-3</c:v>
                </c:pt>
                <c:pt idx="217">
                  <c:v>-3.8312500037136488E-3</c:v>
                </c:pt>
                <c:pt idx="218">
                  <c:v>-3.2887500055949204E-3</c:v>
                </c:pt>
                <c:pt idx="226">
                  <c:v>-1.4237499999580905E-3</c:v>
                </c:pt>
                <c:pt idx="227">
                  <c:v>-4.4787499937228858E-3</c:v>
                </c:pt>
                <c:pt idx="229">
                  <c:v>-3.1562500080326572E-3</c:v>
                </c:pt>
                <c:pt idx="230">
                  <c:v>-5.9237500026938505E-3</c:v>
                </c:pt>
                <c:pt idx="231">
                  <c:v>-5.5837499967310578E-3</c:v>
                </c:pt>
                <c:pt idx="232">
                  <c:v>-5.4037500012782402E-3</c:v>
                </c:pt>
                <c:pt idx="233">
                  <c:v>-5.3912500006845221E-3</c:v>
                </c:pt>
                <c:pt idx="234">
                  <c:v>-6.1087499998393469E-3</c:v>
                </c:pt>
                <c:pt idx="235">
                  <c:v>-2.1487499980139546E-3</c:v>
                </c:pt>
                <c:pt idx="249">
                  <c:v>-7.4012500044773333E-3</c:v>
                </c:pt>
                <c:pt idx="250">
                  <c:v>-6.1712500028079376E-3</c:v>
                </c:pt>
                <c:pt idx="260">
                  <c:v>-6.506249999802094E-3</c:v>
                </c:pt>
                <c:pt idx="261">
                  <c:v>-6.4862500003073364E-3</c:v>
                </c:pt>
                <c:pt idx="262">
                  <c:v>-5.9462499993969686E-3</c:v>
                </c:pt>
                <c:pt idx="263">
                  <c:v>-5.8362499985378236E-3</c:v>
                </c:pt>
                <c:pt idx="265">
                  <c:v>-6.2987499986775219E-3</c:v>
                </c:pt>
                <c:pt idx="266">
                  <c:v>-6.8287500034784898E-3</c:v>
                </c:pt>
                <c:pt idx="269">
                  <c:v>-8.6512500056414865E-3</c:v>
                </c:pt>
                <c:pt idx="271">
                  <c:v>-1.1521250002260786E-2</c:v>
                </c:pt>
                <c:pt idx="272">
                  <c:v>-1.0771250003017485E-2</c:v>
                </c:pt>
                <c:pt idx="273">
                  <c:v>-1.0651249998772983E-2</c:v>
                </c:pt>
                <c:pt idx="274">
                  <c:v>-1.0301250003976747E-2</c:v>
                </c:pt>
                <c:pt idx="275">
                  <c:v>-8.5937500043655746E-3</c:v>
                </c:pt>
                <c:pt idx="276">
                  <c:v>-9.9312500024097972E-3</c:v>
                </c:pt>
                <c:pt idx="277">
                  <c:v>-9.631250002712477E-3</c:v>
                </c:pt>
                <c:pt idx="278">
                  <c:v>-1.0296250002284069E-2</c:v>
                </c:pt>
                <c:pt idx="279">
                  <c:v>-1.0738750002929009E-2</c:v>
                </c:pt>
                <c:pt idx="281">
                  <c:v>-1.1743750001187436E-2</c:v>
                </c:pt>
                <c:pt idx="282">
                  <c:v>-1.2543750002805609E-2</c:v>
                </c:pt>
                <c:pt idx="283">
                  <c:v>8.4024999960092828E-3</c:v>
                </c:pt>
                <c:pt idx="284">
                  <c:v>8.812499996565748E-3</c:v>
                </c:pt>
                <c:pt idx="285">
                  <c:v>-1.3083749996440019E-2</c:v>
                </c:pt>
                <c:pt idx="286">
                  <c:v>9.5074999990174547E-3</c:v>
                </c:pt>
                <c:pt idx="287">
                  <c:v>1.0054999998828862E-2</c:v>
                </c:pt>
                <c:pt idx="288">
                  <c:v>9.8424999960116111E-3</c:v>
                </c:pt>
                <c:pt idx="289">
                  <c:v>1.0307500000635628E-2</c:v>
                </c:pt>
                <c:pt idx="290">
                  <c:v>1.0342499997932464E-2</c:v>
                </c:pt>
                <c:pt idx="291">
                  <c:v>1.0049999997136183E-2</c:v>
                </c:pt>
                <c:pt idx="292">
                  <c:v>9.5674999975017272E-3</c:v>
                </c:pt>
                <c:pt idx="293">
                  <c:v>-1.5448750003997702E-2</c:v>
                </c:pt>
                <c:pt idx="294">
                  <c:v>-1.6461250001157168E-2</c:v>
                </c:pt>
                <c:pt idx="295">
                  <c:v>1.0637499995937105E-2</c:v>
                </c:pt>
                <c:pt idx="296">
                  <c:v>1.2119999999413267E-2</c:v>
                </c:pt>
                <c:pt idx="297">
                  <c:v>-1.6016249996027909E-2</c:v>
                </c:pt>
                <c:pt idx="298">
                  <c:v>1.1232500000915024E-2</c:v>
                </c:pt>
                <c:pt idx="299">
                  <c:v>-1.6226250001636799E-2</c:v>
                </c:pt>
                <c:pt idx="300">
                  <c:v>1.1894999996002298E-2</c:v>
                </c:pt>
                <c:pt idx="301">
                  <c:v>1.1530000003403984E-2</c:v>
                </c:pt>
                <c:pt idx="302">
                  <c:v>1.1707500001648441E-2</c:v>
                </c:pt>
                <c:pt idx="303">
                  <c:v>-1.668624999729218E-2</c:v>
                </c:pt>
                <c:pt idx="304">
                  <c:v>1.2952500001119915E-2</c:v>
                </c:pt>
                <c:pt idx="305">
                  <c:v>1.2147500005085021E-2</c:v>
                </c:pt>
                <c:pt idx="306">
                  <c:v>1.4139999999315478E-2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C8-4E0F-8BCB-79B9A24D7B10}"/>
            </c:ext>
          </c:extLst>
        </c:ser>
        <c:ser>
          <c:idx val="2"/>
          <c:order val="2"/>
          <c:tx>
            <c:strRef>
              <c:f>'inactive 2'!$X$1</c:f>
              <c:strCache>
                <c:ptCount val="1"/>
                <c:pt idx="0">
                  <c:v>Prim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'inactive 2'!$W$2:$W$62</c:f>
              <c:numCache>
                <c:formatCode>General</c:formatCode>
                <c:ptCount val="61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</c:numCache>
            </c:numRef>
          </c:xVal>
          <c:yVal>
            <c:numRef>
              <c:f>'inactive 2'!$X$2:$X$62</c:f>
              <c:numCache>
                <c:formatCode>General</c:formatCode>
                <c:ptCount val="61"/>
                <c:pt idx="0">
                  <c:v>1.5135495413526701E-2</c:v>
                </c:pt>
                <c:pt idx="1">
                  <c:v>1.5429952309160416E-2</c:v>
                </c:pt>
                <c:pt idx="2">
                  <c:v>1.5515206830064548E-2</c:v>
                </c:pt>
                <c:pt idx="3">
                  <c:v>1.5390124035894712E-2</c:v>
                </c:pt>
                <c:pt idx="4">
                  <c:v>1.505636907599415E-2</c:v>
                </c:pt>
                <c:pt idx="5">
                  <c:v>1.4518385022297528E-2</c:v>
                </c:pt>
                <c:pt idx="6">
                  <c:v>1.3783333721481182E-2</c:v>
                </c:pt>
                <c:pt idx="7">
                  <c:v>1.286100045375836E-2</c:v>
                </c:pt>
                <c:pt idx="8">
                  <c:v>1.1763663667537588E-2</c:v>
                </c:pt>
                <c:pt idx="9">
                  <c:v>1.0505931524085374E-2</c:v>
                </c:pt>
                <c:pt idx="10">
                  <c:v>9.1045474281725557E-3</c:v>
                </c:pt>
                <c:pt idx="11">
                  <c:v>7.5781671335535877E-3</c:v>
                </c:pt>
                <c:pt idx="12">
                  <c:v>5.947110390534683E-3</c:v>
                </c:pt>
                <c:pt idx="13">
                  <c:v>4.233090441792149E-3</c:v>
                </c:pt>
                <c:pt idx="14">
                  <c:v>2.4589249674946299E-3</c:v>
                </c:pt>
                <c:pt idx="15">
                  <c:v>6.4823232773672241E-4</c:v>
                </c:pt>
                <c:pt idx="16">
                  <c:v>-1.1748828539805377E-3</c:v>
                </c:pt>
                <c:pt idx="17">
                  <c:v>-2.986150580591171E-3</c:v>
                </c:pt>
                <c:pt idx="18">
                  <c:v>-4.761458572821029E-3</c:v>
                </c:pt>
                <c:pt idx="19">
                  <c:v>-6.4771732609457599E-3</c:v>
                </c:pt>
                <c:pt idx="20">
                  <c:v>-8.1104544037867519E-3</c:v>
                </c:pt>
                <c:pt idx="21">
                  <c:v>-9.6395591466180968E-3</c:v>
                </c:pt>
                <c:pt idx="22">
                  <c:v>-1.1044131470251184E-2</c:v>
                </c:pt>
                <c:pt idx="23">
                  <c:v>-1.2305473178041412E-2</c:v>
                </c:pt>
                <c:pt idx="24">
                  <c:v>-1.3406792813335761E-2</c:v>
                </c:pt>
                <c:pt idx="25">
                  <c:v>-1.433342919367832E-2</c:v>
                </c:pt>
                <c:pt idx="26">
                  <c:v>-1.5073046586002056E-2</c:v>
                </c:pt>
                <c:pt idx="27">
                  <c:v>-1.5615798924561004E-2</c:v>
                </c:pt>
                <c:pt idx="28">
                  <c:v>-1.5954460885471918E-2</c:v>
                </c:pt>
                <c:pt idx="29">
                  <c:v>-1.6084524072951533E-2</c:v>
                </c:pt>
                <c:pt idx="30">
                  <c:v>-1.6004257036782009E-2</c:v>
                </c:pt>
                <c:pt idx="31">
                  <c:v>-1.5714728322029435E-2</c:v>
                </c:pt>
                <c:pt idx="32">
                  <c:v>-1.5219792244168792E-2</c:v>
                </c:pt>
                <c:pt idx="33">
                  <c:v>-1.4526037578982309E-2</c:v>
                </c:pt>
                <c:pt idx="34">
                  <c:v>-1.364269985029066E-2</c:v>
                </c:pt>
                <c:pt idx="35">
                  <c:v>-1.2581538383175772E-2</c:v>
                </c:pt>
                <c:pt idx="36">
                  <c:v>-1.1356679759409152E-2</c:v>
                </c:pt>
                <c:pt idx="37">
                  <c:v>-9.9844297590661116E-3</c:v>
                </c:pt>
                <c:pt idx="38">
                  <c:v>-8.4830562918300854E-3</c:v>
                </c:pt>
                <c:pt idx="39">
                  <c:v>-6.8725462076873831E-3</c:v>
                </c:pt>
                <c:pt idx="40">
                  <c:v>-5.1743392244401713E-3</c:v>
                </c:pt>
                <c:pt idx="41">
                  <c:v>-3.4110425140949949E-3</c:v>
                </c:pt>
                <c:pt idx="42">
                  <c:v>-1.6061297476605086E-3</c:v>
                </c:pt>
                <c:pt idx="43">
                  <c:v>2.1637139521638689E-4</c:v>
                </c:pt>
                <c:pt idx="44">
                  <c:v>2.0321990917864072E-3</c:v>
                </c:pt>
                <c:pt idx="45">
                  <c:v>3.8171803587350507E-3</c:v>
                </c:pt>
                <c:pt idx="46">
                  <c:v>5.5475528520556958E-3</c:v>
                </c:pt>
                <c:pt idx="47">
                  <c:v>7.2002812003373181E-3</c:v>
                </c:pt>
                <c:pt idx="48">
                  <c:v>8.7533636603187703E-3</c:v>
                </c:pt>
                <c:pt idx="49">
                  <c:v>1.018612501239519E-2</c:v>
                </c:pt>
                <c:pt idx="50">
                  <c:v>1.1479491796941067E-2</c:v>
                </c:pt>
                <c:pt idx="51">
                  <c:v>1.2616246227400216E-2</c:v>
                </c:pt>
                <c:pt idx="52">
                  <c:v>1.3581255399955779E-2</c:v>
                </c:pt>
                <c:pt idx="53">
                  <c:v>1.4361672748454712E-2</c:v>
                </c:pt>
                <c:pt idx="54">
                  <c:v>1.4947109062742735E-2</c:v>
                </c:pt>
                <c:pt idx="55">
                  <c:v>1.5329770793749246E-2</c:v>
                </c:pt>
                <c:pt idx="56">
                  <c:v>1.5504563804152629E-2</c:v>
                </c:pt>
                <c:pt idx="57">
                  <c:v>1.5469161183458043E-2</c:v>
                </c:pt>
                <c:pt idx="58">
                  <c:v>1.5224034224707746E-2</c:v>
                </c:pt>
                <c:pt idx="59">
                  <c:v>1.4772446150450336E-2</c:v>
                </c:pt>
                <c:pt idx="60">
                  <c:v>1.4120408671491119E-2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C8-4E0F-8BCB-79B9A24D7B10}"/>
            </c:ext>
          </c:extLst>
        </c:ser>
        <c:ser>
          <c:idx val="3"/>
          <c:order val="3"/>
          <c:tx>
            <c:strRef>
              <c:f>'inactive 2'!$U$2</c:f>
              <c:strCache>
                <c:ptCount val="1"/>
                <c:pt idx="0">
                  <c:v>Sec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'inactive 2'!$W$2:$W$62</c:f>
              <c:numCache>
                <c:formatCode>General</c:formatCode>
                <c:ptCount val="61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</c:numCache>
            </c:numRef>
          </c:xVal>
          <c:yVal>
            <c:numRef>
              <c:f>'inactive 2'!$Y$2:$Y$62</c:f>
              <c:numCache>
                <c:formatCode>General</c:formatCode>
                <c:ptCount val="61"/>
                <c:pt idx="0">
                  <c:v>-1.3661585984892758E-2</c:v>
                </c:pt>
                <c:pt idx="1">
                  <c:v>-1.4215727081581404E-2</c:v>
                </c:pt>
                <c:pt idx="2">
                  <c:v>-1.4564500328064217E-2</c:v>
                </c:pt>
                <c:pt idx="3">
                  <c:v>-1.4702464927842423E-2</c:v>
                </c:pt>
                <c:pt idx="4">
                  <c:v>-1.4627468659325057E-2</c:v>
                </c:pt>
                <c:pt idx="5">
                  <c:v>-1.4340681450077625E-2</c:v>
                </c:pt>
                <c:pt idx="6">
                  <c:v>-1.3846577126173962E-2</c:v>
                </c:pt>
                <c:pt idx="7">
                  <c:v>-1.3152863621357942E-2</c:v>
                </c:pt>
                <c:pt idx="8">
                  <c:v>-1.2270362734738936E-2</c:v>
                </c:pt>
                <c:pt idx="9">
                  <c:v>-1.121284131277811E-2</c:v>
                </c:pt>
                <c:pt idx="10">
                  <c:v>-9.9967964890945431E-3</c:v>
                </c:pt>
                <c:pt idx="11">
                  <c:v>-8.6411983323095645E-3</c:v>
                </c:pt>
                <c:pt idx="12">
                  <c:v>-7.1671939165739709E-3</c:v>
                </c:pt>
                <c:pt idx="13">
                  <c:v>-5.5977774312219548E-3</c:v>
                </c:pt>
                <c:pt idx="14">
                  <c:v>-3.9574314757783915E-3</c:v>
                </c:pt>
                <c:pt idx="15">
                  <c:v>-2.2717451360495257E-3</c:v>
                </c:pt>
                <c:pt idx="16">
                  <c:v>-5.6701479923743862E-4</c:v>
                </c:pt>
                <c:pt idx="17">
                  <c:v>1.1301660647130688E-3</c:v>
                </c:pt>
                <c:pt idx="18">
                  <c:v>2.7933217562020269E-3</c:v>
                </c:pt>
                <c:pt idx="19">
                  <c:v>4.3965073618668698E-3</c:v>
                </c:pt>
                <c:pt idx="20">
                  <c:v>5.9147134903102805E-3</c:v>
                </c:pt>
                <c:pt idx="21">
                  <c:v>7.3242564138628879E-3</c:v>
                </c:pt>
                <c:pt idx="22">
                  <c:v>8.6031475302431638E-3</c:v>
                </c:pt>
                <c:pt idx="23">
                  <c:v>9.731436380582794E-3</c:v>
                </c:pt>
                <c:pt idx="24">
                  <c:v>1.0691521872801323E-2</c:v>
                </c:pt>
                <c:pt idx="25">
                  <c:v>1.1468426855304499E-2</c:v>
                </c:pt>
                <c:pt idx="26">
                  <c:v>1.2050031757708654E-2</c:v>
                </c:pt>
                <c:pt idx="27">
                  <c:v>1.242726365384016E-2</c:v>
                </c:pt>
                <c:pt idx="28">
                  <c:v>1.259423779766302E-2</c:v>
                </c:pt>
                <c:pt idx="29">
                  <c:v>1.2548349424200966E-2</c:v>
                </c:pt>
                <c:pt idx="30">
                  <c:v>1.2290314383377078E-2</c:v>
                </c:pt>
                <c:pt idx="31">
                  <c:v>1.1824157972890752E-2</c:v>
                </c:pt>
                <c:pt idx="32">
                  <c:v>1.1157152144336996E-2</c:v>
                </c:pt>
                <c:pt idx="33">
                  <c:v>1.0299702062140719E-2</c:v>
                </c:pt>
                <c:pt idx="34">
                  <c:v>9.2651837849650788E-3</c:v>
                </c:pt>
                <c:pt idx="35">
                  <c:v>8.0697356017331613E-3</c:v>
                </c:pt>
                <c:pt idx="36">
                  <c:v>6.7320062773814767E-3</c:v>
                </c:pt>
                <c:pt idx="37">
                  <c:v>5.2728641356637809E-3</c:v>
                </c:pt>
                <c:pt idx="38">
                  <c:v>3.7150715172582661E-3</c:v>
                </c:pt>
                <c:pt idx="39">
                  <c:v>2.0829296915699704E-3</c:v>
                </c:pt>
                <c:pt idx="40">
                  <c:v>4.0189976153689544E-4</c:v>
                </c:pt>
                <c:pt idx="41">
                  <c:v>-1.3017945247470197E-3</c:v>
                </c:pt>
                <c:pt idx="42">
                  <c:v>-3.0015758595287158E-3</c:v>
                </c:pt>
                <c:pt idx="43">
                  <c:v>-4.6709279763564593E-3</c:v>
                </c:pt>
                <c:pt idx="44">
                  <c:v>-6.2838092988075642E-3</c:v>
                </c:pt>
                <c:pt idx="45">
                  <c:v>-7.8150591841416959E-3</c:v>
                </c:pt>
                <c:pt idx="46">
                  <c:v>-9.2407904245557851E-3</c:v>
                </c:pt>
                <c:pt idx="47">
                  <c:v>-1.053876188309545E-2</c:v>
                </c:pt>
                <c:pt idx="48">
                  <c:v>-1.1688725451173356E-2</c:v>
                </c:pt>
                <c:pt idx="49">
                  <c:v>-1.2672741915223043E-2</c:v>
                </c:pt>
                <c:pt idx="50">
                  <c:v>-1.3475460805028297E-2</c:v>
                </c:pt>
                <c:pt idx="51">
                  <c:v>-1.4084359858147261E-2</c:v>
                </c:pt>
                <c:pt idx="52">
                  <c:v>-1.4489940364831606E-2</c:v>
                </c:pt>
                <c:pt idx="53">
                  <c:v>-1.4685875346097148E-2</c:v>
                </c:pt>
                <c:pt idx="54">
                  <c:v>-1.4669108253396063E-2</c:v>
                </c:pt>
                <c:pt idx="55">
                  <c:v>-1.4439900650194536E-2</c:v>
                </c:pt>
                <c:pt idx="56">
                  <c:v>-1.4001828131632296E-2</c:v>
                </c:pt>
                <c:pt idx="57">
                  <c:v>-1.3361724545916576E-2</c:v>
                </c:pt>
                <c:pt idx="58">
                  <c:v>-1.2529575387586133E-2</c:v>
                </c:pt>
                <c:pt idx="59">
                  <c:v>-1.1518362025690242E-2</c:v>
                </c:pt>
                <c:pt idx="60">
                  <c:v>-1.0343859196893514E-2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C8-4E0F-8BCB-79B9A24D7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778112"/>
        <c:axId val="1"/>
      </c:scatterChart>
      <c:valAx>
        <c:axId val="850778112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5920951057583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382352941176471E-2"/>
              <c:y val="0.36956586948370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78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95822276359096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9692355282349"/>
          <c:y val="0.14953316519776211"/>
          <c:w val="0.82873077220514679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3'!$S$20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3'!$F$21:$F$909</c:f>
              <c:numCache>
                <c:formatCode>General</c:formatCode>
                <c:ptCount val="889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15984.5</c:v>
                </c:pt>
                <c:pt idx="153">
                  <c:v>15995.5</c:v>
                </c:pt>
                <c:pt idx="154">
                  <c:v>16004.5</c:v>
                </c:pt>
                <c:pt idx="155">
                  <c:v>16010.5</c:v>
                </c:pt>
                <c:pt idx="156">
                  <c:v>16058.5</c:v>
                </c:pt>
                <c:pt idx="157">
                  <c:v>16179</c:v>
                </c:pt>
                <c:pt idx="158">
                  <c:v>16185</c:v>
                </c:pt>
                <c:pt idx="159">
                  <c:v>16192</c:v>
                </c:pt>
                <c:pt idx="160">
                  <c:v>16212</c:v>
                </c:pt>
                <c:pt idx="161">
                  <c:v>16218.5</c:v>
                </c:pt>
                <c:pt idx="162">
                  <c:v>16220.5</c:v>
                </c:pt>
                <c:pt idx="163">
                  <c:v>16220.5</c:v>
                </c:pt>
                <c:pt idx="164">
                  <c:v>16255</c:v>
                </c:pt>
                <c:pt idx="165">
                  <c:v>16264</c:v>
                </c:pt>
                <c:pt idx="166">
                  <c:v>16294.5</c:v>
                </c:pt>
                <c:pt idx="167">
                  <c:v>16406</c:v>
                </c:pt>
                <c:pt idx="168">
                  <c:v>16419.5</c:v>
                </c:pt>
                <c:pt idx="169">
                  <c:v>16448</c:v>
                </c:pt>
                <c:pt idx="170">
                  <c:v>16460.5</c:v>
                </c:pt>
                <c:pt idx="171">
                  <c:v>16492</c:v>
                </c:pt>
                <c:pt idx="172">
                  <c:v>16620</c:v>
                </c:pt>
                <c:pt idx="173">
                  <c:v>16639.5</c:v>
                </c:pt>
                <c:pt idx="174">
                  <c:v>16653</c:v>
                </c:pt>
                <c:pt idx="175">
                  <c:v>16657.5</c:v>
                </c:pt>
                <c:pt idx="176">
                  <c:v>16679.5</c:v>
                </c:pt>
                <c:pt idx="177">
                  <c:v>16681</c:v>
                </c:pt>
                <c:pt idx="178">
                  <c:v>16847.5</c:v>
                </c:pt>
                <c:pt idx="179">
                  <c:v>16865</c:v>
                </c:pt>
                <c:pt idx="180">
                  <c:v>16901.5</c:v>
                </c:pt>
                <c:pt idx="181">
                  <c:v>16902</c:v>
                </c:pt>
                <c:pt idx="182">
                  <c:v>16906.5</c:v>
                </c:pt>
                <c:pt idx="183">
                  <c:v>16910.5</c:v>
                </c:pt>
                <c:pt idx="184">
                  <c:v>16935</c:v>
                </c:pt>
                <c:pt idx="185">
                  <c:v>16939.5</c:v>
                </c:pt>
                <c:pt idx="186">
                  <c:v>16952</c:v>
                </c:pt>
                <c:pt idx="187">
                  <c:v>16996.5</c:v>
                </c:pt>
                <c:pt idx="188">
                  <c:v>17105</c:v>
                </c:pt>
                <c:pt idx="189">
                  <c:v>17109.5</c:v>
                </c:pt>
                <c:pt idx="190">
                  <c:v>17153</c:v>
                </c:pt>
                <c:pt idx="191">
                  <c:v>17172</c:v>
                </c:pt>
                <c:pt idx="192">
                  <c:v>17223.5</c:v>
                </c:pt>
                <c:pt idx="193">
                  <c:v>17241</c:v>
                </c:pt>
                <c:pt idx="194">
                  <c:v>17243</c:v>
                </c:pt>
                <c:pt idx="195">
                  <c:v>17290.5</c:v>
                </c:pt>
                <c:pt idx="196">
                  <c:v>17306</c:v>
                </c:pt>
                <c:pt idx="197">
                  <c:v>17354.5</c:v>
                </c:pt>
                <c:pt idx="198">
                  <c:v>17362.5</c:v>
                </c:pt>
                <c:pt idx="199">
                  <c:v>17380.5</c:v>
                </c:pt>
                <c:pt idx="200">
                  <c:v>17387</c:v>
                </c:pt>
                <c:pt idx="201">
                  <c:v>17401.5</c:v>
                </c:pt>
                <c:pt idx="202">
                  <c:v>17408</c:v>
                </c:pt>
                <c:pt idx="203">
                  <c:v>17413.5</c:v>
                </c:pt>
                <c:pt idx="204">
                  <c:v>17442</c:v>
                </c:pt>
                <c:pt idx="205">
                  <c:v>17442</c:v>
                </c:pt>
                <c:pt idx="206">
                  <c:v>17442</c:v>
                </c:pt>
                <c:pt idx="207">
                  <c:v>17559.5</c:v>
                </c:pt>
                <c:pt idx="208">
                  <c:v>17579</c:v>
                </c:pt>
                <c:pt idx="209">
                  <c:v>17602.5</c:v>
                </c:pt>
                <c:pt idx="210">
                  <c:v>17645</c:v>
                </c:pt>
                <c:pt idx="211">
                  <c:v>17699</c:v>
                </c:pt>
                <c:pt idx="212">
                  <c:v>17819.5</c:v>
                </c:pt>
                <c:pt idx="213">
                  <c:v>17824</c:v>
                </c:pt>
                <c:pt idx="214">
                  <c:v>17867</c:v>
                </c:pt>
                <c:pt idx="215">
                  <c:v>17878</c:v>
                </c:pt>
                <c:pt idx="216">
                  <c:v>17882.5</c:v>
                </c:pt>
                <c:pt idx="217">
                  <c:v>17894</c:v>
                </c:pt>
                <c:pt idx="218">
                  <c:v>17894</c:v>
                </c:pt>
                <c:pt idx="219">
                  <c:v>17894</c:v>
                </c:pt>
                <c:pt idx="220">
                  <c:v>17894</c:v>
                </c:pt>
                <c:pt idx="221">
                  <c:v>17894</c:v>
                </c:pt>
                <c:pt idx="222">
                  <c:v>17894</c:v>
                </c:pt>
                <c:pt idx="223">
                  <c:v>17897.5</c:v>
                </c:pt>
                <c:pt idx="224">
                  <c:v>17905</c:v>
                </c:pt>
                <c:pt idx="225">
                  <c:v>18125</c:v>
                </c:pt>
                <c:pt idx="226">
                  <c:v>18297</c:v>
                </c:pt>
                <c:pt idx="227">
                  <c:v>18297</c:v>
                </c:pt>
                <c:pt idx="228">
                  <c:v>18312.5</c:v>
                </c:pt>
                <c:pt idx="229">
                  <c:v>18312.5</c:v>
                </c:pt>
                <c:pt idx="230">
                  <c:v>18341.5</c:v>
                </c:pt>
                <c:pt idx="231">
                  <c:v>18341.5</c:v>
                </c:pt>
                <c:pt idx="232">
                  <c:v>18358.5</c:v>
                </c:pt>
                <c:pt idx="233">
                  <c:v>18363</c:v>
                </c:pt>
                <c:pt idx="234">
                  <c:v>18368</c:v>
                </c:pt>
                <c:pt idx="235">
                  <c:v>18372</c:v>
                </c:pt>
                <c:pt idx="236">
                  <c:v>18372</c:v>
                </c:pt>
                <c:pt idx="237">
                  <c:v>18372</c:v>
                </c:pt>
                <c:pt idx="238">
                  <c:v>18372</c:v>
                </c:pt>
                <c:pt idx="239">
                  <c:v>18372</c:v>
                </c:pt>
                <c:pt idx="240">
                  <c:v>18376.5</c:v>
                </c:pt>
                <c:pt idx="241">
                  <c:v>18570.5</c:v>
                </c:pt>
                <c:pt idx="242">
                  <c:v>18590</c:v>
                </c:pt>
                <c:pt idx="243">
                  <c:v>18607.5</c:v>
                </c:pt>
                <c:pt idx="244">
                  <c:v>18608.5</c:v>
                </c:pt>
                <c:pt idx="245">
                  <c:v>18608.5</c:v>
                </c:pt>
                <c:pt idx="246">
                  <c:v>18608.5</c:v>
                </c:pt>
                <c:pt idx="247">
                  <c:v>18625.5</c:v>
                </c:pt>
                <c:pt idx="248">
                  <c:v>18754.5</c:v>
                </c:pt>
                <c:pt idx="249">
                  <c:v>18754.5</c:v>
                </c:pt>
                <c:pt idx="250">
                  <c:v>18785</c:v>
                </c:pt>
                <c:pt idx="251">
                  <c:v>18785</c:v>
                </c:pt>
                <c:pt idx="252">
                  <c:v>18785</c:v>
                </c:pt>
                <c:pt idx="253">
                  <c:v>18785</c:v>
                </c:pt>
                <c:pt idx="254">
                  <c:v>18785</c:v>
                </c:pt>
                <c:pt idx="255">
                  <c:v>18785</c:v>
                </c:pt>
                <c:pt idx="256">
                  <c:v>18785</c:v>
                </c:pt>
                <c:pt idx="257">
                  <c:v>18785</c:v>
                </c:pt>
                <c:pt idx="258">
                  <c:v>18785</c:v>
                </c:pt>
                <c:pt idx="259">
                  <c:v>18785</c:v>
                </c:pt>
                <c:pt idx="260">
                  <c:v>18785</c:v>
                </c:pt>
                <c:pt idx="261">
                  <c:v>18785</c:v>
                </c:pt>
                <c:pt idx="262">
                  <c:v>18785</c:v>
                </c:pt>
                <c:pt idx="263">
                  <c:v>18789.5</c:v>
                </c:pt>
                <c:pt idx="264">
                  <c:v>18789.5</c:v>
                </c:pt>
                <c:pt idx="265">
                  <c:v>18798</c:v>
                </c:pt>
                <c:pt idx="266">
                  <c:v>18800</c:v>
                </c:pt>
                <c:pt idx="267">
                  <c:v>18800</c:v>
                </c:pt>
                <c:pt idx="268">
                  <c:v>18800</c:v>
                </c:pt>
                <c:pt idx="269">
                  <c:v>18800</c:v>
                </c:pt>
                <c:pt idx="270">
                  <c:v>18800</c:v>
                </c:pt>
                <c:pt idx="271">
                  <c:v>18800</c:v>
                </c:pt>
                <c:pt idx="272">
                  <c:v>18800</c:v>
                </c:pt>
                <c:pt idx="273">
                  <c:v>18800</c:v>
                </c:pt>
                <c:pt idx="274">
                  <c:v>18811.5</c:v>
                </c:pt>
                <c:pt idx="275">
                  <c:v>18811.5</c:v>
                </c:pt>
                <c:pt idx="276">
                  <c:v>18811.5</c:v>
                </c:pt>
                <c:pt idx="277">
                  <c:v>18811.5</c:v>
                </c:pt>
                <c:pt idx="278">
                  <c:v>18826</c:v>
                </c:pt>
                <c:pt idx="279">
                  <c:v>18826.5</c:v>
                </c:pt>
                <c:pt idx="280">
                  <c:v>18830.5</c:v>
                </c:pt>
                <c:pt idx="281">
                  <c:v>18901</c:v>
                </c:pt>
                <c:pt idx="282">
                  <c:v>18999</c:v>
                </c:pt>
                <c:pt idx="283">
                  <c:v>19073.5</c:v>
                </c:pt>
                <c:pt idx="284">
                  <c:v>19130</c:v>
                </c:pt>
                <c:pt idx="285">
                  <c:v>19241.5</c:v>
                </c:pt>
                <c:pt idx="286">
                  <c:v>19241.5</c:v>
                </c:pt>
                <c:pt idx="287">
                  <c:v>19241.5</c:v>
                </c:pt>
                <c:pt idx="288">
                  <c:v>19241.5</c:v>
                </c:pt>
                <c:pt idx="289">
                  <c:v>19252.5</c:v>
                </c:pt>
                <c:pt idx="290">
                  <c:v>19265.5</c:v>
                </c:pt>
                <c:pt idx="291">
                  <c:v>19265.5</c:v>
                </c:pt>
                <c:pt idx="292">
                  <c:v>19267.5</c:v>
                </c:pt>
                <c:pt idx="293">
                  <c:v>19298.5</c:v>
                </c:pt>
                <c:pt idx="294">
                  <c:v>19538.5</c:v>
                </c:pt>
                <c:pt idx="295">
                  <c:v>19552.5</c:v>
                </c:pt>
                <c:pt idx="296">
                  <c:v>19560.5</c:v>
                </c:pt>
                <c:pt idx="297">
                  <c:v>20206.5</c:v>
                </c:pt>
                <c:pt idx="298">
                  <c:v>20221.5</c:v>
                </c:pt>
                <c:pt idx="299">
                  <c:v>20235</c:v>
                </c:pt>
                <c:pt idx="300">
                  <c:v>20264</c:v>
                </c:pt>
                <c:pt idx="301">
                  <c:v>20455.5</c:v>
                </c:pt>
                <c:pt idx="302">
                  <c:v>20489</c:v>
                </c:pt>
                <c:pt idx="303">
                  <c:v>20523.5</c:v>
                </c:pt>
                <c:pt idx="304">
                  <c:v>20676</c:v>
                </c:pt>
                <c:pt idx="305">
                  <c:v>20679</c:v>
                </c:pt>
                <c:pt idx="306">
                  <c:v>20691.5</c:v>
                </c:pt>
                <c:pt idx="307">
                  <c:v>20713</c:v>
                </c:pt>
                <c:pt idx="308">
                  <c:v>20727</c:v>
                </c:pt>
                <c:pt idx="309">
                  <c:v>20888</c:v>
                </c:pt>
              </c:numCache>
            </c:numRef>
          </c:xVal>
          <c:yVal>
            <c:numRef>
              <c:f>'Inactive 3'!$S$21:$S$909</c:f>
              <c:numCache>
                <c:formatCode>General</c:formatCode>
                <c:ptCount val="889"/>
                <c:pt idx="3">
                  <c:v>8.3949999971082434E-3</c:v>
                </c:pt>
                <c:pt idx="4">
                  <c:v>1.0319999997591367E-2</c:v>
                </c:pt>
                <c:pt idx="6">
                  <c:v>1.8419999998513958E-2</c:v>
                </c:pt>
                <c:pt idx="7">
                  <c:v>1.7294999997830018E-2</c:v>
                </c:pt>
                <c:pt idx="9">
                  <c:v>-9.8300000063318294E-3</c:v>
                </c:pt>
                <c:pt idx="11">
                  <c:v>-1.2130000002798624E-2</c:v>
                </c:pt>
                <c:pt idx="13">
                  <c:v>-2.2800000006100163E-3</c:v>
                </c:pt>
                <c:pt idx="16">
                  <c:v>-1.1105000001407461E-2</c:v>
                </c:pt>
                <c:pt idx="17">
                  <c:v>-1.2855000000854488E-2</c:v>
                </c:pt>
                <c:pt idx="19">
                  <c:v>-1.0230000003502937E-2</c:v>
                </c:pt>
                <c:pt idx="21">
                  <c:v>-1.5330000005633337E-2</c:v>
                </c:pt>
                <c:pt idx="23">
                  <c:v>2.5449999957345426E-3</c:v>
                </c:pt>
                <c:pt idx="25">
                  <c:v>-1.0855000004085014E-2</c:v>
                </c:pt>
                <c:pt idx="28">
                  <c:v>1.7319999999017455E-2</c:v>
                </c:pt>
                <c:pt idx="29">
                  <c:v>1.1394999997719424E-2</c:v>
                </c:pt>
                <c:pt idx="31">
                  <c:v>1.3309999998455169E-2</c:v>
                </c:pt>
                <c:pt idx="33">
                  <c:v>-6.1800000003131572E-3</c:v>
                </c:pt>
                <c:pt idx="37">
                  <c:v>2.8724999974656384E-3</c:v>
                </c:pt>
                <c:pt idx="38">
                  <c:v>2.6137499997275881E-2</c:v>
                </c:pt>
                <c:pt idx="41">
                  <c:v>-3.8050000002840534E-3</c:v>
                </c:pt>
                <c:pt idx="43">
                  <c:v>1.7594999997527339E-2</c:v>
                </c:pt>
                <c:pt idx="44">
                  <c:v>1.5199999998003477E-2</c:v>
                </c:pt>
                <c:pt idx="46">
                  <c:v>1.8949999976030085E-3</c:v>
                </c:pt>
                <c:pt idx="48">
                  <c:v>-3.0475000021397136E-3</c:v>
                </c:pt>
                <c:pt idx="51">
                  <c:v>-3.3309999998891726E-2</c:v>
                </c:pt>
                <c:pt idx="52">
                  <c:v>-3.5725000001548324E-2</c:v>
                </c:pt>
                <c:pt idx="54">
                  <c:v>-4.0552500002377201E-2</c:v>
                </c:pt>
                <c:pt idx="55">
                  <c:v>3.0325000043376349E-3</c:v>
                </c:pt>
                <c:pt idx="56">
                  <c:v>2.8242499996849801E-2</c:v>
                </c:pt>
                <c:pt idx="58">
                  <c:v>-1.5425000005052425E-2</c:v>
                </c:pt>
                <c:pt idx="59">
                  <c:v>-5.3499999921768904E-4</c:v>
                </c:pt>
                <c:pt idx="61">
                  <c:v>7.5974999999743886E-3</c:v>
                </c:pt>
                <c:pt idx="62">
                  <c:v>-5.8175000012852252E-3</c:v>
                </c:pt>
                <c:pt idx="64">
                  <c:v>2.7524999997694977E-2</c:v>
                </c:pt>
                <c:pt idx="67">
                  <c:v>-7.1725000016158447E-3</c:v>
                </c:pt>
                <c:pt idx="69">
                  <c:v>5.450000026030466E-4</c:v>
                </c:pt>
                <c:pt idx="71">
                  <c:v>-6.4387500002339948E-2</c:v>
                </c:pt>
                <c:pt idx="72">
                  <c:v>-8.9670000001206063E-2</c:v>
                </c:pt>
                <c:pt idx="75">
                  <c:v>-5.9327499999199063E-2</c:v>
                </c:pt>
                <c:pt idx="76">
                  <c:v>-4.5624999984283932E-3</c:v>
                </c:pt>
                <c:pt idx="77">
                  <c:v>-5.4600000003119931E-3</c:v>
                </c:pt>
                <c:pt idx="82">
                  <c:v>2.1499999274965376E-4</c:v>
                </c:pt>
                <c:pt idx="83">
                  <c:v>8.0000000161817297E-4</c:v>
                </c:pt>
                <c:pt idx="86">
                  <c:v>9.4075000015436672E-3</c:v>
                </c:pt>
                <c:pt idx="88">
                  <c:v>1.3687499995285179E-2</c:v>
                </c:pt>
                <c:pt idx="89">
                  <c:v>1.4292499996372499E-2</c:v>
                </c:pt>
                <c:pt idx="94">
                  <c:v>1.3377499992202502E-2</c:v>
                </c:pt>
                <c:pt idx="97">
                  <c:v>1.3929999993706588E-2</c:v>
                </c:pt>
                <c:pt idx="100">
                  <c:v>8.6050000027171336E-3</c:v>
                </c:pt>
                <c:pt idx="101">
                  <c:v>7.7224999986356124E-3</c:v>
                </c:pt>
                <c:pt idx="104">
                  <c:v>5.4525000014109537E-3</c:v>
                </c:pt>
                <c:pt idx="105">
                  <c:v>3.8149999963934533E-3</c:v>
                </c:pt>
                <c:pt idx="106">
                  <c:v>5.422499991254881E-3</c:v>
                </c:pt>
                <c:pt idx="112">
                  <c:v>1.2500000011641532E-3</c:v>
                </c:pt>
                <c:pt idx="113">
                  <c:v>1.2900000001536682E-3</c:v>
                </c:pt>
                <c:pt idx="116">
                  <c:v>-5.3850000040256418E-3</c:v>
                </c:pt>
                <c:pt idx="119">
                  <c:v>-7.7650000021094456E-3</c:v>
                </c:pt>
                <c:pt idx="120">
                  <c:v>-7.4650000024121255E-3</c:v>
                </c:pt>
                <c:pt idx="121">
                  <c:v>-8.3299999969312921E-3</c:v>
                </c:pt>
                <c:pt idx="122">
                  <c:v>-7.6300000000628643E-3</c:v>
                </c:pt>
                <c:pt idx="123">
                  <c:v>-7.2450000006938353E-3</c:v>
                </c:pt>
                <c:pt idx="124">
                  <c:v>-6.3450000016018748E-3</c:v>
                </c:pt>
                <c:pt idx="131">
                  <c:v>-1.3352500005566981E-2</c:v>
                </c:pt>
                <c:pt idx="135">
                  <c:v>-1.4009999998961575E-2</c:v>
                </c:pt>
                <c:pt idx="137">
                  <c:v>-1.4759999998204876E-2</c:v>
                </c:pt>
                <c:pt idx="139">
                  <c:v>-1.4844999997876585E-2</c:v>
                </c:pt>
                <c:pt idx="141">
                  <c:v>-1.6699999992852099E-2</c:v>
                </c:pt>
                <c:pt idx="143">
                  <c:v>-1.6437499994935934E-2</c:v>
                </c:pt>
                <c:pt idx="144">
                  <c:v>-1.6590000006544869E-2</c:v>
                </c:pt>
                <c:pt idx="145">
                  <c:v>-1.6257499999483116E-2</c:v>
                </c:pt>
                <c:pt idx="149">
                  <c:v>-1.5772500002640299E-2</c:v>
                </c:pt>
                <c:pt idx="157">
                  <c:v>-1.4942500005417969E-2</c:v>
                </c:pt>
                <c:pt idx="158">
                  <c:v>-1.6587500002060551E-2</c:v>
                </c:pt>
                <c:pt idx="159">
                  <c:v>-1.5540000000328291E-2</c:v>
                </c:pt>
                <c:pt idx="160">
                  <c:v>-1.5989999999874271E-2</c:v>
                </c:pt>
                <c:pt idx="164">
                  <c:v>-1.661249999597203E-2</c:v>
                </c:pt>
                <c:pt idx="165">
                  <c:v>-1.6079999993962701E-2</c:v>
                </c:pt>
                <c:pt idx="167">
                  <c:v>-1.5445000004547182E-2</c:v>
                </c:pt>
                <c:pt idx="169">
                  <c:v>-1.4459999998507556E-2</c:v>
                </c:pt>
                <c:pt idx="171">
                  <c:v>-1.4690000003611203E-2</c:v>
                </c:pt>
                <c:pt idx="172">
                  <c:v>-1.434999999764841E-2</c:v>
                </c:pt>
                <c:pt idx="177">
                  <c:v>-1.3607500004582107E-2</c:v>
                </c:pt>
                <c:pt idx="179">
                  <c:v>-1.3187500000640284E-2</c:v>
                </c:pt>
                <c:pt idx="181">
                  <c:v>-1.2365000002318993E-2</c:v>
                </c:pt>
                <c:pt idx="184">
                  <c:v>-1.2562500000058208E-2</c:v>
                </c:pt>
                <c:pt idx="186">
                  <c:v>-1.2839999995776452E-2</c:v>
                </c:pt>
                <c:pt idx="188">
                  <c:v>-1.1687500002153683E-2</c:v>
                </c:pt>
                <c:pt idx="190">
                  <c:v>-1.1347500003466848E-2</c:v>
                </c:pt>
                <c:pt idx="191">
                  <c:v>-1.1789999996835832E-2</c:v>
                </c:pt>
                <c:pt idx="193">
                  <c:v>-9.307499996793922E-3</c:v>
                </c:pt>
                <c:pt idx="194">
                  <c:v>-1.0322499998437706E-2</c:v>
                </c:pt>
                <c:pt idx="196">
                  <c:v>-1.119499999913387E-2</c:v>
                </c:pt>
                <c:pt idx="200">
                  <c:v>-9.1025000001536682E-3</c:v>
                </c:pt>
                <c:pt idx="202">
                  <c:v>-9.859999998298008E-3</c:v>
                </c:pt>
                <c:pt idx="204">
                  <c:v>-9.115000008023344E-3</c:v>
                </c:pt>
                <c:pt idx="205">
                  <c:v>-8.8150000083260238E-3</c:v>
                </c:pt>
                <c:pt idx="206">
                  <c:v>-8.8150000083260238E-3</c:v>
                </c:pt>
                <c:pt idx="208">
                  <c:v>-8.4425000022747554E-3</c:v>
                </c:pt>
                <c:pt idx="210">
                  <c:v>-7.7374999964376912E-3</c:v>
                </c:pt>
                <c:pt idx="211">
                  <c:v>-7.4425000057090074E-3</c:v>
                </c:pt>
                <c:pt idx="213">
                  <c:v>-6.2800000014249235E-3</c:v>
                </c:pt>
                <c:pt idx="214">
                  <c:v>-6.1025000031804666E-3</c:v>
                </c:pt>
                <c:pt idx="215">
                  <c:v>-4.885000002104789E-3</c:v>
                </c:pt>
                <c:pt idx="217">
                  <c:v>-6.7049999997834675E-3</c:v>
                </c:pt>
                <c:pt idx="218">
                  <c:v>-6.6149999984190799E-3</c:v>
                </c:pt>
                <c:pt idx="219">
                  <c:v>-6.5050000048358925E-3</c:v>
                </c:pt>
                <c:pt idx="220">
                  <c:v>-6.4150000034715049E-3</c:v>
                </c:pt>
                <c:pt idx="221">
                  <c:v>-5.805000000691507E-3</c:v>
                </c:pt>
                <c:pt idx="222">
                  <c:v>-5.7149999993271194E-3</c:v>
                </c:pt>
                <c:pt idx="224">
                  <c:v>-6.1875000028521754E-3</c:v>
                </c:pt>
                <c:pt idx="225">
                  <c:v>-3.6374999981489964E-3</c:v>
                </c:pt>
                <c:pt idx="226">
                  <c:v>-1.927500001329463E-3</c:v>
                </c:pt>
                <c:pt idx="227">
                  <c:v>-1.927500001329463E-3</c:v>
                </c:pt>
                <c:pt idx="234">
                  <c:v>-2.1599999963655137E-3</c:v>
                </c:pt>
                <c:pt idx="235">
                  <c:v>-2.4600000033387914E-3</c:v>
                </c:pt>
                <c:pt idx="236">
                  <c:v>-2.2600000011152588E-3</c:v>
                </c:pt>
                <c:pt idx="237">
                  <c:v>-2.0599999988917261E-3</c:v>
                </c:pt>
                <c:pt idx="238">
                  <c:v>-1.710000004095491E-3</c:v>
                </c:pt>
                <c:pt idx="239">
                  <c:v>-1.710000004095491E-3</c:v>
                </c:pt>
                <c:pt idx="242">
                  <c:v>-7.2500000533182174E-4</c:v>
                </c:pt>
                <c:pt idx="250">
                  <c:v>1.3525000031222589E-3</c:v>
                </c:pt>
                <c:pt idx="251">
                  <c:v>1.4425000044866465E-3</c:v>
                </c:pt>
                <c:pt idx="252">
                  <c:v>1.502500002970919E-3</c:v>
                </c:pt>
                <c:pt idx="253">
                  <c:v>1.5925000043353066E-3</c:v>
                </c:pt>
                <c:pt idx="254">
                  <c:v>1.622499999939464E-3</c:v>
                </c:pt>
                <c:pt idx="255">
                  <c:v>1.7825000031734817E-3</c:v>
                </c:pt>
                <c:pt idx="256">
                  <c:v>1.8925000040326267E-3</c:v>
                </c:pt>
                <c:pt idx="257">
                  <c:v>2.1124999984749593E-3</c:v>
                </c:pt>
                <c:pt idx="258">
                  <c:v>2.8925000005983748E-3</c:v>
                </c:pt>
                <c:pt idx="259">
                  <c:v>3.1625000046915375E-3</c:v>
                </c:pt>
                <c:pt idx="260">
                  <c:v>3.3225000006495975E-3</c:v>
                </c:pt>
                <c:pt idx="261">
                  <c:v>3.4325000015087426E-3</c:v>
                </c:pt>
                <c:pt idx="262">
                  <c:v>3.6525000032270327E-3</c:v>
                </c:pt>
                <c:pt idx="265">
                  <c:v>5.1499999972293153E-4</c:v>
                </c:pt>
                <c:pt idx="266">
                  <c:v>2.9000000358792022E-4</c:v>
                </c:pt>
                <c:pt idx="267">
                  <c:v>7.6999999873805791E-4</c:v>
                </c:pt>
                <c:pt idx="268">
                  <c:v>9.1000000247731805E-4</c:v>
                </c:pt>
                <c:pt idx="269">
                  <c:v>9.1999999858671799E-4</c:v>
                </c:pt>
                <c:pt idx="270">
                  <c:v>1.0900000052060932E-3</c:v>
                </c:pt>
                <c:pt idx="271">
                  <c:v>1.3900000049034134E-3</c:v>
                </c:pt>
                <c:pt idx="272">
                  <c:v>1.4000000010128133E-3</c:v>
                </c:pt>
                <c:pt idx="273">
                  <c:v>1.5700000003562309E-3</c:v>
                </c:pt>
                <c:pt idx="278">
                  <c:v>2.4049999992712401E-3</c:v>
                </c:pt>
                <c:pt idx="281">
                  <c:v>2.9424999956972897E-3</c:v>
                </c:pt>
                <c:pt idx="282">
                  <c:v>3.1074999933480285E-3</c:v>
                </c:pt>
                <c:pt idx="284">
                  <c:v>3.4249999953317456E-3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62-4858-85A6-809D5C8FABD7}"/>
            </c:ext>
          </c:extLst>
        </c:ser>
        <c:ser>
          <c:idx val="1"/>
          <c:order val="1"/>
          <c:tx>
            <c:strRef>
              <c:f>'Inactive 3'!$T$20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3'!$F$21:$F$909</c:f>
              <c:numCache>
                <c:formatCode>General</c:formatCode>
                <c:ptCount val="889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15984.5</c:v>
                </c:pt>
                <c:pt idx="153">
                  <c:v>15995.5</c:v>
                </c:pt>
                <c:pt idx="154">
                  <c:v>16004.5</c:v>
                </c:pt>
                <c:pt idx="155">
                  <c:v>16010.5</c:v>
                </c:pt>
                <c:pt idx="156">
                  <c:v>16058.5</c:v>
                </c:pt>
                <c:pt idx="157">
                  <c:v>16179</c:v>
                </c:pt>
                <c:pt idx="158">
                  <c:v>16185</c:v>
                </c:pt>
                <c:pt idx="159">
                  <c:v>16192</c:v>
                </c:pt>
                <c:pt idx="160">
                  <c:v>16212</c:v>
                </c:pt>
                <c:pt idx="161">
                  <c:v>16218.5</c:v>
                </c:pt>
                <c:pt idx="162">
                  <c:v>16220.5</c:v>
                </c:pt>
                <c:pt idx="163">
                  <c:v>16220.5</c:v>
                </c:pt>
                <c:pt idx="164">
                  <c:v>16255</c:v>
                </c:pt>
                <c:pt idx="165">
                  <c:v>16264</c:v>
                </c:pt>
                <c:pt idx="166">
                  <c:v>16294.5</c:v>
                </c:pt>
                <c:pt idx="167">
                  <c:v>16406</c:v>
                </c:pt>
                <c:pt idx="168">
                  <c:v>16419.5</c:v>
                </c:pt>
                <c:pt idx="169">
                  <c:v>16448</c:v>
                </c:pt>
                <c:pt idx="170">
                  <c:v>16460.5</c:v>
                </c:pt>
                <c:pt idx="171">
                  <c:v>16492</c:v>
                </c:pt>
                <c:pt idx="172">
                  <c:v>16620</c:v>
                </c:pt>
                <c:pt idx="173">
                  <c:v>16639.5</c:v>
                </c:pt>
                <c:pt idx="174">
                  <c:v>16653</c:v>
                </c:pt>
                <c:pt idx="175">
                  <c:v>16657.5</c:v>
                </c:pt>
                <c:pt idx="176">
                  <c:v>16679.5</c:v>
                </c:pt>
                <c:pt idx="177">
                  <c:v>16681</c:v>
                </c:pt>
                <c:pt idx="178">
                  <c:v>16847.5</c:v>
                </c:pt>
                <c:pt idx="179">
                  <c:v>16865</c:v>
                </c:pt>
                <c:pt idx="180">
                  <c:v>16901.5</c:v>
                </c:pt>
                <c:pt idx="181">
                  <c:v>16902</c:v>
                </c:pt>
                <c:pt idx="182">
                  <c:v>16906.5</c:v>
                </c:pt>
                <c:pt idx="183">
                  <c:v>16910.5</c:v>
                </c:pt>
                <c:pt idx="184">
                  <c:v>16935</c:v>
                </c:pt>
                <c:pt idx="185">
                  <c:v>16939.5</c:v>
                </c:pt>
                <c:pt idx="186">
                  <c:v>16952</c:v>
                </c:pt>
                <c:pt idx="187">
                  <c:v>16996.5</c:v>
                </c:pt>
                <c:pt idx="188">
                  <c:v>17105</c:v>
                </c:pt>
                <c:pt idx="189">
                  <c:v>17109.5</c:v>
                </c:pt>
                <c:pt idx="190">
                  <c:v>17153</c:v>
                </c:pt>
                <c:pt idx="191">
                  <c:v>17172</c:v>
                </c:pt>
                <c:pt idx="192">
                  <c:v>17223.5</c:v>
                </c:pt>
                <c:pt idx="193">
                  <c:v>17241</c:v>
                </c:pt>
                <c:pt idx="194">
                  <c:v>17243</c:v>
                </c:pt>
                <c:pt idx="195">
                  <c:v>17290.5</c:v>
                </c:pt>
                <c:pt idx="196">
                  <c:v>17306</c:v>
                </c:pt>
                <c:pt idx="197">
                  <c:v>17354.5</c:v>
                </c:pt>
                <c:pt idx="198">
                  <c:v>17362.5</c:v>
                </c:pt>
                <c:pt idx="199">
                  <c:v>17380.5</c:v>
                </c:pt>
                <c:pt idx="200">
                  <c:v>17387</c:v>
                </c:pt>
                <c:pt idx="201">
                  <c:v>17401.5</c:v>
                </c:pt>
                <c:pt idx="202">
                  <c:v>17408</c:v>
                </c:pt>
                <c:pt idx="203">
                  <c:v>17413.5</c:v>
                </c:pt>
                <c:pt idx="204">
                  <c:v>17442</c:v>
                </c:pt>
                <c:pt idx="205">
                  <c:v>17442</c:v>
                </c:pt>
                <c:pt idx="206">
                  <c:v>17442</c:v>
                </c:pt>
                <c:pt idx="207">
                  <c:v>17559.5</c:v>
                </c:pt>
                <c:pt idx="208">
                  <c:v>17579</c:v>
                </c:pt>
                <c:pt idx="209">
                  <c:v>17602.5</c:v>
                </c:pt>
                <c:pt idx="210">
                  <c:v>17645</c:v>
                </c:pt>
                <c:pt idx="211">
                  <c:v>17699</c:v>
                </c:pt>
                <c:pt idx="212">
                  <c:v>17819.5</c:v>
                </c:pt>
                <c:pt idx="213">
                  <c:v>17824</c:v>
                </c:pt>
                <c:pt idx="214">
                  <c:v>17867</c:v>
                </c:pt>
                <c:pt idx="215">
                  <c:v>17878</c:v>
                </c:pt>
                <c:pt idx="216">
                  <c:v>17882.5</c:v>
                </c:pt>
                <c:pt idx="217">
                  <c:v>17894</c:v>
                </c:pt>
                <c:pt idx="218">
                  <c:v>17894</c:v>
                </c:pt>
                <c:pt idx="219">
                  <c:v>17894</c:v>
                </c:pt>
                <c:pt idx="220">
                  <c:v>17894</c:v>
                </c:pt>
                <c:pt idx="221">
                  <c:v>17894</c:v>
                </c:pt>
                <c:pt idx="222">
                  <c:v>17894</c:v>
                </c:pt>
                <c:pt idx="223">
                  <c:v>17897.5</c:v>
                </c:pt>
                <c:pt idx="224">
                  <c:v>17905</c:v>
                </c:pt>
                <c:pt idx="225">
                  <c:v>18125</c:v>
                </c:pt>
                <c:pt idx="226">
                  <c:v>18297</c:v>
                </c:pt>
                <c:pt idx="227">
                  <c:v>18297</c:v>
                </c:pt>
                <c:pt idx="228">
                  <c:v>18312.5</c:v>
                </c:pt>
                <c:pt idx="229">
                  <c:v>18312.5</c:v>
                </c:pt>
                <c:pt idx="230">
                  <c:v>18341.5</c:v>
                </c:pt>
                <c:pt idx="231">
                  <c:v>18341.5</c:v>
                </c:pt>
                <c:pt idx="232">
                  <c:v>18358.5</c:v>
                </c:pt>
                <c:pt idx="233">
                  <c:v>18363</c:v>
                </c:pt>
                <c:pt idx="234">
                  <c:v>18368</c:v>
                </c:pt>
                <c:pt idx="235">
                  <c:v>18372</c:v>
                </c:pt>
                <c:pt idx="236">
                  <c:v>18372</c:v>
                </c:pt>
                <c:pt idx="237">
                  <c:v>18372</c:v>
                </c:pt>
                <c:pt idx="238">
                  <c:v>18372</c:v>
                </c:pt>
                <c:pt idx="239">
                  <c:v>18372</c:v>
                </c:pt>
                <c:pt idx="240">
                  <c:v>18376.5</c:v>
                </c:pt>
                <c:pt idx="241">
                  <c:v>18570.5</c:v>
                </c:pt>
                <c:pt idx="242">
                  <c:v>18590</c:v>
                </c:pt>
                <c:pt idx="243">
                  <c:v>18607.5</c:v>
                </c:pt>
                <c:pt idx="244">
                  <c:v>18608.5</c:v>
                </c:pt>
                <c:pt idx="245">
                  <c:v>18608.5</c:v>
                </c:pt>
                <c:pt idx="246">
                  <c:v>18608.5</c:v>
                </c:pt>
                <c:pt idx="247">
                  <c:v>18625.5</c:v>
                </c:pt>
                <c:pt idx="248">
                  <c:v>18754.5</c:v>
                </c:pt>
                <c:pt idx="249">
                  <c:v>18754.5</c:v>
                </c:pt>
                <c:pt idx="250">
                  <c:v>18785</c:v>
                </c:pt>
                <c:pt idx="251">
                  <c:v>18785</c:v>
                </c:pt>
                <c:pt idx="252">
                  <c:v>18785</c:v>
                </c:pt>
                <c:pt idx="253">
                  <c:v>18785</c:v>
                </c:pt>
                <c:pt idx="254">
                  <c:v>18785</c:v>
                </c:pt>
                <c:pt idx="255">
                  <c:v>18785</c:v>
                </c:pt>
                <c:pt idx="256">
                  <c:v>18785</c:v>
                </c:pt>
                <c:pt idx="257">
                  <c:v>18785</c:v>
                </c:pt>
                <c:pt idx="258">
                  <c:v>18785</c:v>
                </c:pt>
                <c:pt idx="259">
                  <c:v>18785</c:v>
                </c:pt>
                <c:pt idx="260">
                  <c:v>18785</c:v>
                </c:pt>
                <c:pt idx="261">
                  <c:v>18785</c:v>
                </c:pt>
                <c:pt idx="262">
                  <c:v>18785</c:v>
                </c:pt>
                <c:pt idx="263">
                  <c:v>18789.5</c:v>
                </c:pt>
                <c:pt idx="264">
                  <c:v>18789.5</c:v>
                </c:pt>
                <c:pt idx="265">
                  <c:v>18798</c:v>
                </c:pt>
                <c:pt idx="266">
                  <c:v>18800</c:v>
                </c:pt>
                <c:pt idx="267">
                  <c:v>18800</c:v>
                </c:pt>
                <c:pt idx="268">
                  <c:v>18800</c:v>
                </c:pt>
                <c:pt idx="269">
                  <c:v>18800</c:v>
                </c:pt>
                <c:pt idx="270">
                  <c:v>18800</c:v>
                </c:pt>
                <c:pt idx="271">
                  <c:v>18800</c:v>
                </c:pt>
                <c:pt idx="272">
                  <c:v>18800</c:v>
                </c:pt>
                <c:pt idx="273">
                  <c:v>18800</c:v>
                </c:pt>
                <c:pt idx="274">
                  <c:v>18811.5</c:v>
                </c:pt>
                <c:pt idx="275">
                  <c:v>18811.5</c:v>
                </c:pt>
                <c:pt idx="276">
                  <c:v>18811.5</c:v>
                </c:pt>
                <c:pt idx="277">
                  <c:v>18811.5</c:v>
                </c:pt>
                <c:pt idx="278">
                  <c:v>18826</c:v>
                </c:pt>
                <c:pt idx="279">
                  <c:v>18826.5</c:v>
                </c:pt>
                <c:pt idx="280">
                  <c:v>18830.5</c:v>
                </c:pt>
                <c:pt idx="281">
                  <c:v>18901</c:v>
                </c:pt>
                <c:pt idx="282">
                  <c:v>18999</c:v>
                </c:pt>
                <c:pt idx="283">
                  <c:v>19073.5</c:v>
                </c:pt>
                <c:pt idx="284">
                  <c:v>19130</c:v>
                </c:pt>
                <c:pt idx="285">
                  <c:v>19241.5</c:v>
                </c:pt>
                <c:pt idx="286">
                  <c:v>19241.5</c:v>
                </c:pt>
                <c:pt idx="287">
                  <c:v>19241.5</c:v>
                </c:pt>
                <c:pt idx="288">
                  <c:v>19241.5</c:v>
                </c:pt>
                <c:pt idx="289">
                  <c:v>19252.5</c:v>
                </c:pt>
                <c:pt idx="290">
                  <c:v>19265.5</c:v>
                </c:pt>
                <c:pt idx="291">
                  <c:v>19265.5</c:v>
                </c:pt>
                <c:pt idx="292">
                  <c:v>19267.5</c:v>
                </c:pt>
                <c:pt idx="293">
                  <c:v>19298.5</c:v>
                </c:pt>
                <c:pt idx="294">
                  <c:v>19538.5</c:v>
                </c:pt>
                <c:pt idx="295">
                  <c:v>19552.5</c:v>
                </c:pt>
                <c:pt idx="296">
                  <c:v>19560.5</c:v>
                </c:pt>
                <c:pt idx="297">
                  <c:v>20206.5</c:v>
                </c:pt>
                <c:pt idx="298">
                  <c:v>20221.5</c:v>
                </c:pt>
                <c:pt idx="299">
                  <c:v>20235</c:v>
                </c:pt>
                <c:pt idx="300">
                  <c:v>20264</c:v>
                </c:pt>
                <c:pt idx="301">
                  <c:v>20455.5</c:v>
                </c:pt>
                <c:pt idx="302">
                  <c:v>20489</c:v>
                </c:pt>
                <c:pt idx="303">
                  <c:v>20523.5</c:v>
                </c:pt>
                <c:pt idx="304">
                  <c:v>20676</c:v>
                </c:pt>
                <c:pt idx="305">
                  <c:v>20679</c:v>
                </c:pt>
                <c:pt idx="306">
                  <c:v>20691.5</c:v>
                </c:pt>
                <c:pt idx="307">
                  <c:v>20713</c:v>
                </c:pt>
                <c:pt idx="308">
                  <c:v>20727</c:v>
                </c:pt>
                <c:pt idx="309">
                  <c:v>20888</c:v>
                </c:pt>
              </c:numCache>
            </c:numRef>
          </c:xVal>
          <c:yVal>
            <c:numRef>
              <c:f>'Inactive 3'!$T$21:$T$909</c:f>
              <c:numCache>
                <c:formatCode>General</c:formatCode>
                <c:ptCount val="889"/>
                <c:pt idx="1">
                  <c:v>-8.6837500020919833E-3</c:v>
                </c:pt>
                <c:pt idx="2">
                  <c:v>-1.4533750001646695E-2</c:v>
                </c:pt>
                <c:pt idx="5">
                  <c:v>5.1624999832711183E-4</c:v>
                </c:pt>
                <c:pt idx="8">
                  <c:v>-2.8087500031688251E-3</c:v>
                </c:pt>
                <c:pt idx="10">
                  <c:v>3.3162499967147596E-3</c:v>
                </c:pt>
                <c:pt idx="12">
                  <c:v>2.0766249999724096E-2</c:v>
                </c:pt>
                <c:pt idx="14">
                  <c:v>1.4316249998955755E-2</c:v>
                </c:pt>
                <c:pt idx="15">
                  <c:v>1.7991249998885905E-2</c:v>
                </c:pt>
                <c:pt idx="18">
                  <c:v>1.3041250000242144E-2</c:v>
                </c:pt>
                <c:pt idx="20">
                  <c:v>8.6662499961676076E-3</c:v>
                </c:pt>
                <c:pt idx="22">
                  <c:v>-9.4337500013352837E-3</c:v>
                </c:pt>
                <c:pt idx="24">
                  <c:v>-1.2558750000607688E-2</c:v>
                </c:pt>
                <c:pt idx="26">
                  <c:v>-1.4087500021560118E-3</c:v>
                </c:pt>
                <c:pt idx="27">
                  <c:v>-7.28375000107917E-3</c:v>
                </c:pt>
                <c:pt idx="30">
                  <c:v>-1.0708750000048894E-2</c:v>
                </c:pt>
                <c:pt idx="32">
                  <c:v>-9.7937500031548552E-3</c:v>
                </c:pt>
                <c:pt idx="34">
                  <c:v>-9.666250003647292E-3</c:v>
                </c:pt>
                <c:pt idx="35">
                  <c:v>5.9187500010011718E-3</c:v>
                </c:pt>
                <c:pt idx="36">
                  <c:v>-8.3637500028999057E-3</c:v>
                </c:pt>
                <c:pt idx="39">
                  <c:v>-3.2112500011862721E-3</c:v>
                </c:pt>
                <c:pt idx="40">
                  <c:v>-5.4937500026426278E-3</c:v>
                </c:pt>
                <c:pt idx="42">
                  <c:v>-1.2058750002324814E-2</c:v>
                </c:pt>
                <c:pt idx="45">
                  <c:v>-1.3903750001190929E-2</c:v>
                </c:pt>
                <c:pt idx="47">
                  <c:v>-1.9208750003599562E-2</c:v>
                </c:pt>
                <c:pt idx="49">
                  <c:v>-1.4671249999082647E-2</c:v>
                </c:pt>
                <c:pt idx="50">
                  <c:v>1.3358750002225861E-2</c:v>
                </c:pt>
                <c:pt idx="53">
                  <c:v>3.1473749993892852E-2</c:v>
                </c:pt>
                <c:pt idx="57">
                  <c:v>-6.8438750007771887E-2</c:v>
                </c:pt>
                <c:pt idx="60">
                  <c:v>1.4116249993094243E-2</c:v>
                </c:pt>
                <c:pt idx="63">
                  <c:v>2.5833749998128042E-2</c:v>
                </c:pt>
                <c:pt idx="65">
                  <c:v>-1.223875000141561E-2</c:v>
                </c:pt>
                <c:pt idx="66">
                  <c:v>7.6124999759485945E-4</c:v>
                </c:pt>
                <c:pt idx="68">
                  <c:v>8.4787500018137507E-3</c:v>
                </c:pt>
                <c:pt idx="70">
                  <c:v>3.3053750004910398E-2</c:v>
                </c:pt>
                <c:pt idx="73">
                  <c:v>-2.5703750005050097E-2</c:v>
                </c:pt>
                <c:pt idx="74">
                  <c:v>3.8416249997681007E-2</c:v>
                </c:pt>
                <c:pt idx="78">
                  <c:v>5.6062500007101335E-3</c:v>
                </c:pt>
                <c:pt idx="79">
                  <c:v>5.8762499975273386E-3</c:v>
                </c:pt>
                <c:pt idx="80">
                  <c:v>4.3037499999627471E-3</c:v>
                </c:pt>
                <c:pt idx="81">
                  <c:v>9.3375000142259523E-4</c:v>
                </c:pt>
                <c:pt idx="84">
                  <c:v>1.3662499986821786E-3</c:v>
                </c:pt>
                <c:pt idx="85">
                  <c:v>-8.4887499979231507E-3</c:v>
                </c:pt>
                <c:pt idx="90">
                  <c:v>-1.2871250000898726E-2</c:v>
                </c:pt>
                <c:pt idx="93">
                  <c:v>-1.3573750002251472E-2</c:v>
                </c:pt>
                <c:pt idx="96">
                  <c:v>-1.0816250003699679E-2</c:v>
                </c:pt>
                <c:pt idx="99">
                  <c:v>-1.1061249999329448E-2</c:v>
                </c:pt>
                <c:pt idx="102">
                  <c:v>-9.2262499965727329E-3</c:v>
                </c:pt>
                <c:pt idx="103">
                  <c:v>-3.1287499950849451E-3</c:v>
                </c:pt>
                <c:pt idx="107">
                  <c:v>-3.8912500021979213E-3</c:v>
                </c:pt>
                <c:pt idx="108">
                  <c:v>-3.8412499998230487E-3</c:v>
                </c:pt>
                <c:pt idx="110">
                  <c:v>-6.9625000469386578E-4</c:v>
                </c:pt>
                <c:pt idx="111">
                  <c:v>-6.7625000519910827E-4</c:v>
                </c:pt>
                <c:pt idx="115">
                  <c:v>-6.3624999893363565E-4</c:v>
                </c:pt>
                <c:pt idx="117">
                  <c:v>2.9837499969289638E-3</c:v>
                </c:pt>
                <c:pt idx="118">
                  <c:v>3.6837499937973917E-3</c:v>
                </c:pt>
                <c:pt idx="125">
                  <c:v>2.3912499964353628E-3</c:v>
                </c:pt>
                <c:pt idx="126">
                  <c:v>6.8687500024680048E-3</c:v>
                </c:pt>
                <c:pt idx="128">
                  <c:v>9.7362499946029857E-3</c:v>
                </c:pt>
                <c:pt idx="129">
                  <c:v>9.9362499968265183E-3</c:v>
                </c:pt>
                <c:pt idx="130">
                  <c:v>1.0036249994300306E-2</c:v>
                </c:pt>
                <c:pt idx="136">
                  <c:v>1.0811250002007E-2</c:v>
                </c:pt>
                <c:pt idx="138">
                  <c:v>1.225874999363441E-2</c:v>
                </c:pt>
                <c:pt idx="140">
                  <c:v>1.0046249997685663E-2</c:v>
                </c:pt>
                <c:pt idx="146">
                  <c:v>1.2928750002174638E-2</c:v>
                </c:pt>
                <c:pt idx="147">
                  <c:v>1.2878749992523808E-2</c:v>
                </c:pt>
                <c:pt idx="148">
                  <c:v>1.2658749998081475E-2</c:v>
                </c:pt>
                <c:pt idx="150">
                  <c:v>1.359624999895459E-2</c:v>
                </c:pt>
                <c:pt idx="151">
                  <c:v>1.2281249997613486E-2</c:v>
                </c:pt>
                <c:pt idx="152">
                  <c:v>1.3116249996528495E-2</c:v>
                </c:pt>
                <c:pt idx="153">
                  <c:v>1.1833749995275866E-2</c:v>
                </c:pt>
                <c:pt idx="154">
                  <c:v>1.1866249995364342E-2</c:v>
                </c:pt>
                <c:pt idx="155">
                  <c:v>1.2221249999129213E-2</c:v>
                </c:pt>
                <c:pt idx="161">
                  <c:v>1.1861250000947621E-2</c:v>
                </c:pt>
                <c:pt idx="162">
                  <c:v>1.1746249998395797E-2</c:v>
                </c:pt>
                <c:pt idx="166">
                  <c:v>1.149124999938067E-2</c:v>
                </c:pt>
                <c:pt idx="168">
                  <c:v>1.1243749999266583E-2</c:v>
                </c:pt>
                <c:pt idx="170">
                  <c:v>1.1046250001527369E-2</c:v>
                </c:pt>
                <c:pt idx="173">
                  <c:v>1.1103750002803281E-2</c:v>
                </c:pt>
                <c:pt idx="175">
                  <c:v>1.0868750003282912E-2</c:v>
                </c:pt>
                <c:pt idx="176">
                  <c:v>1.0403749998658895E-2</c:v>
                </c:pt>
                <c:pt idx="178">
                  <c:v>9.9437499957275577E-3</c:v>
                </c:pt>
                <c:pt idx="180">
                  <c:v>1.0238749993732199E-2</c:v>
                </c:pt>
                <c:pt idx="182">
                  <c:v>9.1212499974062666E-3</c:v>
                </c:pt>
                <c:pt idx="183">
                  <c:v>9.4712499922025017E-3</c:v>
                </c:pt>
                <c:pt idx="185">
                  <c:v>9.6537499994155951E-3</c:v>
                </c:pt>
                <c:pt idx="187">
                  <c:v>8.5262499997043051E-3</c:v>
                </c:pt>
                <c:pt idx="189">
                  <c:v>8.078750004642643E-3</c:v>
                </c:pt>
                <c:pt idx="192">
                  <c:v>5.5237499982467853E-3</c:v>
                </c:pt>
                <c:pt idx="195">
                  <c:v>7.3212499992223457E-3</c:v>
                </c:pt>
                <c:pt idx="197">
                  <c:v>5.6412500052829273E-3</c:v>
                </c:pt>
                <c:pt idx="198">
                  <c:v>5.9812499966938049E-3</c:v>
                </c:pt>
                <c:pt idx="199">
                  <c:v>4.746250000607688E-3</c:v>
                </c:pt>
                <c:pt idx="201">
                  <c:v>5.3887500034761615E-3</c:v>
                </c:pt>
                <c:pt idx="203">
                  <c:v>6.5987499983748421E-3</c:v>
                </c:pt>
                <c:pt idx="207">
                  <c:v>4.3037499999627471E-3</c:v>
                </c:pt>
                <c:pt idx="209">
                  <c:v>5.081250004877802E-3</c:v>
                </c:pt>
                <c:pt idx="212">
                  <c:v>2.1537499997066334E-3</c:v>
                </c:pt>
                <c:pt idx="216">
                  <c:v>1.7812500009313226E-3</c:v>
                </c:pt>
                <c:pt idx="223">
                  <c:v>2.0687500000349246E-3</c:v>
                </c:pt>
                <c:pt idx="228">
                  <c:v>-2.9437499979394488E-3</c:v>
                </c:pt>
                <c:pt idx="229">
                  <c:v>-2.9437499979394488E-3</c:v>
                </c:pt>
                <c:pt idx="230">
                  <c:v>-3.8812500060885213E-3</c:v>
                </c:pt>
                <c:pt idx="231">
                  <c:v>-3.8312500037136488E-3</c:v>
                </c:pt>
                <c:pt idx="232">
                  <c:v>-3.2887500055949204E-3</c:v>
                </c:pt>
                <c:pt idx="240">
                  <c:v>-1.4237499999580905E-3</c:v>
                </c:pt>
                <c:pt idx="241">
                  <c:v>-4.4787499937228858E-3</c:v>
                </c:pt>
                <c:pt idx="243">
                  <c:v>-3.1562500080326572E-3</c:v>
                </c:pt>
                <c:pt idx="244">
                  <c:v>-5.9237500026938505E-3</c:v>
                </c:pt>
                <c:pt idx="245">
                  <c:v>-5.5837499967310578E-3</c:v>
                </c:pt>
                <c:pt idx="246">
                  <c:v>-5.4037500012782402E-3</c:v>
                </c:pt>
                <c:pt idx="247">
                  <c:v>-5.3912500006845221E-3</c:v>
                </c:pt>
                <c:pt idx="248">
                  <c:v>-6.1087499998393469E-3</c:v>
                </c:pt>
                <c:pt idx="249">
                  <c:v>-2.1487499980139546E-3</c:v>
                </c:pt>
                <c:pt idx="263">
                  <c:v>-7.4012500044773333E-3</c:v>
                </c:pt>
                <c:pt idx="264">
                  <c:v>-6.1712500028079376E-3</c:v>
                </c:pt>
                <c:pt idx="274">
                  <c:v>-6.506249999802094E-3</c:v>
                </c:pt>
                <c:pt idx="275">
                  <c:v>-6.4862500003073364E-3</c:v>
                </c:pt>
                <c:pt idx="276">
                  <c:v>-5.9462499993969686E-3</c:v>
                </c:pt>
                <c:pt idx="277">
                  <c:v>-5.8362499985378236E-3</c:v>
                </c:pt>
                <c:pt idx="279">
                  <c:v>-6.2987499986775219E-3</c:v>
                </c:pt>
                <c:pt idx="280">
                  <c:v>-6.8287500034784898E-3</c:v>
                </c:pt>
                <c:pt idx="283">
                  <c:v>-8.6512500056414865E-3</c:v>
                </c:pt>
                <c:pt idx="285">
                  <c:v>-1.1521250002260786E-2</c:v>
                </c:pt>
                <c:pt idx="286">
                  <c:v>-1.0771250003017485E-2</c:v>
                </c:pt>
                <c:pt idx="287">
                  <c:v>-1.0651249998772983E-2</c:v>
                </c:pt>
                <c:pt idx="288">
                  <c:v>-1.0301250003976747E-2</c:v>
                </c:pt>
                <c:pt idx="289">
                  <c:v>-8.5937500043655746E-3</c:v>
                </c:pt>
                <c:pt idx="290">
                  <c:v>-9.9312500024097972E-3</c:v>
                </c:pt>
                <c:pt idx="291">
                  <c:v>-9.631250002712477E-3</c:v>
                </c:pt>
                <c:pt idx="292">
                  <c:v>-1.0296250002284069E-2</c:v>
                </c:pt>
                <c:pt idx="293">
                  <c:v>-1.0738750002929009E-2</c:v>
                </c:pt>
                <c:pt idx="295">
                  <c:v>-1.1743750001187436E-2</c:v>
                </c:pt>
                <c:pt idx="296">
                  <c:v>-1.2543750002805609E-2</c:v>
                </c:pt>
                <c:pt idx="297">
                  <c:v>-1.5448750003997702E-2</c:v>
                </c:pt>
                <c:pt idx="298">
                  <c:v>-1.6461250001157168E-2</c:v>
                </c:pt>
                <c:pt idx="299">
                  <c:v>1.0637499995937105E-2</c:v>
                </c:pt>
                <c:pt idx="300">
                  <c:v>1.2119999999413267E-2</c:v>
                </c:pt>
                <c:pt idx="301">
                  <c:v>-1.6016249996027909E-2</c:v>
                </c:pt>
                <c:pt idx="302">
                  <c:v>1.1232500000915024E-2</c:v>
                </c:pt>
                <c:pt idx="303">
                  <c:v>-1.6226250001636799E-2</c:v>
                </c:pt>
                <c:pt idx="304">
                  <c:v>1.1530000003403984E-2</c:v>
                </c:pt>
                <c:pt idx="305">
                  <c:v>1.1707500001648441E-2</c:v>
                </c:pt>
                <c:pt idx="306">
                  <c:v>-1.668624999729218E-2</c:v>
                </c:pt>
                <c:pt idx="307">
                  <c:v>1.2952500001119915E-2</c:v>
                </c:pt>
                <c:pt idx="308">
                  <c:v>1.2147500005085021E-2</c:v>
                </c:pt>
                <c:pt idx="309">
                  <c:v>1.4139999999315478E-2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62-4858-85A6-809D5C8FABD7}"/>
            </c:ext>
          </c:extLst>
        </c:ser>
        <c:ser>
          <c:idx val="7"/>
          <c:order val="2"/>
          <c:tx>
            <c:strRef>
              <c:f>'Inactive 3'!$W$20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3'!$F$21:$F$909</c:f>
              <c:numCache>
                <c:formatCode>General</c:formatCode>
                <c:ptCount val="889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15984.5</c:v>
                </c:pt>
                <c:pt idx="153">
                  <c:v>15995.5</c:v>
                </c:pt>
                <c:pt idx="154">
                  <c:v>16004.5</c:v>
                </c:pt>
                <c:pt idx="155">
                  <c:v>16010.5</c:v>
                </c:pt>
                <c:pt idx="156">
                  <c:v>16058.5</c:v>
                </c:pt>
                <c:pt idx="157">
                  <c:v>16179</c:v>
                </c:pt>
                <c:pt idx="158">
                  <c:v>16185</c:v>
                </c:pt>
                <c:pt idx="159">
                  <c:v>16192</c:v>
                </c:pt>
                <c:pt idx="160">
                  <c:v>16212</c:v>
                </c:pt>
                <c:pt idx="161">
                  <c:v>16218.5</c:v>
                </c:pt>
                <c:pt idx="162">
                  <c:v>16220.5</c:v>
                </c:pt>
                <c:pt idx="163">
                  <c:v>16220.5</c:v>
                </c:pt>
                <c:pt idx="164">
                  <c:v>16255</c:v>
                </c:pt>
                <c:pt idx="165">
                  <c:v>16264</c:v>
                </c:pt>
                <c:pt idx="166">
                  <c:v>16294.5</c:v>
                </c:pt>
                <c:pt idx="167">
                  <c:v>16406</c:v>
                </c:pt>
                <c:pt idx="168">
                  <c:v>16419.5</c:v>
                </c:pt>
                <c:pt idx="169">
                  <c:v>16448</c:v>
                </c:pt>
                <c:pt idx="170">
                  <c:v>16460.5</c:v>
                </c:pt>
                <c:pt idx="171">
                  <c:v>16492</c:v>
                </c:pt>
                <c:pt idx="172">
                  <c:v>16620</c:v>
                </c:pt>
                <c:pt idx="173">
                  <c:v>16639.5</c:v>
                </c:pt>
                <c:pt idx="174">
                  <c:v>16653</c:v>
                </c:pt>
                <c:pt idx="175">
                  <c:v>16657.5</c:v>
                </c:pt>
                <c:pt idx="176">
                  <c:v>16679.5</c:v>
                </c:pt>
                <c:pt idx="177">
                  <c:v>16681</c:v>
                </c:pt>
                <c:pt idx="178">
                  <c:v>16847.5</c:v>
                </c:pt>
                <c:pt idx="179">
                  <c:v>16865</c:v>
                </c:pt>
                <c:pt idx="180">
                  <c:v>16901.5</c:v>
                </c:pt>
                <c:pt idx="181">
                  <c:v>16902</c:v>
                </c:pt>
                <c:pt idx="182">
                  <c:v>16906.5</c:v>
                </c:pt>
                <c:pt idx="183">
                  <c:v>16910.5</c:v>
                </c:pt>
                <c:pt idx="184">
                  <c:v>16935</c:v>
                </c:pt>
                <c:pt idx="185">
                  <c:v>16939.5</c:v>
                </c:pt>
                <c:pt idx="186">
                  <c:v>16952</c:v>
                </c:pt>
                <c:pt idx="187">
                  <c:v>16996.5</c:v>
                </c:pt>
                <c:pt idx="188">
                  <c:v>17105</c:v>
                </c:pt>
                <c:pt idx="189">
                  <c:v>17109.5</c:v>
                </c:pt>
                <c:pt idx="190">
                  <c:v>17153</c:v>
                </c:pt>
                <c:pt idx="191">
                  <c:v>17172</c:v>
                </c:pt>
                <c:pt idx="192">
                  <c:v>17223.5</c:v>
                </c:pt>
                <c:pt idx="193">
                  <c:v>17241</c:v>
                </c:pt>
                <c:pt idx="194">
                  <c:v>17243</c:v>
                </c:pt>
                <c:pt idx="195">
                  <c:v>17290.5</c:v>
                </c:pt>
                <c:pt idx="196">
                  <c:v>17306</c:v>
                </c:pt>
                <c:pt idx="197">
                  <c:v>17354.5</c:v>
                </c:pt>
                <c:pt idx="198">
                  <c:v>17362.5</c:v>
                </c:pt>
                <c:pt idx="199">
                  <c:v>17380.5</c:v>
                </c:pt>
                <c:pt idx="200">
                  <c:v>17387</c:v>
                </c:pt>
                <c:pt idx="201">
                  <c:v>17401.5</c:v>
                </c:pt>
                <c:pt idx="202">
                  <c:v>17408</c:v>
                </c:pt>
                <c:pt idx="203">
                  <c:v>17413.5</c:v>
                </c:pt>
                <c:pt idx="204">
                  <c:v>17442</c:v>
                </c:pt>
                <c:pt idx="205">
                  <c:v>17442</c:v>
                </c:pt>
                <c:pt idx="206">
                  <c:v>17442</c:v>
                </c:pt>
                <c:pt idx="207">
                  <c:v>17559.5</c:v>
                </c:pt>
                <c:pt idx="208">
                  <c:v>17579</c:v>
                </c:pt>
                <c:pt idx="209">
                  <c:v>17602.5</c:v>
                </c:pt>
                <c:pt idx="210">
                  <c:v>17645</c:v>
                </c:pt>
                <c:pt idx="211">
                  <c:v>17699</c:v>
                </c:pt>
                <c:pt idx="212">
                  <c:v>17819.5</c:v>
                </c:pt>
                <c:pt idx="213">
                  <c:v>17824</c:v>
                </c:pt>
                <c:pt idx="214">
                  <c:v>17867</c:v>
                </c:pt>
                <c:pt idx="215">
                  <c:v>17878</c:v>
                </c:pt>
                <c:pt idx="216">
                  <c:v>17882.5</c:v>
                </c:pt>
                <c:pt idx="217">
                  <c:v>17894</c:v>
                </c:pt>
                <c:pt idx="218">
                  <c:v>17894</c:v>
                </c:pt>
                <c:pt idx="219">
                  <c:v>17894</c:v>
                </c:pt>
                <c:pt idx="220">
                  <c:v>17894</c:v>
                </c:pt>
                <c:pt idx="221">
                  <c:v>17894</c:v>
                </c:pt>
                <c:pt idx="222">
                  <c:v>17894</c:v>
                </c:pt>
                <c:pt idx="223">
                  <c:v>17897.5</c:v>
                </c:pt>
                <c:pt idx="224">
                  <c:v>17905</c:v>
                </c:pt>
                <c:pt idx="225">
                  <c:v>18125</c:v>
                </c:pt>
                <c:pt idx="226">
                  <c:v>18297</c:v>
                </c:pt>
                <c:pt idx="227">
                  <c:v>18297</c:v>
                </c:pt>
                <c:pt idx="228">
                  <c:v>18312.5</c:v>
                </c:pt>
                <c:pt idx="229">
                  <c:v>18312.5</c:v>
                </c:pt>
                <c:pt idx="230">
                  <c:v>18341.5</c:v>
                </c:pt>
                <c:pt idx="231">
                  <c:v>18341.5</c:v>
                </c:pt>
                <c:pt idx="232">
                  <c:v>18358.5</c:v>
                </c:pt>
                <c:pt idx="233">
                  <c:v>18363</c:v>
                </c:pt>
                <c:pt idx="234">
                  <c:v>18368</c:v>
                </c:pt>
                <c:pt idx="235">
                  <c:v>18372</c:v>
                </c:pt>
                <c:pt idx="236">
                  <c:v>18372</c:v>
                </c:pt>
                <c:pt idx="237">
                  <c:v>18372</c:v>
                </c:pt>
                <c:pt idx="238">
                  <c:v>18372</c:v>
                </c:pt>
                <c:pt idx="239">
                  <c:v>18372</c:v>
                </c:pt>
                <c:pt idx="240">
                  <c:v>18376.5</c:v>
                </c:pt>
                <c:pt idx="241">
                  <c:v>18570.5</c:v>
                </c:pt>
                <c:pt idx="242">
                  <c:v>18590</c:v>
                </c:pt>
                <c:pt idx="243">
                  <c:v>18607.5</c:v>
                </c:pt>
                <c:pt idx="244">
                  <c:v>18608.5</c:v>
                </c:pt>
                <c:pt idx="245">
                  <c:v>18608.5</c:v>
                </c:pt>
                <c:pt idx="246">
                  <c:v>18608.5</c:v>
                </c:pt>
                <c:pt idx="247">
                  <c:v>18625.5</c:v>
                </c:pt>
                <c:pt idx="248">
                  <c:v>18754.5</c:v>
                </c:pt>
                <c:pt idx="249">
                  <c:v>18754.5</c:v>
                </c:pt>
                <c:pt idx="250">
                  <c:v>18785</c:v>
                </c:pt>
                <c:pt idx="251">
                  <c:v>18785</c:v>
                </c:pt>
                <c:pt idx="252">
                  <c:v>18785</c:v>
                </c:pt>
                <c:pt idx="253">
                  <c:v>18785</c:v>
                </c:pt>
                <c:pt idx="254">
                  <c:v>18785</c:v>
                </c:pt>
                <c:pt idx="255">
                  <c:v>18785</c:v>
                </c:pt>
                <c:pt idx="256">
                  <c:v>18785</c:v>
                </c:pt>
                <c:pt idx="257">
                  <c:v>18785</c:v>
                </c:pt>
                <c:pt idx="258">
                  <c:v>18785</c:v>
                </c:pt>
                <c:pt idx="259">
                  <c:v>18785</c:v>
                </c:pt>
                <c:pt idx="260">
                  <c:v>18785</c:v>
                </c:pt>
                <c:pt idx="261">
                  <c:v>18785</c:v>
                </c:pt>
                <c:pt idx="262">
                  <c:v>18785</c:v>
                </c:pt>
                <c:pt idx="263">
                  <c:v>18789.5</c:v>
                </c:pt>
                <c:pt idx="264">
                  <c:v>18789.5</c:v>
                </c:pt>
                <c:pt idx="265">
                  <c:v>18798</c:v>
                </c:pt>
                <c:pt idx="266">
                  <c:v>18800</c:v>
                </c:pt>
                <c:pt idx="267">
                  <c:v>18800</c:v>
                </c:pt>
                <c:pt idx="268">
                  <c:v>18800</c:v>
                </c:pt>
                <c:pt idx="269">
                  <c:v>18800</c:v>
                </c:pt>
                <c:pt idx="270">
                  <c:v>18800</c:v>
                </c:pt>
                <c:pt idx="271">
                  <c:v>18800</c:v>
                </c:pt>
                <c:pt idx="272">
                  <c:v>18800</c:v>
                </c:pt>
                <c:pt idx="273">
                  <c:v>18800</c:v>
                </c:pt>
                <c:pt idx="274">
                  <c:v>18811.5</c:v>
                </c:pt>
                <c:pt idx="275">
                  <c:v>18811.5</c:v>
                </c:pt>
                <c:pt idx="276">
                  <c:v>18811.5</c:v>
                </c:pt>
                <c:pt idx="277">
                  <c:v>18811.5</c:v>
                </c:pt>
                <c:pt idx="278">
                  <c:v>18826</c:v>
                </c:pt>
                <c:pt idx="279">
                  <c:v>18826.5</c:v>
                </c:pt>
                <c:pt idx="280">
                  <c:v>18830.5</c:v>
                </c:pt>
                <c:pt idx="281">
                  <c:v>18901</c:v>
                </c:pt>
                <c:pt idx="282">
                  <c:v>18999</c:v>
                </c:pt>
                <c:pt idx="283">
                  <c:v>19073.5</c:v>
                </c:pt>
                <c:pt idx="284">
                  <c:v>19130</c:v>
                </c:pt>
                <c:pt idx="285">
                  <c:v>19241.5</c:v>
                </c:pt>
                <c:pt idx="286">
                  <c:v>19241.5</c:v>
                </c:pt>
                <c:pt idx="287">
                  <c:v>19241.5</c:v>
                </c:pt>
                <c:pt idx="288">
                  <c:v>19241.5</c:v>
                </c:pt>
                <c:pt idx="289">
                  <c:v>19252.5</c:v>
                </c:pt>
                <c:pt idx="290">
                  <c:v>19265.5</c:v>
                </c:pt>
                <c:pt idx="291">
                  <c:v>19265.5</c:v>
                </c:pt>
                <c:pt idx="292">
                  <c:v>19267.5</c:v>
                </c:pt>
                <c:pt idx="293">
                  <c:v>19298.5</c:v>
                </c:pt>
                <c:pt idx="294">
                  <c:v>19538.5</c:v>
                </c:pt>
                <c:pt idx="295">
                  <c:v>19552.5</c:v>
                </c:pt>
                <c:pt idx="296">
                  <c:v>19560.5</c:v>
                </c:pt>
                <c:pt idx="297">
                  <c:v>20206.5</c:v>
                </c:pt>
                <c:pt idx="298">
                  <c:v>20221.5</c:v>
                </c:pt>
                <c:pt idx="299">
                  <c:v>20235</c:v>
                </c:pt>
                <c:pt idx="300">
                  <c:v>20264</c:v>
                </c:pt>
                <c:pt idx="301">
                  <c:v>20455.5</c:v>
                </c:pt>
                <c:pt idx="302">
                  <c:v>20489</c:v>
                </c:pt>
                <c:pt idx="303">
                  <c:v>20523.5</c:v>
                </c:pt>
                <c:pt idx="304">
                  <c:v>20676</c:v>
                </c:pt>
                <c:pt idx="305">
                  <c:v>20679</c:v>
                </c:pt>
                <c:pt idx="306">
                  <c:v>20691.5</c:v>
                </c:pt>
                <c:pt idx="307">
                  <c:v>20713</c:v>
                </c:pt>
                <c:pt idx="308">
                  <c:v>20727</c:v>
                </c:pt>
                <c:pt idx="309">
                  <c:v>20888</c:v>
                </c:pt>
              </c:numCache>
            </c:numRef>
          </c:xVal>
          <c:yVal>
            <c:numRef>
              <c:f>'Inactive 3'!$W$21:$W$909</c:f>
              <c:numCache>
                <c:formatCode>General</c:formatCode>
                <c:ptCount val="889"/>
                <c:pt idx="31">
                  <c:v>7.4537499967846088E-3</c:v>
                </c:pt>
                <c:pt idx="35">
                  <c:v>-1.5633750001143198E-2</c:v>
                </c:pt>
                <c:pt idx="48">
                  <c:v>-5.5412500005331822E-3</c:v>
                </c:pt>
                <c:pt idx="51">
                  <c:v>-3.2861250001587905E-2</c:v>
                </c:pt>
                <c:pt idx="55">
                  <c:v>-7.2587499962537549E-3</c:v>
                </c:pt>
                <c:pt idx="57">
                  <c:v>-1.9816250001895241E-2</c:v>
                </c:pt>
                <c:pt idx="71">
                  <c:v>1.3346249994356185E-2</c:v>
                </c:pt>
                <c:pt idx="76">
                  <c:v>2.1019999998316052E-2</c:v>
                </c:pt>
                <c:pt idx="100">
                  <c:v>5.903750003199093E-3</c:v>
                </c:pt>
                <c:pt idx="104">
                  <c:v>1.8243749997054692E-2</c:v>
                </c:pt>
                <c:pt idx="116">
                  <c:v>-7.3925000033341348E-3</c:v>
                </c:pt>
                <c:pt idx="117">
                  <c:v>-2.2789999995438848E-2</c:v>
                </c:pt>
                <c:pt idx="129">
                  <c:v>9.1612499963957816E-3</c:v>
                </c:pt>
                <c:pt idx="138">
                  <c:v>2.5446249994274694E-2</c:v>
                </c:pt>
                <c:pt idx="154">
                  <c:v>1.7643749997660052E-2</c:v>
                </c:pt>
                <c:pt idx="188">
                  <c:v>1.2571250001201406E-2</c:v>
                </c:pt>
                <c:pt idx="193">
                  <c:v>-5.2974999998696148E-3</c:v>
                </c:pt>
                <c:pt idx="239">
                  <c:v>5.3774999978486449E-3</c:v>
                </c:pt>
                <c:pt idx="243">
                  <c:v>-0.35314750000543427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62-4858-85A6-809D5C8FABD7}"/>
            </c:ext>
          </c:extLst>
        </c:ser>
        <c:ser>
          <c:idx val="2"/>
          <c:order val="3"/>
          <c:tx>
            <c:strRef>
              <c:f>'Inactive 3'!$Y$1</c:f>
              <c:strCache>
                <c:ptCount val="1"/>
                <c:pt idx="0">
                  <c:v>Prim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'Inactive 3'!$X$2:$X$62</c:f>
              <c:numCache>
                <c:formatCode>General</c:formatCode>
                <c:ptCount val="61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</c:numCache>
            </c:numRef>
          </c:xVal>
          <c:yVal>
            <c:numRef>
              <c:f>'Inactive 3'!$Y$2:$Y$62</c:f>
              <c:numCache>
                <c:formatCode>General</c:formatCode>
                <c:ptCount val="61"/>
                <c:pt idx="0">
                  <c:v>1.4039807514367526E-2</c:v>
                </c:pt>
                <c:pt idx="1">
                  <c:v>1.4706667081055693E-2</c:v>
                </c:pt>
                <c:pt idx="2">
                  <c:v>1.5127918250976865E-2</c:v>
                </c:pt>
                <c:pt idx="3">
                  <c:v>1.5296992421685088E-2</c:v>
                </c:pt>
                <c:pt idx="4">
                  <c:v>1.5211253206410272E-2</c:v>
                </c:pt>
                <c:pt idx="5">
                  <c:v>1.4872037543443354E-2</c:v>
                </c:pt>
                <c:pt idx="6">
                  <c:v>1.4284634849152933E-2</c:v>
                </c:pt>
                <c:pt idx="7">
                  <c:v>1.3458204539702052E-2</c:v>
                </c:pt>
                <c:pt idx="8">
                  <c:v>1.2405633207555455E-2</c:v>
                </c:pt>
                <c:pt idx="9">
                  <c:v>1.1143333679835204E-2</c:v>
                </c:pt>
                <c:pt idx="10">
                  <c:v>9.6909890918234244E-3</c:v>
                </c:pt>
                <c:pt idx="11">
                  <c:v>8.0712459662941084E-3</c:v>
                </c:pt>
                <c:pt idx="12">
                  <c:v>6.3093610845118796E-3</c:v>
                </c:pt>
                <c:pt idx="13">
                  <c:v>4.4328076552660267E-3</c:v>
                </c:pt>
                <c:pt idx="14">
                  <c:v>2.4708469229766258E-3</c:v>
                </c:pt>
                <c:pt idx="15">
                  <c:v>4.540718948213287E-4</c:v>
                </c:pt>
                <c:pt idx="16">
                  <c:v>-1.5860696984188244E-3</c:v>
                </c:pt>
                <c:pt idx="17">
                  <c:v>-3.617765769285491E-3</c:v>
                </c:pt>
                <c:pt idx="18">
                  <c:v>-5.6093359220113995E-3</c:v>
                </c:pt>
                <c:pt idx="19">
                  <c:v>-7.5297254474097621E-3</c:v>
                </c:pt>
                <c:pt idx="20">
                  <c:v>-9.3489895613840072E-3</c:v>
                </c:pt>
                <c:pt idx="21">
                  <c:v>-1.1038760336288672E-2</c:v>
                </c:pt>
                <c:pt idx="22">
                  <c:v>-1.2572689044244318E-2</c:v>
                </c:pt>
                <c:pt idx="23">
                  <c:v>-1.3926857014912572E-2</c:v>
                </c:pt>
                <c:pt idx="24">
                  <c:v>-1.508014860119378E-2</c:v>
                </c:pt>
                <c:pt idx="25">
                  <c:v>-1.6014580437164094E-2</c:v>
                </c:pt>
                <c:pt idx="26">
                  <c:v>-1.6715581854107063E-2</c:v>
                </c:pt>
                <c:pt idx="27">
                  <c:v>-1.7172222082090793E-2</c:v>
                </c:pt>
                <c:pt idx="28">
                  <c:v>-1.7377380694318566E-2</c:v>
                </c:pt>
                <c:pt idx="29">
                  <c:v>-1.7327858636500888E-2</c:v>
                </c:pt>
                <c:pt idx="30">
                  <c:v>-1.70244281099593E-2</c:v>
                </c:pt>
                <c:pt idx="31">
                  <c:v>-1.6471820530630728E-2</c:v>
                </c:pt>
                <c:pt idx="32">
                  <c:v>-1.5678652751728698E-2</c:v>
                </c:pt>
                <c:pt idx="33">
                  <c:v>-1.4657292700477061E-2</c:v>
                </c:pt>
                <c:pt idx="34">
                  <c:v>-1.3423666524053308E-2</c:v>
                </c:pt>
                <c:pt idx="35">
                  <c:v>-1.1997010251929764E-2</c:v>
                </c:pt>
                <c:pt idx="36">
                  <c:v>-1.0399569846961224E-2</c:v>
                </c:pt>
                <c:pt idx="37">
                  <c:v>-8.6562543223459541E-3</c:v>
                </c:pt>
                <c:pt idx="38">
                  <c:v>-6.7942473334342791E-3</c:v>
                </c:pt>
                <c:pt idx="39">
                  <c:v>-4.8425833008642321E-3</c:v>
                </c:pt>
                <c:pt idx="40">
                  <c:v>-2.8316946745692451E-3</c:v>
                </c:pt>
                <c:pt idx="41">
                  <c:v>-7.9293739820568627E-4</c:v>
                </c:pt>
                <c:pt idx="42">
                  <c:v>1.2418980265294661E-3</c:v>
                </c:pt>
                <c:pt idx="43">
                  <c:v>3.241082251678469E-3</c:v>
                </c:pt>
                <c:pt idx="44">
                  <c:v>5.1734418412276283E-3</c:v>
                </c:pt>
                <c:pt idx="45">
                  <c:v>7.0088453609336758E-3</c:v>
                </c:pt>
                <c:pt idx="46">
                  <c:v>8.7186732201350176E-3</c:v>
                </c:pt>
                <c:pt idx="47">
                  <c:v>1.0276263939267782E-2</c:v>
                </c:pt>
                <c:pt idx="48">
                  <c:v>1.1657329884402285E-2</c:v>
                </c:pt>
                <c:pt idx="49">
                  <c:v>1.2840335986218865E-2</c:v>
                </c:pt>
                <c:pt idx="50">
                  <c:v>1.3806835538028438E-2</c:v>
                </c:pt>
                <c:pt idx="51">
                  <c:v>1.4541757836712903E-2</c:v>
                </c:pt>
                <c:pt idx="52">
                  <c:v>1.5033643181377825E-2</c:v>
                </c:pt>
                <c:pt idx="53">
                  <c:v>1.5274821565364943E-2</c:v>
                </c:pt>
                <c:pt idx="54">
                  <c:v>1.5261532275265995E-2</c:v>
                </c:pt>
                <c:pt idx="55">
                  <c:v>1.4993982532021076E-2</c:v>
                </c:pt>
                <c:pt idx="56">
                  <c:v>1.4476344259706325E-2</c:v>
                </c:pt>
                <c:pt idx="57">
                  <c:v>1.3716689032395427E-2</c:v>
                </c:pt>
                <c:pt idx="58">
                  <c:v>1.2726862213473682E-2</c:v>
                </c:pt>
                <c:pt idx="59">
                  <c:v>1.1522298249960098E-2</c:v>
                </c:pt>
                <c:pt idx="60">
                  <c:v>1.0121780001967621E-2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62-4858-85A6-809D5C8FABD7}"/>
            </c:ext>
          </c:extLst>
        </c:ser>
        <c:ser>
          <c:idx val="3"/>
          <c:order val="4"/>
          <c:tx>
            <c:strRef>
              <c:f>'Inactive 3'!$V$2</c:f>
              <c:strCache>
                <c:ptCount val="1"/>
                <c:pt idx="0">
                  <c:v>Sec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'Inactive 3'!$X$2:$X$62</c:f>
              <c:numCache>
                <c:formatCode>General</c:formatCode>
                <c:ptCount val="61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</c:numCache>
            </c:numRef>
          </c:xVal>
          <c:yVal>
            <c:numRef>
              <c:f>'Inactive 3'!$Z$2:$Z$62</c:f>
              <c:numCache>
                <c:formatCode>General</c:formatCode>
                <c:ptCount val="61"/>
                <c:pt idx="0">
                  <c:v>-1.3794851857764249E-2</c:v>
                </c:pt>
                <c:pt idx="1">
                  <c:v>-1.4358534078729158E-2</c:v>
                </c:pt>
                <c:pt idx="2">
                  <c:v>-1.4714608741081974E-2</c:v>
                </c:pt>
                <c:pt idx="3">
                  <c:v>-1.4857523544757837E-2</c:v>
                </c:pt>
                <c:pt idx="4">
                  <c:v>-1.4785050008043175E-2</c:v>
                </c:pt>
                <c:pt idx="5">
                  <c:v>-1.4498318216465404E-2</c:v>
                </c:pt>
                <c:pt idx="6">
                  <c:v>-1.4001799201280866E-2</c:v>
                </c:pt>
                <c:pt idx="7">
                  <c:v>-1.3303235222334717E-2</c:v>
                </c:pt>
                <c:pt idx="8">
                  <c:v>-1.24135190423975E-2</c:v>
                </c:pt>
                <c:pt idx="9">
                  <c:v>-1.1346524075463132E-2</c:v>
                </c:pt>
                <c:pt idx="10">
                  <c:v>-1.0118888057519249E-2</c:v>
                </c:pt>
                <c:pt idx="11">
                  <c:v>-8.7497536130284048E-3</c:v>
                </c:pt>
                <c:pt idx="12">
                  <c:v>-7.2604697624873375E-3</c:v>
                </c:pt>
                <c:pt idx="13">
                  <c:v>-5.6742590254803211E-3</c:v>
                </c:pt>
                <c:pt idx="14">
                  <c:v>-4.0158553101146046E-3</c:v>
                </c:pt>
                <c:pt idx="15">
                  <c:v>-2.3111182352564775E-3</c:v>
                </c:pt>
                <c:pt idx="16">
                  <c:v>-5.8662989947130784E-4</c:v>
                </c:pt>
                <c:pt idx="17">
                  <c:v>1.1307196157187877E-3</c:v>
                </c:pt>
                <c:pt idx="18">
                  <c:v>2.8141515449797076E-3</c:v>
                </c:pt>
                <c:pt idx="19">
                  <c:v>4.4374160025480031E-3</c:v>
                </c:pt>
                <c:pt idx="20">
                  <c:v>5.9752012987530911E-3</c:v>
                </c:pt>
                <c:pt idx="21">
                  <c:v>7.4035286271743319E-3</c:v>
                </c:pt>
                <c:pt idx="22">
                  <c:v>8.7001259680453379E-3</c:v>
                </c:pt>
                <c:pt idx="23">
                  <c:v>9.8447753776005065E-3</c:v>
                </c:pt>
                <c:pt idx="24">
                  <c:v>1.0819628248053704E-2</c:v>
                </c:pt>
                <c:pt idx="25">
                  <c:v>1.1609483622335777E-2</c:v>
                </c:pt>
                <c:pt idx="26">
                  <c:v>1.2202025223807221E-2</c:v>
                </c:pt>
                <c:pt idx="27">
                  <c:v>1.2588013504923317E-2</c:v>
                </c:pt>
                <c:pt idx="28">
                  <c:v>1.2761429720221772E-2</c:v>
                </c:pt>
                <c:pt idx="29">
                  <c:v>1.2719569777091537E-2</c:v>
                </c:pt>
                <c:pt idx="30">
                  <c:v>1.2463086400900436E-2</c:v>
                </c:pt>
                <c:pt idx="31">
                  <c:v>1.1995978956997441E-2</c:v>
                </c:pt>
                <c:pt idx="32">
                  <c:v>1.1325531088295919E-2</c:v>
                </c:pt>
                <c:pt idx="33">
                  <c:v>1.046219714085992E-2</c:v>
                </c:pt>
                <c:pt idx="34">
                  <c:v>9.4194391484681665E-3</c:v>
                </c:pt>
                <c:pt idx="35">
                  <c:v>8.213516918068247E-3</c:v>
                </c:pt>
                <c:pt idx="36">
                  <c:v>6.8632344893349269E-3</c:v>
                </c:pt>
                <c:pt idx="37">
                  <c:v>5.3896469218085025E-3</c:v>
                </c:pt>
                <c:pt idx="38">
                  <c:v>3.8157319817043091E-3</c:v>
                </c:pt>
                <c:pt idx="39">
                  <c:v>2.1660318478066362E-3</c:v>
                </c:pt>
                <c:pt idx="40">
                  <c:v>4.6627042335507145E-4</c:v>
                </c:pt>
                <c:pt idx="41">
                  <c:v>-1.2570477787910276E-3</c:v>
                </c:pt>
                <c:pt idx="42">
                  <c:v>-2.9770509230949279E-3</c:v>
                </c:pt>
                <c:pt idx="43">
                  <c:v>-4.6669188659761553E-3</c:v>
                </c:pt>
                <c:pt idx="44">
                  <c:v>-6.3003013644074204E-3</c:v>
                </c:pt>
                <c:pt idx="45">
                  <c:v>-7.8517289573154514E-3</c:v>
                </c:pt>
                <c:pt idx="46">
                  <c:v>-9.2970101128799082E-3</c:v>
                </c:pt>
                <c:pt idx="47">
                  <c:v>-1.0613608448981526E-2</c:v>
                </c:pt>
                <c:pt idx="48">
                  <c:v>-1.1780994144771424E-2</c:v>
                </c:pt>
                <c:pt idx="49">
                  <c:v>-1.2780964063773624E-2</c:v>
                </c:pt>
                <c:pt idx="50">
                  <c:v>-1.3597925596816104E-2</c:v>
                </c:pt>
                <c:pt idx="51">
                  <c:v>-1.4219139798805368E-2</c:v>
                </c:pt>
                <c:pt idx="52">
                  <c:v>-1.4634920028093832E-2</c:v>
                </c:pt>
                <c:pt idx="53">
                  <c:v>-1.483878299104081E-2</c:v>
                </c:pt>
                <c:pt idx="54">
                  <c:v>-1.4827549836517399E-2</c:v>
                </c:pt>
                <c:pt idx="55">
                  <c:v>-1.4601395723980826E-2</c:v>
                </c:pt>
                <c:pt idx="56">
                  <c:v>-1.4163847092199314E-2</c:v>
                </c:pt>
                <c:pt idx="57">
                  <c:v>-1.3521726671216525E-2</c:v>
                </c:pt>
                <c:pt idx="58">
                  <c:v>-1.2685047094988227E-2</c:v>
                </c:pt>
                <c:pt idx="59">
                  <c:v>-1.1666854773597815E-2</c:v>
                </c:pt>
                <c:pt idx="60">
                  <c:v>-1.0483026459563238E-2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62-4858-85A6-809D5C8FA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775488"/>
        <c:axId val="1"/>
      </c:scatterChart>
      <c:valAx>
        <c:axId val="8507754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2122455687516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41620626151013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75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4290976058932"/>
          <c:y val="0.91588785046728971"/>
          <c:w val="0.65745856353591159"/>
          <c:h val="5.60747663551401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2945036282229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5305997337787"/>
          <c:y val="0.15217414380056257"/>
          <c:w val="0.82904486177768644"/>
          <c:h val="0.621118954288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3'!$S$20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3'!$F$21:$F$909</c:f>
              <c:numCache>
                <c:formatCode>General</c:formatCode>
                <c:ptCount val="889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15984.5</c:v>
                </c:pt>
                <c:pt idx="153">
                  <c:v>15995.5</c:v>
                </c:pt>
                <c:pt idx="154">
                  <c:v>16004.5</c:v>
                </c:pt>
                <c:pt idx="155">
                  <c:v>16010.5</c:v>
                </c:pt>
                <c:pt idx="156">
                  <c:v>16058.5</c:v>
                </c:pt>
                <c:pt idx="157">
                  <c:v>16179</c:v>
                </c:pt>
                <c:pt idx="158">
                  <c:v>16185</c:v>
                </c:pt>
                <c:pt idx="159">
                  <c:v>16192</c:v>
                </c:pt>
                <c:pt idx="160">
                  <c:v>16212</c:v>
                </c:pt>
                <c:pt idx="161">
                  <c:v>16218.5</c:v>
                </c:pt>
                <c:pt idx="162">
                  <c:v>16220.5</c:v>
                </c:pt>
                <c:pt idx="163">
                  <c:v>16220.5</c:v>
                </c:pt>
                <c:pt idx="164">
                  <c:v>16255</c:v>
                </c:pt>
                <c:pt idx="165">
                  <c:v>16264</c:v>
                </c:pt>
                <c:pt idx="166">
                  <c:v>16294.5</c:v>
                </c:pt>
                <c:pt idx="167">
                  <c:v>16406</c:v>
                </c:pt>
                <c:pt idx="168">
                  <c:v>16419.5</c:v>
                </c:pt>
                <c:pt idx="169">
                  <c:v>16448</c:v>
                </c:pt>
                <c:pt idx="170">
                  <c:v>16460.5</c:v>
                </c:pt>
                <c:pt idx="171">
                  <c:v>16492</c:v>
                </c:pt>
                <c:pt idx="172">
                  <c:v>16620</c:v>
                </c:pt>
                <c:pt idx="173">
                  <c:v>16639.5</c:v>
                </c:pt>
                <c:pt idx="174">
                  <c:v>16653</c:v>
                </c:pt>
                <c:pt idx="175">
                  <c:v>16657.5</c:v>
                </c:pt>
                <c:pt idx="176">
                  <c:v>16679.5</c:v>
                </c:pt>
                <c:pt idx="177">
                  <c:v>16681</c:v>
                </c:pt>
                <c:pt idx="178">
                  <c:v>16847.5</c:v>
                </c:pt>
                <c:pt idx="179">
                  <c:v>16865</c:v>
                </c:pt>
                <c:pt idx="180">
                  <c:v>16901.5</c:v>
                </c:pt>
                <c:pt idx="181">
                  <c:v>16902</c:v>
                </c:pt>
                <c:pt idx="182">
                  <c:v>16906.5</c:v>
                </c:pt>
                <c:pt idx="183">
                  <c:v>16910.5</c:v>
                </c:pt>
                <c:pt idx="184">
                  <c:v>16935</c:v>
                </c:pt>
                <c:pt idx="185">
                  <c:v>16939.5</c:v>
                </c:pt>
                <c:pt idx="186">
                  <c:v>16952</c:v>
                </c:pt>
                <c:pt idx="187">
                  <c:v>16996.5</c:v>
                </c:pt>
                <c:pt idx="188">
                  <c:v>17105</c:v>
                </c:pt>
                <c:pt idx="189">
                  <c:v>17109.5</c:v>
                </c:pt>
                <c:pt idx="190">
                  <c:v>17153</c:v>
                </c:pt>
                <c:pt idx="191">
                  <c:v>17172</c:v>
                </c:pt>
                <c:pt idx="192">
                  <c:v>17223.5</c:v>
                </c:pt>
                <c:pt idx="193">
                  <c:v>17241</c:v>
                </c:pt>
                <c:pt idx="194">
                  <c:v>17243</c:v>
                </c:pt>
                <c:pt idx="195">
                  <c:v>17290.5</c:v>
                </c:pt>
                <c:pt idx="196">
                  <c:v>17306</c:v>
                </c:pt>
                <c:pt idx="197">
                  <c:v>17354.5</c:v>
                </c:pt>
                <c:pt idx="198">
                  <c:v>17362.5</c:v>
                </c:pt>
                <c:pt idx="199">
                  <c:v>17380.5</c:v>
                </c:pt>
                <c:pt idx="200">
                  <c:v>17387</c:v>
                </c:pt>
                <c:pt idx="201">
                  <c:v>17401.5</c:v>
                </c:pt>
                <c:pt idx="202">
                  <c:v>17408</c:v>
                </c:pt>
                <c:pt idx="203">
                  <c:v>17413.5</c:v>
                </c:pt>
                <c:pt idx="204">
                  <c:v>17442</c:v>
                </c:pt>
                <c:pt idx="205">
                  <c:v>17442</c:v>
                </c:pt>
                <c:pt idx="206">
                  <c:v>17442</c:v>
                </c:pt>
                <c:pt idx="207">
                  <c:v>17559.5</c:v>
                </c:pt>
                <c:pt idx="208">
                  <c:v>17579</c:v>
                </c:pt>
                <c:pt idx="209">
                  <c:v>17602.5</c:v>
                </c:pt>
                <c:pt idx="210">
                  <c:v>17645</c:v>
                </c:pt>
                <c:pt idx="211">
                  <c:v>17699</c:v>
                </c:pt>
                <c:pt idx="212">
                  <c:v>17819.5</c:v>
                </c:pt>
                <c:pt idx="213">
                  <c:v>17824</c:v>
                </c:pt>
                <c:pt idx="214">
                  <c:v>17867</c:v>
                </c:pt>
                <c:pt idx="215">
                  <c:v>17878</c:v>
                </c:pt>
                <c:pt idx="216">
                  <c:v>17882.5</c:v>
                </c:pt>
                <c:pt idx="217">
                  <c:v>17894</c:v>
                </c:pt>
                <c:pt idx="218">
                  <c:v>17894</c:v>
                </c:pt>
                <c:pt idx="219">
                  <c:v>17894</c:v>
                </c:pt>
                <c:pt idx="220">
                  <c:v>17894</c:v>
                </c:pt>
                <c:pt idx="221">
                  <c:v>17894</c:v>
                </c:pt>
                <c:pt idx="222">
                  <c:v>17894</c:v>
                </c:pt>
                <c:pt idx="223">
                  <c:v>17897.5</c:v>
                </c:pt>
                <c:pt idx="224">
                  <c:v>17905</c:v>
                </c:pt>
                <c:pt idx="225">
                  <c:v>18125</c:v>
                </c:pt>
                <c:pt idx="226">
                  <c:v>18297</c:v>
                </c:pt>
                <c:pt idx="227">
                  <c:v>18297</c:v>
                </c:pt>
                <c:pt idx="228">
                  <c:v>18312.5</c:v>
                </c:pt>
                <c:pt idx="229">
                  <c:v>18312.5</c:v>
                </c:pt>
                <c:pt idx="230">
                  <c:v>18341.5</c:v>
                </c:pt>
                <c:pt idx="231">
                  <c:v>18341.5</c:v>
                </c:pt>
                <c:pt idx="232">
                  <c:v>18358.5</c:v>
                </c:pt>
                <c:pt idx="233">
                  <c:v>18363</c:v>
                </c:pt>
                <c:pt idx="234">
                  <c:v>18368</c:v>
                </c:pt>
                <c:pt idx="235">
                  <c:v>18372</c:v>
                </c:pt>
                <c:pt idx="236">
                  <c:v>18372</c:v>
                </c:pt>
                <c:pt idx="237">
                  <c:v>18372</c:v>
                </c:pt>
                <c:pt idx="238">
                  <c:v>18372</c:v>
                </c:pt>
                <c:pt idx="239">
                  <c:v>18372</c:v>
                </c:pt>
                <c:pt idx="240">
                  <c:v>18376.5</c:v>
                </c:pt>
                <c:pt idx="241">
                  <c:v>18570.5</c:v>
                </c:pt>
                <c:pt idx="242">
                  <c:v>18590</c:v>
                </c:pt>
                <c:pt idx="243">
                  <c:v>18607.5</c:v>
                </c:pt>
                <c:pt idx="244">
                  <c:v>18608.5</c:v>
                </c:pt>
                <c:pt idx="245">
                  <c:v>18608.5</c:v>
                </c:pt>
                <c:pt idx="246">
                  <c:v>18608.5</c:v>
                </c:pt>
                <c:pt idx="247">
                  <c:v>18625.5</c:v>
                </c:pt>
                <c:pt idx="248">
                  <c:v>18754.5</c:v>
                </c:pt>
                <c:pt idx="249">
                  <c:v>18754.5</c:v>
                </c:pt>
                <c:pt idx="250">
                  <c:v>18785</c:v>
                </c:pt>
                <c:pt idx="251">
                  <c:v>18785</c:v>
                </c:pt>
                <c:pt idx="252">
                  <c:v>18785</c:v>
                </c:pt>
                <c:pt idx="253">
                  <c:v>18785</c:v>
                </c:pt>
                <c:pt idx="254">
                  <c:v>18785</c:v>
                </c:pt>
                <c:pt idx="255">
                  <c:v>18785</c:v>
                </c:pt>
                <c:pt idx="256">
                  <c:v>18785</c:v>
                </c:pt>
                <c:pt idx="257">
                  <c:v>18785</c:v>
                </c:pt>
                <c:pt idx="258">
                  <c:v>18785</c:v>
                </c:pt>
                <c:pt idx="259">
                  <c:v>18785</c:v>
                </c:pt>
                <c:pt idx="260">
                  <c:v>18785</c:v>
                </c:pt>
                <c:pt idx="261">
                  <c:v>18785</c:v>
                </c:pt>
                <c:pt idx="262">
                  <c:v>18785</c:v>
                </c:pt>
                <c:pt idx="263">
                  <c:v>18789.5</c:v>
                </c:pt>
                <c:pt idx="264">
                  <c:v>18789.5</c:v>
                </c:pt>
                <c:pt idx="265">
                  <c:v>18798</c:v>
                </c:pt>
                <c:pt idx="266">
                  <c:v>18800</c:v>
                </c:pt>
                <c:pt idx="267">
                  <c:v>18800</c:v>
                </c:pt>
                <c:pt idx="268">
                  <c:v>18800</c:v>
                </c:pt>
                <c:pt idx="269">
                  <c:v>18800</c:v>
                </c:pt>
                <c:pt idx="270">
                  <c:v>18800</c:v>
                </c:pt>
                <c:pt idx="271">
                  <c:v>18800</c:v>
                </c:pt>
                <c:pt idx="272">
                  <c:v>18800</c:v>
                </c:pt>
                <c:pt idx="273">
                  <c:v>18800</c:v>
                </c:pt>
                <c:pt idx="274">
                  <c:v>18811.5</c:v>
                </c:pt>
                <c:pt idx="275">
                  <c:v>18811.5</c:v>
                </c:pt>
                <c:pt idx="276">
                  <c:v>18811.5</c:v>
                </c:pt>
                <c:pt idx="277">
                  <c:v>18811.5</c:v>
                </c:pt>
                <c:pt idx="278">
                  <c:v>18826</c:v>
                </c:pt>
                <c:pt idx="279">
                  <c:v>18826.5</c:v>
                </c:pt>
                <c:pt idx="280">
                  <c:v>18830.5</c:v>
                </c:pt>
                <c:pt idx="281">
                  <c:v>18901</c:v>
                </c:pt>
                <c:pt idx="282">
                  <c:v>18999</c:v>
                </c:pt>
                <c:pt idx="283">
                  <c:v>19073.5</c:v>
                </c:pt>
                <c:pt idx="284">
                  <c:v>19130</c:v>
                </c:pt>
                <c:pt idx="285">
                  <c:v>19241.5</c:v>
                </c:pt>
                <c:pt idx="286">
                  <c:v>19241.5</c:v>
                </c:pt>
                <c:pt idx="287">
                  <c:v>19241.5</c:v>
                </c:pt>
                <c:pt idx="288">
                  <c:v>19241.5</c:v>
                </c:pt>
                <c:pt idx="289">
                  <c:v>19252.5</c:v>
                </c:pt>
                <c:pt idx="290">
                  <c:v>19265.5</c:v>
                </c:pt>
                <c:pt idx="291">
                  <c:v>19265.5</c:v>
                </c:pt>
                <c:pt idx="292">
                  <c:v>19267.5</c:v>
                </c:pt>
                <c:pt idx="293">
                  <c:v>19298.5</c:v>
                </c:pt>
                <c:pt idx="294">
                  <c:v>19538.5</c:v>
                </c:pt>
                <c:pt idx="295">
                  <c:v>19552.5</c:v>
                </c:pt>
                <c:pt idx="296">
                  <c:v>19560.5</c:v>
                </c:pt>
                <c:pt idx="297">
                  <c:v>20206.5</c:v>
                </c:pt>
                <c:pt idx="298">
                  <c:v>20221.5</c:v>
                </c:pt>
                <c:pt idx="299">
                  <c:v>20235</c:v>
                </c:pt>
                <c:pt idx="300">
                  <c:v>20264</c:v>
                </c:pt>
                <c:pt idx="301">
                  <c:v>20455.5</c:v>
                </c:pt>
                <c:pt idx="302">
                  <c:v>20489</c:v>
                </c:pt>
                <c:pt idx="303">
                  <c:v>20523.5</c:v>
                </c:pt>
                <c:pt idx="304">
                  <c:v>20676</c:v>
                </c:pt>
                <c:pt idx="305">
                  <c:v>20679</c:v>
                </c:pt>
                <c:pt idx="306">
                  <c:v>20691.5</c:v>
                </c:pt>
                <c:pt idx="307">
                  <c:v>20713</c:v>
                </c:pt>
                <c:pt idx="308">
                  <c:v>20727</c:v>
                </c:pt>
                <c:pt idx="309">
                  <c:v>20888</c:v>
                </c:pt>
              </c:numCache>
            </c:numRef>
          </c:xVal>
          <c:yVal>
            <c:numRef>
              <c:f>'Inactive 3'!$S$21:$S$909</c:f>
              <c:numCache>
                <c:formatCode>General</c:formatCode>
                <c:ptCount val="889"/>
                <c:pt idx="3">
                  <c:v>8.3949999971082434E-3</c:v>
                </c:pt>
                <c:pt idx="4">
                  <c:v>1.0319999997591367E-2</c:v>
                </c:pt>
                <c:pt idx="6">
                  <c:v>1.8419999998513958E-2</c:v>
                </c:pt>
                <c:pt idx="7">
                  <c:v>1.7294999997830018E-2</c:v>
                </c:pt>
                <c:pt idx="9">
                  <c:v>-9.8300000063318294E-3</c:v>
                </c:pt>
                <c:pt idx="11">
                  <c:v>-1.2130000002798624E-2</c:v>
                </c:pt>
                <c:pt idx="13">
                  <c:v>-2.2800000006100163E-3</c:v>
                </c:pt>
                <c:pt idx="16">
                  <c:v>-1.1105000001407461E-2</c:v>
                </c:pt>
                <c:pt idx="17">
                  <c:v>-1.2855000000854488E-2</c:v>
                </c:pt>
                <c:pt idx="19">
                  <c:v>-1.0230000003502937E-2</c:v>
                </c:pt>
                <c:pt idx="21">
                  <c:v>-1.5330000005633337E-2</c:v>
                </c:pt>
                <c:pt idx="23">
                  <c:v>2.5449999957345426E-3</c:v>
                </c:pt>
                <c:pt idx="25">
                  <c:v>-1.0855000004085014E-2</c:v>
                </c:pt>
                <c:pt idx="28">
                  <c:v>1.7319999999017455E-2</c:v>
                </c:pt>
                <c:pt idx="29">
                  <c:v>1.1394999997719424E-2</c:v>
                </c:pt>
                <c:pt idx="31">
                  <c:v>1.3309999998455169E-2</c:v>
                </c:pt>
                <c:pt idx="33">
                  <c:v>-6.1800000003131572E-3</c:v>
                </c:pt>
                <c:pt idx="37">
                  <c:v>2.8724999974656384E-3</c:v>
                </c:pt>
                <c:pt idx="38">
                  <c:v>2.6137499997275881E-2</c:v>
                </c:pt>
                <c:pt idx="41">
                  <c:v>-3.8050000002840534E-3</c:v>
                </c:pt>
                <c:pt idx="43">
                  <c:v>1.7594999997527339E-2</c:v>
                </c:pt>
                <c:pt idx="44">
                  <c:v>1.5199999998003477E-2</c:v>
                </c:pt>
                <c:pt idx="46">
                  <c:v>1.8949999976030085E-3</c:v>
                </c:pt>
                <c:pt idx="48">
                  <c:v>-3.0475000021397136E-3</c:v>
                </c:pt>
                <c:pt idx="51">
                  <c:v>-3.3309999998891726E-2</c:v>
                </c:pt>
                <c:pt idx="52">
                  <c:v>-3.5725000001548324E-2</c:v>
                </c:pt>
                <c:pt idx="54">
                  <c:v>-4.0552500002377201E-2</c:v>
                </c:pt>
                <c:pt idx="55">
                  <c:v>3.0325000043376349E-3</c:v>
                </c:pt>
                <c:pt idx="56">
                  <c:v>2.8242499996849801E-2</c:v>
                </c:pt>
                <c:pt idx="58">
                  <c:v>-1.5425000005052425E-2</c:v>
                </c:pt>
                <c:pt idx="59">
                  <c:v>-5.3499999921768904E-4</c:v>
                </c:pt>
                <c:pt idx="61">
                  <c:v>7.5974999999743886E-3</c:v>
                </c:pt>
                <c:pt idx="62">
                  <c:v>-5.8175000012852252E-3</c:v>
                </c:pt>
                <c:pt idx="64">
                  <c:v>2.7524999997694977E-2</c:v>
                </c:pt>
                <c:pt idx="67">
                  <c:v>-7.1725000016158447E-3</c:v>
                </c:pt>
                <c:pt idx="69">
                  <c:v>5.450000026030466E-4</c:v>
                </c:pt>
                <c:pt idx="71">
                  <c:v>-6.4387500002339948E-2</c:v>
                </c:pt>
                <c:pt idx="72">
                  <c:v>-8.9670000001206063E-2</c:v>
                </c:pt>
                <c:pt idx="75">
                  <c:v>-5.9327499999199063E-2</c:v>
                </c:pt>
                <c:pt idx="76">
                  <c:v>-4.5624999984283932E-3</c:v>
                </c:pt>
                <c:pt idx="77">
                  <c:v>-5.4600000003119931E-3</c:v>
                </c:pt>
                <c:pt idx="82">
                  <c:v>2.1499999274965376E-4</c:v>
                </c:pt>
                <c:pt idx="83">
                  <c:v>8.0000000161817297E-4</c:v>
                </c:pt>
                <c:pt idx="86">
                  <c:v>9.4075000015436672E-3</c:v>
                </c:pt>
                <c:pt idx="88">
                  <c:v>1.3687499995285179E-2</c:v>
                </c:pt>
                <c:pt idx="89">
                  <c:v>1.4292499996372499E-2</c:v>
                </c:pt>
                <c:pt idx="94">
                  <c:v>1.3377499992202502E-2</c:v>
                </c:pt>
                <c:pt idx="97">
                  <c:v>1.3929999993706588E-2</c:v>
                </c:pt>
                <c:pt idx="100">
                  <c:v>8.6050000027171336E-3</c:v>
                </c:pt>
                <c:pt idx="101">
                  <c:v>7.7224999986356124E-3</c:v>
                </c:pt>
                <c:pt idx="104">
                  <c:v>5.4525000014109537E-3</c:v>
                </c:pt>
                <c:pt idx="105">
                  <c:v>3.8149999963934533E-3</c:v>
                </c:pt>
                <c:pt idx="106">
                  <c:v>5.422499991254881E-3</c:v>
                </c:pt>
                <c:pt idx="112">
                  <c:v>1.2500000011641532E-3</c:v>
                </c:pt>
                <c:pt idx="113">
                  <c:v>1.2900000001536682E-3</c:v>
                </c:pt>
                <c:pt idx="116">
                  <c:v>-5.3850000040256418E-3</c:v>
                </c:pt>
                <c:pt idx="119">
                  <c:v>-7.7650000021094456E-3</c:v>
                </c:pt>
                <c:pt idx="120">
                  <c:v>-7.4650000024121255E-3</c:v>
                </c:pt>
                <c:pt idx="121">
                  <c:v>-8.3299999969312921E-3</c:v>
                </c:pt>
                <c:pt idx="122">
                  <c:v>-7.6300000000628643E-3</c:v>
                </c:pt>
                <c:pt idx="123">
                  <c:v>-7.2450000006938353E-3</c:v>
                </c:pt>
                <c:pt idx="124">
                  <c:v>-6.3450000016018748E-3</c:v>
                </c:pt>
                <c:pt idx="131">
                  <c:v>-1.3352500005566981E-2</c:v>
                </c:pt>
                <c:pt idx="135">
                  <c:v>-1.4009999998961575E-2</c:v>
                </c:pt>
                <c:pt idx="137">
                  <c:v>-1.4759999998204876E-2</c:v>
                </c:pt>
                <c:pt idx="139">
                  <c:v>-1.4844999997876585E-2</c:v>
                </c:pt>
                <c:pt idx="141">
                  <c:v>-1.6699999992852099E-2</c:v>
                </c:pt>
                <c:pt idx="143">
                  <c:v>-1.6437499994935934E-2</c:v>
                </c:pt>
                <c:pt idx="144">
                  <c:v>-1.6590000006544869E-2</c:v>
                </c:pt>
                <c:pt idx="145">
                  <c:v>-1.6257499999483116E-2</c:v>
                </c:pt>
                <c:pt idx="149">
                  <c:v>-1.5772500002640299E-2</c:v>
                </c:pt>
                <c:pt idx="157">
                  <c:v>-1.4942500005417969E-2</c:v>
                </c:pt>
                <c:pt idx="158">
                  <c:v>-1.6587500002060551E-2</c:v>
                </c:pt>
                <c:pt idx="159">
                  <c:v>-1.5540000000328291E-2</c:v>
                </c:pt>
                <c:pt idx="160">
                  <c:v>-1.5989999999874271E-2</c:v>
                </c:pt>
                <c:pt idx="164">
                  <c:v>-1.661249999597203E-2</c:v>
                </c:pt>
                <c:pt idx="165">
                  <c:v>-1.6079999993962701E-2</c:v>
                </c:pt>
                <c:pt idx="167">
                  <c:v>-1.5445000004547182E-2</c:v>
                </c:pt>
                <c:pt idx="169">
                  <c:v>-1.4459999998507556E-2</c:v>
                </c:pt>
                <c:pt idx="171">
                  <c:v>-1.4690000003611203E-2</c:v>
                </c:pt>
                <c:pt idx="172">
                  <c:v>-1.434999999764841E-2</c:v>
                </c:pt>
                <c:pt idx="177">
                  <c:v>-1.3607500004582107E-2</c:v>
                </c:pt>
                <c:pt idx="179">
                  <c:v>-1.3187500000640284E-2</c:v>
                </c:pt>
                <c:pt idx="181">
                  <c:v>-1.2365000002318993E-2</c:v>
                </c:pt>
                <c:pt idx="184">
                  <c:v>-1.2562500000058208E-2</c:v>
                </c:pt>
                <c:pt idx="186">
                  <c:v>-1.2839999995776452E-2</c:v>
                </c:pt>
                <c:pt idx="188">
                  <c:v>-1.1687500002153683E-2</c:v>
                </c:pt>
                <c:pt idx="190">
                  <c:v>-1.1347500003466848E-2</c:v>
                </c:pt>
                <c:pt idx="191">
                  <c:v>-1.1789999996835832E-2</c:v>
                </c:pt>
                <c:pt idx="193">
                  <c:v>-9.307499996793922E-3</c:v>
                </c:pt>
                <c:pt idx="194">
                  <c:v>-1.0322499998437706E-2</c:v>
                </c:pt>
                <c:pt idx="196">
                  <c:v>-1.119499999913387E-2</c:v>
                </c:pt>
                <c:pt idx="200">
                  <c:v>-9.1025000001536682E-3</c:v>
                </c:pt>
                <c:pt idx="202">
                  <c:v>-9.859999998298008E-3</c:v>
                </c:pt>
                <c:pt idx="204">
                  <c:v>-9.115000008023344E-3</c:v>
                </c:pt>
                <c:pt idx="205">
                  <c:v>-8.8150000083260238E-3</c:v>
                </c:pt>
                <c:pt idx="206">
                  <c:v>-8.8150000083260238E-3</c:v>
                </c:pt>
                <c:pt idx="208">
                  <c:v>-8.4425000022747554E-3</c:v>
                </c:pt>
                <c:pt idx="210">
                  <c:v>-7.7374999964376912E-3</c:v>
                </c:pt>
                <c:pt idx="211">
                  <c:v>-7.4425000057090074E-3</c:v>
                </c:pt>
                <c:pt idx="213">
                  <c:v>-6.2800000014249235E-3</c:v>
                </c:pt>
                <c:pt idx="214">
                  <c:v>-6.1025000031804666E-3</c:v>
                </c:pt>
                <c:pt idx="215">
                  <c:v>-4.885000002104789E-3</c:v>
                </c:pt>
                <c:pt idx="217">
                  <c:v>-6.7049999997834675E-3</c:v>
                </c:pt>
                <c:pt idx="218">
                  <c:v>-6.6149999984190799E-3</c:v>
                </c:pt>
                <c:pt idx="219">
                  <c:v>-6.5050000048358925E-3</c:v>
                </c:pt>
                <c:pt idx="220">
                  <c:v>-6.4150000034715049E-3</c:v>
                </c:pt>
                <c:pt idx="221">
                  <c:v>-5.805000000691507E-3</c:v>
                </c:pt>
                <c:pt idx="222">
                  <c:v>-5.7149999993271194E-3</c:v>
                </c:pt>
                <c:pt idx="224">
                  <c:v>-6.1875000028521754E-3</c:v>
                </c:pt>
                <c:pt idx="225">
                  <c:v>-3.6374999981489964E-3</c:v>
                </c:pt>
                <c:pt idx="226">
                  <c:v>-1.927500001329463E-3</c:v>
                </c:pt>
                <c:pt idx="227">
                  <c:v>-1.927500001329463E-3</c:v>
                </c:pt>
                <c:pt idx="234">
                  <c:v>-2.1599999963655137E-3</c:v>
                </c:pt>
                <c:pt idx="235">
                  <c:v>-2.4600000033387914E-3</c:v>
                </c:pt>
                <c:pt idx="236">
                  <c:v>-2.2600000011152588E-3</c:v>
                </c:pt>
                <c:pt idx="237">
                  <c:v>-2.0599999988917261E-3</c:v>
                </c:pt>
                <c:pt idx="238">
                  <c:v>-1.710000004095491E-3</c:v>
                </c:pt>
                <c:pt idx="239">
                  <c:v>-1.710000004095491E-3</c:v>
                </c:pt>
                <c:pt idx="242">
                  <c:v>-7.2500000533182174E-4</c:v>
                </c:pt>
                <c:pt idx="250">
                  <c:v>1.3525000031222589E-3</c:v>
                </c:pt>
                <c:pt idx="251">
                  <c:v>1.4425000044866465E-3</c:v>
                </c:pt>
                <c:pt idx="252">
                  <c:v>1.502500002970919E-3</c:v>
                </c:pt>
                <c:pt idx="253">
                  <c:v>1.5925000043353066E-3</c:v>
                </c:pt>
                <c:pt idx="254">
                  <c:v>1.622499999939464E-3</c:v>
                </c:pt>
                <c:pt idx="255">
                  <c:v>1.7825000031734817E-3</c:v>
                </c:pt>
                <c:pt idx="256">
                  <c:v>1.8925000040326267E-3</c:v>
                </c:pt>
                <c:pt idx="257">
                  <c:v>2.1124999984749593E-3</c:v>
                </c:pt>
                <c:pt idx="258">
                  <c:v>2.8925000005983748E-3</c:v>
                </c:pt>
                <c:pt idx="259">
                  <c:v>3.1625000046915375E-3</c:v>
                </c:pt>
                <c:pt idx="260">
                  <c:v>3.3225000006495975E-3</c:v>
                </c:pt>
                <c:pt idx="261">
                  <c:v>3.4325000015087426E-3</c:v>
                </c:pt>
                <c:pt idx="262">
                  <c:v>3.6525000032270327E-3</c:v>
                </c:pt>
                <c:pt idx="265">
                  <c:v>5.1499999972293153E-4</c:v>
                </c:pt>
                <c:pt idx="266">
                  <c:v>2.9000000358792022E-4</c:v>
                </c:pt>
                <c:pt idx="267">
                  <c:v>7.6999999873805791E-4</c:v>
                </c:pt>
                <c:pt idx="268">
                  <c:v>9.1000000247731805E-4</c:v>
                </c:pt>
                <c:pt idx="269">
                  <c:v>9.1999999858671799E-4</c:v>
                </c:pt>
                <c:pt idx="270">
                  <c:v>1.0900000052060932E-3</c:v>
                </c:pt>
                <c:pt idx="271">
                  <c:v>1.3900000049034134E-3</c:v>
                </c:pt>
                <c:pt idx="272">
                  <c:v>1.4000000010128133E-3</c:v>
                </c:pt>
                <c:pt idx="273">
                  <c:v>1.5700000003562309E-3</c:v>
                </c:pt>
                <c:pt idx="278">
                  <c:v>2.4049999992712401E-3</c:v>
                </c:pt>
                <c:pt idx="281">
                  <c:v>2.9424999956972897E-3</c:v>
                </c:pt>
                <c:pt idx="282">
                  <c:v>3.1074999933480285E-3</c:v>
                </c:pt>
                <c:pt idx="284">
                  <c:v>3.4249999953317456E-3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EB-4FF5-8A1B-55DC21E9327E}"/>
            </c:ext>
          </c:extLst>
        </c:ser>
        <c:ser>
          <c:idx val="1"/>
          <c:order val="1"/>
          <c:tx>
            <c:strRef>
              <c:f>'Inactive 3'!$T$20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3'!$F$21:$F$909</c:f>
              <c:numCache>
                <c:formatCode>General</c:formatCode>
                <c:ptCount val="889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15984.5</c:v>
                </c:pt>
                <c:pt idx="153">
                  <c:v>15995.5</c:v>
                </c:pt>
                <c:pt idx="154">
                  <c:v>16004.5</c:v>
                </c:pt>
                <c:pt idx="155">
                  <c:v>16010.5</c:v>
                </c:pt>
                <c:pt idx="156">
                  <c:v>16058.5</c:v>
                </c:pt>
                <c:pt idx="157">
                  <c:v>16179</c:v>
                </c:pt>
                <c:pt idx="158">
                  <c:v>16185</c:v>
                </c:pt>
                <c:pt idx="159">
                  <c:v>16192</c:v>
                </c:pt>
                <c:pt idx="160">
                  <c:v>16212</c:v>
                </c:pt>
                <c:pt idx="161">
                  <c:v>16218.5</c:v>
                </c:pt>
                <c:pt idx="162">
                  <c:v>16220.5</c:v>
                </c:pt>
                <c:pt idx="163">
                  <c:v>16220.5</c:v>
                </c:pt>
                <c:pt idx="164">
                  <c:v>16255</c:v>
                </c:pt>
                <c:pt idx="165">
                  <c:v>16264</c:v>
                </c:pt>
                <c:pt idx="166">
                  <c:v>16294.5</c:v>
                </c:pt>
                <c:pt idx="167">
                  <c:v>16406</c:v>
                </c:pt>
                <c:pt idx="168">
                  <c:v>16419.5</c:v>
                </c:pt>
                <c:pt idx="169">
                  <c:v>16448</c:v>
                </c:pt>
                <c:pt idx="170">
                  <c:v>16460.5</c:v>
                </c:pt>
                <c:pt idx="171">
                  <c:v>16492</c:v>
                </c:pt>
                <c:pt idx="172">
                  <c:v>16620</c:v>
                </c:pt>
                <c:pt idx="173">
                  <c:v>16639.5</c:v>
                </c:pt>
                <c:pt idx="174">
                  <c:v>16653</c:v>
                </c:pt>
                <c:pt idx="175">
                  <c:v>16657.5</c:v>
                </c:pt>
                <c:pt idx="176">
                  <c:v>16679.5</c:v>
                </c:pt>
                <c:pt idx="177">
                  <c:v>16681</c:v>
                </c:pt>
                <c:pt idx="178">
                  <c:v>16847.5</c:v>
                </c:pt>
                <c:pt idx="179">
                  <c:v>16865</c:v>
                </c:pt>
                <c:pt idx="180">
                  <c:v>16901.5</c:v>
                </c:pt>
                <c:pt idx="181">
                  <c:v>16902</c:v>
                </c:pt>
                <c:pt idx="182">
                  <c:v>16906.5</c:v>
                </c:pt>
                <c:pt idx="183">
                  <c:v>16910.5</c:v>
                </c:pt>
                <c:pt idx="184">
                  <c:v>16935</c:v>
                </c:pt>
                <c:pt idx="185">
                  <c:v>16939.5</c:v>
                </c:pt>
                <c:pt idx="186">
                  <c:v>16952</c:v>
                </c:pt>
                <c:pt idx="187">
                  <c:v>16996.5</c:v>
                </c:pt>
                <c:pt idx="188">
                  <c:v>17105</c:v>
                </c:pt>
                <c:pt idx="189">
                  <c:v>17109.5</c:v>
                </c:pt>
                <c:pt idx="190">
                  <c:v>17153</c:v>
                </c:pt>
                <c:pt idx="191">
                  <c:v>17172</c:v>
                </c:pt>
                <c:pt idx="192">
                  <c:v>17223.5</c:v>
                </c:pt>
                <c:pt idx="193">
                  <c:v>17241</c:v>
                </c:pt>
                <c:pt idx="194">
                  <c:v>17243</c:v>
                </c:pt>
                <c:pt idx="195">
                  <c:v>17290.5</c:v>
                </c:pt>
                <c:pt idx="196">
                  <c:v>17306</c:v>
                </c:pt>
                <c:pt idx="197">
                  <c:v>17354.5</c:v>
                </c:pt>
                <c:pt idx="198">
                  <c:v>17362.5</c:v>
                </c:pt>
                <c:pt idx="199">
                  <c:v>17380.5</c:v>
                </c:pt>
                <c:pt idx="200">
                  <c:v>17387</c:v>
                </c:pt>
                <c:pt idx="201">
                  <c:v>17401.5</c:v>
                </c:pt>
                <c:pt idx="202">
                  <c:v>17408</c:v>
                </c:pt>
                <c:pt idx="203">
                  <c:v>17413.5</c:v>
                </c:pt>
                <c:pt idx="204">
                  <c:v>17442</c:v>
                </c:pt>
                <c:pt idx="205">
                  <c:v>17442</c:v>
                </c:pt>
                <c:pt idx="206">
                  <c:v>17442</c:v>
                </c:pt>
                <c:pt idx="207">
                  <c:v>17559.5</c:v>
                </c:pt>
                <c:pt idx="208">
                  <c:v>17579</c:v>
                </c:pt>
                <c:pt idx="209">
                  <c:v>17602.5</c:v>
                </c:pt>
                <c:pt idx="210">
                  <c:v>17645</c:v>
                </c:pt>
                <c:pt idx="211">
                  <c:v>17699</c:v>
                </c:pt>
                <c:pt idx="212">
                  <c:v>17819.5</c:v>
                </c:pt>
                <c:pt idx="213">
                  <c:v>17824</c:v>
                </c:pt>
                <c:pt idx="214">
                  <c:v>17867</c:v>
                </c:pt>
                <c:pt idx="215">
                  <c:v>17878</c:v>
                </c:pt>
                <c:pt idx="216">
                  <c:v>17882.5</c:v>
                </c:pt>
                <c:pt idx="217">
                  <c:v>17894</c:v>
                </c:pt>
                <c:pt idx="218">
                  <c:v>17894</c:v>
                </c:pt>
                <c:pt idx="219">
                  <c:v>17894</c:v>
                </c:pt>
                <c:pt idx="220">
                  <c:v>17894</c:v>
                </c:pt>
                <c:pt idx="221">
                  <c:v>17894</c:v>
                </c:pt>
                <c:pt idx="222">
                  <c:v>17894</c:v>
                </c:pt>
                <c:pt idx="223">
                  <c:v>17897.5</c:v>
                </c:pt>
                <c:pt idx="224">
                  <c:v>17905</c:v>
                </c:pt>
                <c:pt idx="225">
                  <c:v>18125</c:v>
                </c:pt>
                <c:pt idx="226">
                  <c:v>18297</c:v>
                </c:pt>
                <c:pt idx="227">
                  <c:v>18297</c:v>
                </c:pt>
                <c:pt idx="228">
                  <c:v>18312.5</c:v>
                </c:pt>
                <c:pt idx="229">
                  <c:v>18312.5</c:v>
                </c:pt>
                <c:pt idx="230">
                  <c:v>18341.5</c:v>
                </c:pt>
                <c:pt idx="231">
                  <c:v>18341.5</c:v>
                </c:pt>
                <c:pt idx="232">
                  <c:v>18358.5</c:v>
                </c:pt>
                <c:pt idx="233">
                  <c:v>18363</c:v>
                </c:pt>
                <c:pt idx="234">
                  <c:v>18368</c:v>
                </c:pt>
                <c:pt idx="235">
                  <c:v>18372</c:v>
                </c:pt>
                <c:pt idx="236">
                  <c:v>18372</c:v>
                </c:pt>
                <c:pt idx="237">
                  <c:v>18372</c:v>
                </c:pt>
                <c:pt idx="238">
                  <c:v>18372</c:v>
                </c:pt>
                <c:pt idx="239">
                  <c:v>18372</c:v>
                </c:pt>
                <c:pt idx="240">
                  <c:v>18376.5</c:v>
                </c:pt>
                <c:pt idx="241">
                  <c:v>18570.5</c:v>
                </c:pt>
                <c:pt idx="242">
                  <c:v>18590</c:v>
                </c:pt>
                <c:pt idx="243">
                  <c:v>18607.5</c:v>
                </c:pt>
                <c:pt idx="244">
                  <c:v>18608.5</c:v>
                </c:pt>
                <c:pt idx="245">
                  <c:v>18608.5</c:v>
                </c:pt>
                <c:pt idx="246">
                  <c:v>18608.5</c:v>
                </c:pt>
                <c:pt idx="247">
                  <c:v>18625.5</c:v>
                </c:pt>
                <c:pt idx="248">
                  <c:v>18754.5</c:v>
                </c:pt>
                <c:pt idx="249">
                  <c:v>18754.5</c:v>
                </c:pt>
                <c:pt idx="250">
                  <c:v>18785</c:v>
                </c:pt>
                <c:pt idx="251">
                  <c:v>18785</c:v>
                </c:pt>
                <c:pt idx="252">
                  <c:v>18785</c:v>
                </c:pt>
                <c:pt idx="253">
                  <c:v>18785</c:v>
                </c:pt>
                <c:pt idx="254">
                  <c:v>18785</c:v>
                </c:pt>
                <c:pt idx="255">
                  <c:v>18785</c:v>
                </c:pt>
                <c:pt idx="256">
                  <c:v>18785</c:v>
                </c:pt>
                <c:pt idx="257">
                  <c:v>18785</c:v>
                </c:pt>
                <c:pt idx="258">
                  <c:v>18785</c:v>
                </c:pt>
                <c:pt idx="259">
                  <c:v>18785</c:v>
                </c:pt>
                <c:pt idx="260">
                  <c:v>18785</c:v>
                </c:pt>
                <c:pt idx="261">
                  <c:v>18785</c:v>
                </c:pt>
                <c:pt idx="262">
                  <c:v>18785</c:v>
                </c:pt>
                <c:pt idx="263">
                  <c:v>18789.5</c:v>
                </c:pt>
                <c:pt idx="264">
                  <c:v>18789.5</c:v>
                </c:pt>
                <c:pt idx="265">
                  <c:v>18798</c:v>
                </c:pt>
                <c:pt idx="266">
                  <c:v>18800</c:v>
                </c:pt>
                <c:pt idx="267">
                  <c:v>18800</c:v>
                </c:pt>
                <c:pt idx="268">
                  <c:v>18800</c:v>
                </c:pt>
                <c:pt idx="269">
                  <c:v>18800</c:v>
                </c:pt>
                <c:pt idx="270">
                  <c:v>18800</c:v>
                </c:pt>
                <c:pt idx="271">
                  <c:v>18800</c:v>
                </c:pt>
                <c:pt idx="272">
                  <c:v>18800</c:v>
                </c:pt>
                <c:pt idx="273">
                  <c:v>18800</c:v>
                </c:pt>
                <c:pt idx="274">
                  <c:v>18811.5</c:v>
                </c:pt>
                <c:pt idx="275">
                  <c:v>18811.5</c:v>
                </c:pt>
                <c:pt idx="276">
                  <c:v>18811.5</c:v>
                </c:pt>
                <c:pt idx="277">
                  <c:v>18811.5</c:v>
                </c:pt>
                <c:pt idx="278">
                  <c:v>18826</c:v>
                </c:pt>
                <c:pt idx="279">
                  <c:v>18826.5</c:v>
                </c:pt>
                <c:pt idx="280">
                  <c:v>18830.5</c:v>
                </c:pt>
                <c:pt idx="281">
                  <c:v>18901</c:v>
                </c:pt>
                <c:pt idx="282">
                  <c:v>18999</c:v>
                </c:pt>
                <c:pt idx="283">
                  <c:v>19073.5</c:v>
                </c:pt>
                <c:pt idx="284">
                  <c:v>19130</c:v>
                </c:pt>
                <c:pt idx="285">
                  <c:v>19241.5</c:v>
                </c:pt>
                <c:pt idx="286">
                  <c:v>19241.5</c:v>
                </c:pt>
                <c:pt idx="287">
                  <c:v>19241.5</c:v>
                </c:pt>
                <c:pt idx="288">
                  <c:v>19241.5</c:v>
                </c:pt>
                <c:pt idx="289">
                  <c:v>19252.5</c:v>
                </c:pt>
                <c:pt idx="290">
                  <c:v>19265.5</c:v>
                </c:pt>
                <c:pt idx="291">
                  <c:v>19265.5</c:v>
                </c:pt>
                <c:pt idx="292">
                  <c:v>19267.5</c:v>
                </c:pt>
                <c:pt idx="293">
                  <c:v>19298.5</c:v>
                </c:pt>
                <c:pt idx="294">
                  <c:v>19538.5</c:v>
                </c:pt>
                <c:pt idx="295">
                  <c:v>19552.5</c:v>
                </c:pt>
                <c:pt idx="296">
                  <c:v>19560.5</c:v>
                </c:pt>
                <c:pt idx="297">
                  <c:v>20206.5</c:v>
                </c:pt>
                <c:pt idx="298">
                  <c:v>20221.5</c:v>
                </c:pt>
                <c:pt idx="299">
                  <c:v>20235</c:v>
                </c:pt>
                <c:pt idx="300">
                  <c:v>20264</c:v>
                </c:pt>
                <c:pt idx="301">
                  <c:v>20455.5</c:v>
                </c:pt>
                <c:pt idx="302">
                  <c:v>20489</c:v>
                </c:pt>
                <c:pt idx="303">
                  <c:v>20523.5</c:v>
                </c:pt>
                <c:pt idx="304">
                  <c:v>20676</c:v>
                </c:pt>
                <c:pt idx="305">
                  <c:v>20679</c:v>
                </c:pt>
                <c:pt idx="306">
                  <c:v>20691.5</c:v>
                </c:pt>
                <c:pt idx="307">
                  <c:v>20713</c:v>
                </c:pt>
                <c:pt idx="308">
                  <c:v>20727</c:v>
                </c:pt>
                <c:pt idx="309">
                  <c:v>20888</c:v>
                </c:pt>
              </c:numCache>
            </c:numRef>
          </c:xVal>
          <c:yVal>
            <c:numRef>
              <c:f>'Inactive 3'!$T$21:$T$909</c:f>
              <c:numCache>
                <c:formatCode>General</c:formatCode>
                <c:ptCount val="889"/>
                <c:pt idx="1">
                  <c:v>-8.6837500020919833E-3</c:v>
                </c:pt>
                <c:pt idx="2">
                  <c:v>-1.4533750001646695E-2</c:v>
                </c:pt>
                <c:pt idx="5">
                  <c:v>5.1624999832711183E-4</c:v>
                </c:pt>
                <c:pt idx="8">
                  <c:v>-2.8087500031688251E-3</c:v>
                </c:pt>
                <c:pt idx="10">
                  <c:v>3.3162499967147596E-3</c:v>
                </c:pt>
                <c:pt idx="12">
                  <c:v>2.0766249999724096E-2</c:v>
                </c:pt>
                <c:pt idx="14">
                  <c:v>1.4316249998955755E-2</c:v>
                </c:pt>
                <c:pt idx="15">
                  <c:v>1.7991249998885905E-2</c:v>
                </c:pt>
                <c:pt idx="18">
                  <c:v>1.3041250000242144E-2</c:v>
                </c:pt>
                <c:pt idx="20">
                  <c:v>8.6662499961676076E-3</c:v>
                </c:pt>
                <c:pt idx="22">
                  <c:v>-9.4337500013352837E-3</c:v>
                </c:pt>
                <c:pt idx="24">
                  <c:v>-1.2558750000607688E-2</c:v>
                </c:pt>
                <c:pt idx="26">
                  <c:v>-1.4087500021560118E-3</c:v>
                </c:pt>
                <c:pt idx="27">
                  <c:v>-7.28375000107917E-3</c:v>
                </c:pt>
                <c:pt idx="30">
                  <c:v>-1.0708750000048894E-2</c:v>
                </c:pt>
                <c:pt idx="32">
                  <c:v>-9.7937500031548552E-3</c:v>
                </c:pt>
                <c:pt idx="34">
                  <c:v>-9.666250003647292E-3</c:v>
                </c:pt>
                <c:pt idx="35">
                  <c:v>5.9187500010011718E-3</c:v>
                </c:pt>
                <c:pt idx="36">
                  <c:v>-8.3637500028999057E-3</c:v>
                </c:pt>
                <c:pt idx="39">
                  <c:v>-3.2112500011862721E-3</c:v>
                </c:pt>
                <c:pt idx="40">
                  <c:v>-5.4937500026426278E-3</c:v>
                </c:pt>
                <c:pt idx="42">
                  <c:v>-1.2058750002324814E-2</c:v>
                </c:pt>
                <c:pt idx="45">
                  <c:v>-1.3903750001190929E-2</c:v>
                </c:pt>
                <c:pt idx="47">
                  <c:v>-1.9208750003599562E-2</c:v>
                </c:pt>
                <c:pt idx="49">
                  <c:v>-1.4671249999082647E-2</c:v>
                </c:pt>
                <c:pt idx="50">
                  <c:v>1.3358750002225861E-2</c:v>
                </c:pt>
                <c:pt idx="53">
                  <c:v>3.1473749993892852E-2</c:v>
                </c:pt>
                <c:pt idx="57">
                  <c:v>-6.8438750007771887E-2</c:v>
                </c:pt>
                <c:pt idx="60">
                  <c:v>1.4116249993094243E-2</c:v>
                </c:pt>
                <c:pt idx="63">
                  <c:v>2.5833749998128042E-2</c:v>
                </c:pt>
                <c:pt idx="65">
                  <c:v>-1.223875000141561E-2</c:v>
                </c:pt>
                <c:pt idx="66">
                  <c:v>7.6124999759485945E-4</c:v>
                </c:pt>
                <c:pt idx="68">
                  <c:v>8.4787500018137507E-3</c:v>
                </c:pt>
                <c:pt idx="70">
                  <c:v>3.3053750004910398E-2</c:v>
                </c:pt>
                <c:pt idx="73">
                  <c:v>-2.5703750005050097E-2</c:v>
                </c:pt>
                <c:pt idx="74">
                  <c:v>3.8416249997681007E-2</c:v>
                </c:pt>
                <c:pt idx="78">
                  <c:v>5.6062500007101335E-3</c:v>
                </c:pt>
                <c:pt idx="79">
                  <c:v>5.8762499975273386E-3</c:v>
                </c:pt>
                <c:pt idx="80">
                  <c:v>4.3037499999627471E-3</c:v>
                </c:pt>
                <c:pt idx="81">
                  <c:v>9.3375000142259523E-4</c:v>
                </c:pt>
                <c:pt idx="84">
                  <c:v>1.3662499986821786E-3</c:v>
                </c:pt>
                <c:pt idx="85">
                  <c:v>-8.4887499979231507E-3</c:v>
                </c:pt>
                <c:pt idx="90">
                  <c:v>-1.2871250000898726E-2</c:v>
                </c:pt>
                <c:pt idx="93">
                  <c:v>-1.3573750002251472E-2</c:v>
                </c:pt>
                <c:pt idx="96">
                  <c:v>-1.0816250003699679E-2</c:v>
                </c:pt>
                <c:pt idx="99">
                  <c:v>-1.1061249999329448E-2</c:v>
                </c:pt>
                <c:pt idx="102">
                  <c:v>-9.2262499965727329E-3</c:v>
                </c:pt>
                <c:pt idx="103">
                  <c:v>-3.1287499950849451E-3</c:v>
                </c:pt>
                <c:pt idx="107">
                  <c:v>-3.8912500021979213E-3</c:v>
                </c:pt>
                <c:pt idx="108">
                  <c:v>-3.8412499998230487E-3</c:v>
                </c:pt>
                <c:pt idx="110">
                  <c:v>-6.9625000469386578E-4</c:v>
                </c:pt>
                <c:pt idx="111">
                  <c:v>-6.7625000519910827E-4</c:v>
                </c:pt>
                <c:pt idx="115">
                  <c:v>-6.3624999893363565E-4</c:v>
                </c:pt>
                <c:pt idx="117">
                  <c:v>2.9837499969289638E-3</c:v>
                </c:pt>
                <c:pt idx="118">
                  <c:v>3.6837499937973917E-3</c:v>
                </c:pt>
                <c:pt idx="125">
                  <c:v>2.3912499964353628E-3</c:v>
                </c:pt>
                <c:pt idx="126">
                  <c:v>6.8687500024680048E-3</c:v>
                </c:pt>
                <c:pt idx="128">
                  <c:v>9.7362499946029857E-3</c:v>
                </c:pt>
                <c:pt idx="129">
                  <c:v>9.9362499968265183E-3</c:v>
                </c:pt>
                <c:pt idx="130">
                  <c:v>1.0036249994300306E-2</c:v>
                </c:pt>
                <c:pt idx="136">
                  <c:v>1.0811250002007E-2</c:v>
                </c:pt>
                <c:pt idx="138">
                  <c:v>1.225874999363441E-2</c:v>
                </c:pt>
                <c:pt idx="140">
                  <c:v>1.0046249997685663E-2</c:v>
                </c:pt>
                <c:pt idx="146">
                  <c:v>1.2928750002174638E-2</c:v>
                </c:pt>
                <c:pt idx="147">
                  <c:v>1.2878749992523808E-2</c:v>
                </c:pt>
                <c:pt idx="148">
                  <c:v>1.2658749998081475E-2</c:v>
                </c:pt>
                <c:pt idx="150">
                  <c:v>1.359624999895459E-2</c:v>
                </c:pt>
                <c:pt idx="151">
                  <c:v>1.2281249997613486E-2</c:v>
                </c:pt>
                <c:pt idx="152">
                  <c:v>1.3116249996528495E-2</c:v>
                </c:pt>
                <c:pt idx="153">
                  <c:v>1.1833749995275866E-2</c:v>
                </c:pt>
                <c:pt idx="154">
                  <c:v>1.1866249995364342E-2</c:v>
                </c:pt>
                <c:pt idx="155">
                  <c:v>1.2221249999129213E-2</c:v>
                </c:pt>
                <c:pt idx="161">
                  <c:v>1.1861250000947621E-2</c:v>
                </c:pt>
                <c:pt idx="162">
                  <c:v>1.1746249998395797E-2</c:v>
                </c:pt>
                <c:pt idx="166">
                  <c:v>1.149124999938067E-2</c:v>
                </c:pt>
                <c:pt idx="168">
                  <c:v>1.1243749999266583E-2</c:v>
                </c:pt>
                <c:pt idx="170">
                  <c:v>1.1046250001527369E-2</c:v>
                </c:pt>
                <c:pt idx="173">
                  <c:v>1.1103750002803281E-2</c:v>
                </c:pt>
                <c:pt idx="175">
                  <c:v>1.0868750003282912E-2</c:v>
                </c:pt>
                <c:pt idx="176">
                  <c:v>1.0403749998658895E-2</c:v>
                </c:pt>
                <c:pt idx="178">
                  <c:v>9.9437499957275577E-3</c:v>
                </c:pt>
                <c:pt idx="180">
                  <c:v>1.0238749993732199E-2</c:v>
                </c:pt>
                <c:pt idx="182">
                  <c:v>9.1212499974062666E-3</c:v>
                </c:pt>
                <c:pt idx="183">
                  <c:v>9.4712499922025017E-3</c:v>
                </c:pt>
                <c:pt idx="185">
                  <c:v>9.6537499994155951E-3</c:v>
                </c:pt>
                <c:pt idx="187">
                  <c:v>8.5262499997043051E-3</c:v>
                </c:pt>
                <c:pt idx="189">
                  <c:v>8.078750004642643E-3</c:v>
                </c:pt>
                <c:pt idx="192">
                  <c:v>5.5237499982467853E-3</c:v>
                </c:pt>
                <c:pt idx="195">
                  <c:v>7.3212499992223457E-3</c:v>
                </c:pt>
                <c:pt idx="197">
                  <c:v>5.6412500052829273E-3</c:v>
                </c:pt>
                <c:pt idx="198">
                  <c:v>5.9812499966938049E-3</c:v>
                </c:pt>
                <c:pt idx="199">
                  <c:v>4.746250000607688E-3</c:v>
                </c:pt>
                <c:pt idx="201">
                  <c:v>5.3887500034761615E-3</c:v>
                </c:pt>
                <c:pt idx="203">
                  <c:v>6.5987499983748421E-3</c:v>
                </c:pt>
                <c:pt idx="207">
                  <c:v>4.3037499999627471E-3</c:v>
                </c:pt>
                <c:pt idx="209">
                  <c:v>5.081250004877802E-3</c:v>
                </c:pt>
                <c:pt idx="212">
                  <c:v>2.1537499997066334E-3</c:v>
                </c:pt>
                <c:pt idx="216">
                  <c:v>1.7812500009313226E-3</c:v>
                </c:pt>
                <c:pt idx="223">
                  <c:v>2.0687500000349246E-3</c:v>
                </c:pt>
                <c:pt idx="228">
                  <c:v>-2.9437499979394488E-3</c:v>
                </c:pt>
                <c:pt idx="229">
                  <c:v>-2.9437499979394488E-3</c:v>
                </c:pt>
                <c:pt idx="230">
                  <c:v>-3.8812500060885213E-3</c:v>
                </c:pt>
                <c:pt idx="231">
                  <c:v>-3.8312500037136488E-3</c:v>
                </c:pt>
                <c:pt idx="232">
                  <c:v>-3.2887500055949204E-3</c:v>
                </c:pt>
                <c:pt idx="240">
                  <c:v>-1.4237499999580905E-3</c:v>
                </c:pt>
                <c:pt idx="241">
                  <c:v>-4.4787499937228858E-3</c:v>
                </c:pt>
                <c:pt idx="243">
                  <c:v>-3.1562500080326572E-3</c:v>
                </c:pt>
                <c:pt idx="244">
                  <c:v>-5.9237500026938505E-3</c:v>
                </c:pt>
                <c:pt idx="245">
                  <c:v>-5.5837499967310578E-3</c:v>
                </c:pt>
                <c:pt idx="246">
                  <c:v>-5.4037500012782402E-3</c:v>
                </c:pt>
                <c:pt idx="247">
                  <c:v>-5.3912500006845221E-3</c:v>
                </c:pt>
                <c:pt idx="248">
                  <c:v>-6.1087499998393469E-3</c:v>
                </c:pt>
                <c:pt idx="249">
                  <c:v>-2.1487499980139546E-3</c:v>
                </c:pt>
                <c:pt idx="263">
                  <c:v>-7.4012500044773333E-3</c:v>
                </c:pt>
                <c:pt idx="264">
                  <c:v>-6.1712500028079376E-3</c:v>
                </c:pt>
                <c:pt idx="274">
                  <c:v>-6.506249999802094E-3</c:v>
                </c:pt>
                <c:pt idx="275">
                  <c:v>-6.4862500003073364E-3</c:v>
                </c:pt>
                <c:pt idx="276">
                  <c:v>-5.9462499993969686E-3</c:v>
                </c:pt>
                <c:pt idx="277">
                  <c:v>-5.8362499985378236E-3</c:v>
                </c:pt>
                <c:pt idx="279">
                  <c:v>-6.2987499986775219E-3</c:v>
                </c:pt>
                <c:pt idx="280">
                  <c:v>-6.8287500034784898E-3</c:v>
                </c:pt>
                <c:pt idx="283">
                  <c:v>-8.6512500056414865E-3</c:v>
                </c:pt>
                <c:pt idx="285">
                  <c:v>-1.1521250002260786E-2</c:v>
                </c:pt>
                <c:pt idx="286">
                  <c:v>-1.0771250003017485E-2</c:v>
                </c:pt>
                <c:pt idx="287">
                  <c:v>-1.0651249998772983E-2</c:v>
                </c:pt>
                <c:pt idx="288">
                  <c:v>-1.0301250003976747E-2</c:v>
                </c:pt>
                <c:pt idx="289">
                  <c:v>-8.5937500043655746E-3</c:v>
                </c:pt>
                <c:pt idx="290">
                  <c:v>-9.9312500024097972E-3</c:v>
                </c:pt>
                <c:pt idx="291">
                  <c:v>-9.631250002712477E-3</c:v>
                </c:pt>
                <c:pt idx="292">
                  <c:v>-1.0296250002284069E-2</c:v>
                </c:pt>
                <c:pt idx="293">
                  <c:v>-1.0738750002929009E-2</c:v>
                </c:pt>
                <c:pt idx="295">
                  <c:v>-1.1743750001187436E-2</c:v>
                </c:pt>
                <c:pt idx="296">
                  <c:v>-1.2543750002805609E-2</c:v>
                </c:pt>
                <c:pt idx="297">
                  <c:v>-1.5448750003997702E-2</c:v>
                </c:pt>
                <c:pt idx="298">
                  <c:v>-1.6461250001157168E-2</c:v>
                </c:pt>
                <c:pt idx="299">
                  <c:v>1.0637499995937105E-2</c:v>
                </c:pt>
                <c:pt idx="300">
                  <c:v>1.2119999999413267E-2</c:v>
                </c:pt>
                <c:pt idx="301">
                  <c:v>-1.6016249996027909E-2</c:v>
                </c:pt>
                <c:pt idx="302">
                  <c:v>1.1232500000915024E-2</c:v>
                </c:pt>
                <c:pt idx="303">
                  <c:v>-1.6226250001636799E-2</c:v>
                </c:pt>
                <c:pt idx="304">
                  <c:v>1.1530000003403984E-2</c:v>
                </c:pt>
                <c:pt idx="305">
                  <c:v>1.1707500001648441E-2</c:v>
                </c:pt>
                <c:pt idx="306">
                  <c:v>-1.668624999729218E-2</c:v>
                </c:pt>
                <c:pt idx="307">
                  <c:v>1.2952500001119915E-2</c:v>
                </c:pt>
                <c:pt idx="308">
                  <c:v>1.2147500005085021E-2</c:v>
                </c:pt>
                <c:pt idx="309">
                  <c:v>1.4139999999315478E-2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EB-4FF5-8A1B-55DC21E9327E}"/>
            </c:ext>
          </c:extLst>
        </c:ser>
        <c:ser>
          <c:idx val="2"/>
          <c:order val="2"/>
          <c:tx>
            <c:strRef>
              <c:f>'Inactive 3'!$Y$1</c:f>
              <c:strCache>
                <c:ptCount val="1"/>
                <c:pt idx="0">
                  <c:v>Prim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'Inactive 3'!$X$2:$X$62</c:f>
              <c:numCache>
                <c:formatCode>General</c:formatCode>
                <c:ptCount val="61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</c:numCache>
            </c:numRef>
          </c:xVal>
          <c:yVal>
            <c:numRef>
              <c:f>'Inactive 3'!$Y$2:$Y$62</c:f>
              <c:numCache>
                <c:formatCode>General</c:formatCode>
                <c:ptCount val="61"/>
                <c:pt idx="0">
                  <c:v>1.4039807514367526E-2</c:v>
                </c:pt>
                <c:pt idx="1">
                  <c:v>1.4706667081055693E-2</c:v>
                </c:pt>
                <c:pt idx="2">
                  <c:v>1.5127918250976865E-2</c:v>
                </c:pt>
                <c:pt idx="3">
                  <c:v>1.5296992421685088E-2</c:v>
                </c:pt>
                <c:pt idx="4">
                  <c:v>1.5211253206410272E-2</c:v>
                </c:pt>
                <c:pt idx="5">
                  <c:v>1.4872037543443354E-2</c:v>
                </c:pt>
                <c:pt idx="6">
                  <c:v>1.4284634849152933E-2</c:v>
                </c:pt>
                <c:pt idx="7">
                  <c:v>1.3458204539702052E-2</c:v>
                </c:pt>
                <c:pt idx="8">
                  <c:v>1.2405633207555455E-2</c:v>
                </c:pt>
                <c:pt idx="9">
                  <c:v>1.1143333679835204E-2</c:v>
                </c:pt>
                <c:pt idx="10">
                  <c:v>9.6909890918234244E-3</c:v>
                </c:pt>
                <c:pt idx="11">
                  <c:v>8.0712459662941084E-3</c:v>
                </c:pt>
                <c:pt idx="12">
                  <c:v>6.3093610845118796E-3</c:v>
                </c:pt>
                <c:pt idx="13">
                  <c:v>4.4328076552660267E-3</c:v>
                </c:pt>
                <c:pt idx="14">
                  <c:v>2.4708469229766258E-3</c:v>
                </c:pt>
                <c:pt idx="15">
                  <c:v>4.540718948213287E-4</c:v>
                </c:pt>
                <c:pt idx="16">
                  <c:v>-1.5860696984188244E-3</c:v>
                </c:pt>
                <c:pt idx="17">
                  <c:v>-3.617765769285491E-3</c:v>
                </c:pt>
                <c:pt idx="18">
                  <c:v>-5.6093359220113995E-3</c:v>
                </c:pt>
                <c:pt idx="19">
                  <c:v>-7.5297254474097621E-3</c:v>
                </c:pt>
                <c:pt idx="20">
                  <c:v>-9.3489895613840072E-3</c:v>
                </c:pt>
                <c:pt idx="21">
                  <c:v>-1.1038760336288672E-2</c:v>
                </c:pt>
                <c:pt idx="22">
                  <c:v>-1.2572689044244318E-2</c:v>
                </c:pt>
                <c:pt idx="23">
                  <c:v>-1.3926857014912572E-2</c:v>
                </c:pt>
                <c:pt idx="24">
                  <c:v>-1.508014860119378E-2</c:v>
                </c:pt>
                <c:pt idx="25">
                  <c:v>-1.6014580437164094E-2</c:v>
                </c:pt>
                <c:pt idx="26">
                  <c:v>-1.6715581854107063E-2</c:v>
                </c:pt>
                <c:pt idx="27">
                  <c:v>-1.7172222082090793E-2</c:v>
                </c:pt>
                <c:pt idx="28">
                  <c:v>-1.7377380694318566E-2</c:v>
                </c:pt>
                <c:pt idx="29">
                  <c:v>-1.7327858636500888E-2</c:v>
                </c:pt>
                <c:pt idx="30">
                  <c:v>-1.70244281099593E-2</c:v>
                </c:pt>
                <c:pt idx="31">
                  <c:v>-1.6471820530630728E-2</c:v>
                </c:pt>
                <c:pt idx="32">
                  <c:v>-1.5678652751728698E-2</c:v>
                </c:pt>
                <c:pt idx="33">
                  <c:v>-1.4657292700477061E-2</c:v>
                </c:pt>
                <c:pt idx="34">
                  <c:v>-1.3423666524053308E-2</c:v>
                </c:pt>
                <c:pt idx="35">
                  <c:v>-1.1997010251929764E-2</c:v>
                </c:pt>
                <c:pt idx="36">
                  <c:v>-1.0399569846961224E-2</c:v>
                </c:pt>
                <c:pt idx="37">
                  <c:v>-8.6562543223459541E-3</c:v>
                </c:pt>
                <c:pt idx="38">
                  <c:v>-6.7942473334342791E-3</c:v>
                </c:pt>
                <c:pt idx="39">
                  <c:v>-4.8425833008642321E-3</c:v>
                </c:pt>
                <c:pt idx="40">
                  <c:v>-2.8316946745692451E-3</c:v>
                </c:pt>
                <c:pt idx="41">
                  <c:v>-7.9293739820568627E-4</c:v>
                </c:pt>
                <c:pt idx="42">
                  <c:v>1.2418980265294661E-3</c:v>
                </c:pt>
                <c:pt idx="43">
                  <c:v>3.241082251678469E-3</c:v>
                </c:pt>
                <c:pt idx="44">
                  <c:v>5.1734418412276283E-3</c:v>
                </c:pt>
                <c:pt idx="45">
                  <c:v>7.0088453609336758E-3</c:v>
                </c:pt>
                <c:pt idx="46">
                  <c:v>8.7186732201350176E-3</c:v>
                </c:pt>
                <c:pt idx="47">
                  <c:v>1.0276263939267782E-2</c:v>
                </c:pt>
                <c:pt idx="48">
                  <c:v>1.1657329884402285E-2</c:v>
                </c:pt>
                <c:pt idx="49">
                  <c:v>1.2840335986218865E-2</c:v>
                </c:pt>
                <c:pt idx="50">
                  <c:v>1.3806835538028438E-2</c:v>
                </c:pt>
                <c:pt idx="51">
                  <c:v>1.4541757836712903E-2</c:v>
                </c:pt>
                <c:pt idx="52">
                  <c:v>1.5033643181377825E-2</c:v>
                </c:pt>
                <c:pt idx="53">
                  <c:v>1.5274821565364943E-2</c:v>
                </c:pt>
                <c:pt idx="54">
                  <c:v>1.5261532275265995E-2</c:v>
                </c:pt>
                <c:pt idx="55">
                  <c:v>1.4993982532021076E-2</c:v>
                </c:pt>
                <c:pt idx="56">
                  <c:v>1.4476344259706325E-2</c:v>
                </c:pt>
                <c:pt idx="57">
                  <c:v>1.3716689032395427E-2</c:v>
                </c:pt>
                <c:pt idx="58">
                  <c:v>1.2726862213473682E-2</c:v>
                </c:pt>
                <c:pt idx="59">
                  <c:v>1.1522298249960098E-2</c:v>
                </c:pt>
                <c:pt idx="60">
                  <c:v>1.0121780001967621E-2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EB-4FF5-8A1B-55DC21E9327E}"/>
            </c:ext>
          </c:extLst>
        </c:ser>
        <c:ser>
          <c:idx val="3"/>
          <c:order val="3"/>
          <c:tx>
            <c:strRef>
              <c:f>'Inactive 3'!$V$2</c:f>
              <c:strCache>
                <c:ptCount val="1"/>
                <c:pt idx="0">
                  <c:v>Sec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'Inactive 3'!$X$2:$X$62</c:f>
              <c:numCache>
                <c:formatCode>General</c:formatCode>
                <c:ptCount val="61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</c:numCache>
            </c:numRef>
          </c:xVal>
          <c:yVal>
            <c:numRef>
              <c:f>'Inactive 3'!$Z$2:$Z$62</c:f>
              <c:numCache>
                <c:formatCode>General</c:formatCode>
                <c:ptCount val="61"/>
                <c:pt idx="0">
                  <c:v>-1.3794851857764249E-2</c:v>
                </c:pt>
                <c:pt idx="1">
                  <c:v>-1.4358534078729158E-2</c:v>
                </c:pt>
                <c:pt idx="2">
                  <c:v>-1.4714608741081974E-2</c:v>
                </c:pt>
                <c:pt idx="3">
                  <c:v>-1.4857523544757837E-2</c:v>
                </c:pt>
                <c:pt idx="4">
                  <c:v>-1.4785050008043175E-2</c:v>
                </c:pt>
                <c:pt idx="5">
                  <c:v>-1.4498318216465404E-2</c:v>
                </c:pt>
                <c:pt idx="6">
                  <c:v>-1.4001799201280866E-2</c:v>
                </c:pt>
                <c:pt idx="7">
                  <c:v>-1.3303235222334717E-2</c:v>
                </c:pt>
                <c:pt idx="8">
                  <c:v>-1.24135190423975E-2</c:v>
                </c:pt>
                <c:pt idx="9">
                  <c:v>-1.1346524075463132E-2</c:v>
                </c:pt>
                <c:pt idx="10">
                  <c:v>-1.0118888057519249E-2</c:v>
                </c:pt>
                <c:pt idx="11">
                  <c:v>-8.7497536130284048E-3</c:v>
                </c:pt>
                <c:pt idx="12">
                  <c:v>-7.2604697624873375E-3</c:v>
                </c:pt>
                <c:pt idx="13">
                  <c:v>-5.6742590254803211E-3</c:v>
                </c:pt>
                <c:pt idx="14">
                  <c:v>-4.0158553101146046E-3</c:v>
                </c:pt>
                <c:pt idx="15">
                  <c:v>-2.3111182352564775E-3</c:v>
                </c:pt>
                <c:pt idx="16">
                  <c:v>-5.8662989947130784E-4</c:v>
                </c:pt>
                <c:pt idx="17">
                  <c:v>1.1307196157187877E-3</c:v>
                </c:pt>
                <c:pt idx="18">
                  <c:v>2.8141515449797076E-3</c:v>
                </c:pt>
                <c:pt idx="19">
                  <c:v>4.4374160025480031E-3</c:v>
                </c:pt>
                <c:pt idx="20">
                  <c:v>5.9752012987530911E-3</c:v>
                </c:pt>
                <c:pt idx="21">
                  <c:v>7.4035286271743319E-3</c:v>
                </c:pt>
                <c:pt idx="22">
                  <c:v>8.7001259680453379E-3</c:v>
                </c:pt>
                <c:pt idx="23">
                  <c:v>9.8447753776005065E-3</c:v>
                </c:pt>
                <c:pt idx="24">
                  <c:v>1.0819628248053704E-2</c:v>
                </c:pt>
                <c:pt idx="25">
                  <c:v>1.1609483622335777E-2</c:v>
                </c:pt>
                <c:pt idx="26">
                  <c:v>1.2202025223807221E-2</c:v>
                </c:pt>
                <c:pt idx="27">
                  <c:v>1.2588013504923317E-2</c:v>
                </c:pt>
                <c:pt idx="28">
                  <c:v>1.2761429720221772E-2</c:v>
                </c:pt>
                <c:pt idx="29">
                  <c:v>1.2719569777091537E-2</c:v>
                </c:pt>
                <c:pt idx="30">
                  <c:v>1.2463086400900436E-2</c:v>
                </c:pt>
                <c:pt idx="31">
                  <c:v>1.1995978956997441E-2</c:v>
                </c:pt>
                <c:pt idx="32">
                  <c:v>1.1325531088295919E-2</c:v>
                </c:pt>
                <c:pt idx="33">
                  <c:v>1.046219714085992E-2</c:v>
                </c:pt>
                <c:pt idx="34">
                  <c:v>9.4194391484681665E-3</c:v>
                </c:pt>
                <c:pt idx="35">
                  <c:v>8.213516918068247E-3</c:v>
                </c:pt>
                <c:pt idx="36">
                  <c:v>6.8632344893349269E-3</c:v>
                </c:pt>
                <c:pt idx="37">
                  <c:v>5.3896469218085025E-3</c:v>
                </c:pt>
                <c:pt idx="38">
                  <c:v>3.8157319817043091E-3</c:v>
                </c:pt>
                <c:pt idx="39">
                  <c:v>2.1660318478066362E-3</c:v>
                </c:pt>
                <c:pt idx="40">
                  <c:v>4.6627042335507145E-4</c:v>
                </c:pt>
                <c:pt idx="41">
                  <c:v>-1.2570477787910276E-3</c:v>
                </c:pt>
                <c:pt idx="42">
                  <c:v>-2.9770509230949279E-3</c:v>
                </c:pt>
                <c:pt idx="43">
                  <c:v>-4.6669188659761553E-3</c:v>
                </c:pt>
                <c:pt idx="44">
                  <c:v>-6.3003013644074204E-3</c:v>
                </c:pt>
                <c:pt idx="45">
                  <c:v>-7.8517289573154514E-3</c:v>
                </c:pt>
                <c:pt idx="46">
                  <c:v>-9.2970101128799082E-3</c:v>
                </c:pt>
                <c:pt idx="47">
                  <c:v>-1.0613608448981526E-2</c:v>
                </c:pt>
                <c:pt idx="48">
                  <c:v>-1.1780994144771424E-2</c:v>
                </c:pt>
                <c:pt idx="49">
                  <c:v>-1.2780964063773624E-2</c:v>
                </c:pt>
                <c:pt idx="50">
                  <c:v>-1.3597925596816104E-2</c:v>
                </c:pt>
                <c:pt idx="51">
                  <c:v>-1.4219139798805368E-2</c:v>
                </c:pt>
                <c:pt idx="52">
                  <c:v>-1.4634920028093832E-2</c:v>
                </c:pt>
                <c:pt idx="53">
                  <c:v>-1.483878299104081E-2</c:v>
                </c:pt>
                <c:pt idx="54">
                  <c:v>-1.4827549836517399E-2</c:v>
                </c:pt>
                <c:pt idx="55">
                  <c:v>-1.4601395723980826E-2</c:v>
                </c:pt>
                <c:pt idx="56">
                  <c:v>-1.4163847092199314E-2</c:v>
                </c:pt>
                <c:pt idx="57">
                  <c:v>-1.3521726671216525E-2</c:v>
                </c:pt>
                <c:pt idx="58">
                  <c:v>-1.2685047094988227E-2</c:v>
                </c:pt>
                <c:pt idx="59">
                  <c:v>-1.1666854773597815E-2</c:v>
                </c:pt>
                <c:pt idx="60">
                  <c:v>-1.0483026459563238E-2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EB-4FF5-8A1B-55DC21E93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766960"/>
        <c:axId val="1"/>
      </c:scatterChart>
      <c:valAx>
        <c:axId val="850766960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5920951057583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382352941176471E-2"/>
              <c:y val="0.36956586948370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66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2945036282229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5305997337787"/>
          <c:y val="0.15217414380056257"/>
          <c:w val="0.82904486177768644"/>
          <c:h val="0.621118954288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3'!$S$20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3'!$F$21:$F$909</c:f>
              <c:numCache>
                <c:formatCode>General</c:formatCode>
                <c:ptCount val="889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15984.5</c:v>
                </c:pt>
                <c:pt idx="153">
                  <c:v>15995.5</c:v>
                </c:pt>
                <c:pt idx="154">
                  <c:v>16004.5</c:v>
                </c:pt>
                <c:pt idx="155">
                  <c:v>16010.5</c:v>
                </c:pt>
                <c:pt idx="156">
                  <c:v>16058.5</c:v>
                </c:pt>
                <c:pt idx="157">
                  <c:v>16179</c:v>
                </c:pt>
                <c:pt idx="158">
                  <c:v>16185</c:v>
                </c:pt>
                <c:pt idx="159">
                  <c:v>16192</c:v>
                </c:pt>
                <c:pt idx="160">
                  <c:v>16212</c:v>
                </c:pt>
                <c:pt idx="161">
                  <c:v>16218.5</c:v>
                </c:pt>
                <c:pt idx="162">
                  <c:v>16220.5</c:v>
                </c:pt>
                <c:pt idx="163">
                  <c:v>16220.5</c:v>
                </c:pt>
                <c:pt idx="164">
                  <c:v>16255</c:v>
                </c:pt>
                <c:pt idx="165">
                  <c:v>16264</c:v>
                </c:pt>
                <c:pt idx="166">
                  <c:v>16294.5</c:v>
                </c:pt>
                <c:pt idx="167">
                  <c:v>16406</c:v>
                </c:pt>
                <c:pt idx="168">
                  <c:v>16419.5</c:v>
                </c:pt>
                <c:pt idx="169">
                  <c:v>16448</c:v>
                </c:pt>
                <c:pt idx="170">
                  <c:v>16460.5</c:v>
                </c:pt>
                <c:pt idx="171">
                  <c:v>16492</c:v>
                </c:pt>
                <c:pt idx="172">
                  <c:v>16620</c:v>
                </c:pt>
                <c:pt idx="173">
                  <c:v>16639.5</c:v>
                </c:pt>
                <c:pt idx="174">
                  <c:v>16653</c:v>
                </c:pt>
                <c:pt idx="175">
                  <c:v>16657.5</c:v>
                </c:pt>
                <c:pt idx="176">
                  <c:v>16679.5</c:v>
                </c:pt>
                <c:pt idx="177">
                  <c:v>16681</c:v>
                </c:pt>
                <c:pt idx="178">
                  <c:v>16847.5</c:v>
                </c:pt>
                <c:pt idx="179">
                  <c:v>16865</c:v>
                </c:pt>
                <c:pt idx="180">
                  <c:v>16901.5</c:v>
                </c:pt>
                <c:pt idx="181">
                  <c:v>16902</c:v>
                </c:pt>
                <c:pt idx="182">
                  <c:v>16906.5</c:v>
                </c:pt>
                <c:pt idx="183">
                  <c:v>16910.5</c:v>
                </c:pt>
                <c:pt idx="184">
                  <c:v>16935</c:v>
                </c:pt>
                <c:pt idx="185">
                  <c:v>16939.5</c:v>
                </c:pt>
                <c:pt idx="186">
                  <c:v>16952</c:v>
                </c:pt>
                <c:pt idx="187">
                  <c:v>16996.5</c:v>
                </c:pt>
                <c:pt idx="188">
                  <c:v>17105</c:v>
                </c:pt>
                <c:pt idx="189">
                  <c:v>17109.5</c:v>
                </c:pt>
                <c:pt idx="190">
                  <c:v>17153</c:v>
                </c:pt>
                <c:pt idx="191">
                  <c:v>17172</c:v>
                </c:pt>
                <c:pt idx="192">
                  <c:v>17223.5</c:v>
                </c:pt>
                <c:pt idx="193">
                  <c:v>17241</c:v>
                </c:pt>
                <c:pt idx="194">
                  <c:v>17243</c:v>
                </c:pt>
                <c:pt idx="195">
                  <c:v>17290.5</c:v>
                </c:pt>
                <c:pt idx="196">
                  <c:v>17306</c:v>
                </c:pt>
                <c:pt idx="197">
                  <c:v>17354.5</c:v>
                </c:pt>
                <c:pt idx="198">
                  <c:v>17362.5</c:v>
                </c:pt>
                <c:pt idx="199">
                  <c:v>17380.5</c:v>
                </c:pt>
                <c:pt idx="200">
                  <c:v>17387</c:v>
                </c:pt>
                <c:pt idx="201">
                  <c:v>17401.5</c:v>
                </c:pt>
                <c:pt idx="202">
                  <c:v>17408</c:v>
                </c:pt>
                <c:pt idx="203">
                  <c:v>17413.5</c:v>
                </c:pt>
                <c:pt idx="204">
                  <c:v>17442</c:v>
                </c:pt>
                <c:pt idx="205">
                  <c:v>17442</c:v>
                </c:pt>
                <c:pt idx="206">
                  <c:v>17442</c:v>
                </c:pt>
                <c:pt idx="207">
                  <c:v>17559.5</c:v>
                </c:pt>
                <c:pt idx="208">
                  <c:v>17579</c:v>
                </c:pt>
                <c:pt idx="209">
                  <c:v>17602.5</c:v>
                </c:pt>
                <c:pt idx="210">
                  <c:v>17645</c:v>
                </c:pt>
                <c:pt idx="211">
                  <c:v>17699</c:v>
                </c:pt>
                <c:pt idx="212">
                  <c:v>17819.5</c:v>
                </c:pt>
                <c:pt idx="213">
                  <c:v>17824</c:v>
                </c:pt>
                <c:pt idx="214">
                  <c:v>17867</c:v>
                </c:pt>
                <c:pt idx="215">
                  <c:v>17878</c:v>
                </c:pt>
                <c:pt idx="216">
                  <c:v>17882.5</c:v>
                </c:pt>
                <c:pt idx="217">
                  <c:v>17894</c:v>
                </c:pt>
                <c:pt idx="218">
                  <c:v>17894</c:v>
                </c:pt>
                <c:pt idx="219">
                  <c:v>17894</c:v>
                </c:pt>
                <c:pt idx="220">
                  <c:v>17894</c:v>
                </c:pt>
                <c:pt idx="221">
                  <c:v>17894</c:v>
                </c:pt>
                <c:pt idx="222">
                  <c:v>17894</c:v>
                </c:pt>
                <c:pt idx="223">
                  <c:v>17897.5</c:v>
                </c:pt>
                <c:pt idx="224">
                  <c:v>17905</c:v>
                </c:pt>
                <c:pt idx="225">
                  <c:v>18125</c:v>
                </c:pt>
                <c:pt idx="226">
                  <c:v>18297</c:v>
                </c:pt>
                <c:pt idx="227">
                  <c:v>18297</c:v>
                </c:pt>
                <c:pt idx="228">
                  <c:v>18312.5</c:v>
                </c:pt>
                <c:pt idx="229">
                  <c:v>18312.5</c:v>
                </c:pt>
                <c:pt idx="230">
                  <c:v>18341.5</c:v>
                </c:pt>
                <c:pt idx="231">
                  <c:v>18341.5</c:v>
                </c:pt>
                <c:pt idx="232">
                  <c:v>18358.5</c:v>
                </c:pt>
                <c:pt idx="233">
                  <c:v>18363</c:v>
                </c:pt>
                <c:pt idx="234">
                  <c:v>18368</c:v>
                </c:pt>
                <c:pt idx="235">
                  <c:v>18372</c:v>
                </c:pt>
                <c:pt idx="236">
                  <c:v>18372</c:v>
                </c:pt>
                <c:pt idx="237">
                  <c:v>18372</c:v>
                </c:pt>
                <c:pt idx="238">
                  <c:v>18372</c:v>
                </c:pt>
                <c:pt idx="239">
                  <c:v>18372</c:v>
                </c:pt>
                <c:pt idx="240">
                  <c:v>18376.5</c:v>
                </c:pt>
                <c:pt idx="241">
                  <c:v>18570.5</c:v>
                </c:pt>
                <c:pt idx="242">
                  <c:v>18590</c:v>
                </c:pt>
                <c:pt idx="243">
                  <c:v>18607.5</c:v>
                </c:pt>
                <c:pt idx="244">
                  <c:v>18608.5</c:v>
                </c:pt>
                <c:pt idx="245">
                  <c:v>18608.5</c:v>
                </c:pt>
                <c:pt idx="246">
                  <c:v>18608.5</c:v>
                </c:pt>
                <c:pt idx="247">
                  <c:v>18625.5</c:v>
                </c:pt>
                <c:pt idx="248">
                  <c:v>18754.5</c:v>
                </c:pt>
                <c:pt idx="249">
                  <c:v>18754.5</c:v>
                </c:pt>
                <c:pt idx="250">
                  <c:v>18785</c:v>
                </c:pt>
                <c:pt idx="251">
                  <c:v>18785</c:v>
                </c:pt>
                <c:pt idx="252">
                  <c:v>18785</c:v>
                </c:pt>
                <c:pt idx="253">
                  <c:v>18785</c:v>
                </c:pt>
                <c:pt idx="254">
                  <c:v>18785</c:v>
                </c:pt>
                <c:pt idx="255">
                  <c:v>18785</c:v>
                </c:pt>
                <c:pt idx="256">
                  <c:v>18785</c:v>
                </c:pt>
                <c:pt idx="257">
                  <c:v>18785</c:v>
                </c:pt>
                <c:pt idx="258">
                  <c:v>18785</c:v>
                </c:pt>
                <c:pt idx="259">
                  <c:v>18785</c:v>
                </c:pt>
                <c:pt idx="260">
                  <c:v>18785</c:v>
                </c:pt>
                <c:pt idx="261">
                  <c:v>18785</c:v>
                </c:pt>
                <c:pt idx="262">
                  <c:v>18785</c:v>
                </c:pt>
                <c:pt idx="263">
                  <c:v>18789.5</c:v>
                </c:pt>
                <c:pt idx="264">
                  <c:v>18789.5</c:v>
                </c:pt>
                <c:pt idx="265">
                  <c:v>18798</c:v>
                </c:pt>
                <c:pt idx="266">
                  <c:v>18800</c:v>
                </c:pt>
                <c:pt idx="267">
                  <c:v>18800</c:v>
                </c:pt>
                <c:pt idx="268">
                  <c:v>18800</c:v>
                </c:pt>
                <c:pt idx="269">
                  <c:v>18800</c:v>
                </c:pt>
                <c:pt idx="270">
                  <c:v>18800</c:v>
                </c:pt>
                <c:pt idx="271">
                  <c:v>18800</c:v>
                </c:pt>
                <c:pt idx="272">
                  <c:v>18800</c:v>
                </c:pt>
                <c:pt idx="273">
                  <c:v>18800</c:v>
                </c:pt>
                <c:pt idx="274">
                  <c:v>18811.5</c:v>
                </c:pt>
                <c:pt idx="275">
                  <c:v>18811.5</c:v>
                </c:pt>
                <c:pt idx="276">
                  <c:v>18811.5</c:v>
                </c:pt>
                <c:pt idx="277">
                  <c:v>18811.5</c:v>
                </c:pt>
                <c:pt idx="278">
                  <c:v>18826</c:v>
                </c:pt>
                <c:pt idx="279">
                  <c:v>18826.5</c:v>
                </c:pt>
                <c:pt idx="280">
                  <c:v>18830.5</c:v>
                </c:pt>
                <c:pt idx="281">
                  <c:v>18901</c:v>
                </c:pt>
                <c:pt idx="282">
                  <c:v>18999</c:v>
                </c:pt>
                <c:pt idx="283">
                  <c:v>19073.5</c:v>
                </c:pt>
                <c:pt idx="284">
                  <c:v>19130</c:v>
                </c:pt>
                <c:pt idx="285">
                  <c:v>19241.5</c:v>
                </c:pt>
                <c:pt idx="286">
                  <c:v>19241.5</c:v>
                </c:pt>
                <c:pt idx="287">
                  <c:v>19241.5</c:v>
                </c:pt>
                <c:pt idx="288">
                  <c:v>19241.5</c:v>
                </c:pt>
                <c:pt idx="289">
                  <c:v>19252.5</c:v>
                </c:pt>
                <c:pt idx="290">
                  <c:v>19265.5</c:v>
                </c:pt>
                <c:pt idx="291">
                  <c:v>19265.5</c:v>
                </c:pt>
                <c:pt idx="292">
                  <c:v>19267.5</c:v>
                </c:pt>
                <c:pt idx="293">
                  <c:v>19298.5</c:v>
                </c:pt>
                <c:pt idx="294">
                  <c:v>19538.5</c:v>
                </c:pt>
                <c:pt idx="295">
                  <c:v>19552.5</c:v>
                </c:pt>
                <c:pt idx="296">
                  <c:v>19560.5</c:v>
                </c:pt>
                <c:pt idx="297">
                  <c:v>20206.5</c:v>
                </c:pt>
                <c:pt idx="298">
                  <c:v>20221.5</c:v>
                </c:pt>
                <c:pt idx="299">
                  <c:v>20235</c:v>
                </c:pt>
                <c:pt idx="300">
                  <c:v>20264</c:v>
                </c:pt>
                <c:pt idx="301">
                  <c:v>20455.5</c:v>
                </c:pt>
                <c:pt idx="302">
                  <c:v>20489</c:v>
                </c:pt>
                <c:pt idx="303">
                  <c:v>20523.5</c:v>
                </c:pt>
                <c:pt idx="304">
                  <c:v>20676</c:v>
                </c:pt>
                <c:pt idx="305">
                  <c:v>20679</c:v>
                </c:pt>
                <c:pt idx="306">
                  <c:v>20691.5</c:v>
                </c:pt>
                <c:pt idx="307">
                  <c:v>20713</c:v>
                </c:pt>
                <c:pt idx="308">
                  <c:v>20727</c:v>
                </c:pt>
                <c:pt idx="309">
                  <c:v>20888</c:v>
                </c:pt>
              </c:numCache>
            </c:numRef>
          </c:xVal>
          <c:yVal>
            <c:numRef>
              <c:f>'Inactive 3'!$S$21:$S$909</c:f>
              <c:numCache>
                <c:formatCode>General</c:formatCode>
                <c:ptCount val="889"/>
                <c:pt idx="3">
                  <c:v>8.3949999971082434E-3</c:v>
                </c:pt>
                <c:pt idx="4">
                  <c:v>1.0319999997591367E-2</c:v>
                </c:pt>
                <c:pt idx="6">
                  <c:v>1.8419999998513958E-2</c:v>
                </c:pt>
                <c:pt idx="7">
                  <c:v>1.7294999997830018E-2</c:v>
                </c:pt>
                <c:pt idx="9">
                  <c:v>-9.8300000063318294E-3</c:v>
                </c:pt>
                <c:pt idx="11">
                  <c:v>-1.2130000002798624E-2</c:v>
                </c:pt>
                <c:pt idx="13">
                  <c:v>-2.2800000006100163E-3</c:v>
                </c:pt>
                <c:pt idx="16">
                  <c:v>-1.1105000001407461E-2</c:v>
                </c:pt>
                <c:pt idx="17">
                  <c:v>-1.2855000000854488E-2</c:v>
                </c:pt>
                <c:pt idx="19">
                  <c:v>-1.0230000003502937E-2</c:v>
                </c:pt>
                <c:pt idx="21">
                  <c:v>-1.5330000005633337E-2</c:v>
                </c:pt>
                <c:pt idx="23">
                  <c:v>2.5449999957345426E-3</c:v>
                </c:pt>
                <c:pt idx="25">
                  <c:v>-1.0855000004085014E-2</c:v>
                </c:pt>
                <c:pt idx="28">
                  <c:v>1.7319999999017455E-2</c:v>
                </c:pt>
                <c:pt idx="29">
                  <c:v>1.1394999997719424E-2</c:v>
                </c:pt>
                <c:pt idx="31">
                  <c:v>1.3309999998455169E-2</c:v>
                </c:pt>
                <c:pt idx="33">
                  <c:v>-6.1800000003131572E-3</c:v>
                </c:pt>
                <c:pt idx="37">
                  <c:v>2.8724999974656384E-3</c:v>
                </c:pt>
                <c:pt idx="38">
                  <c:v>2.6137499997275881E-2</c:v>
                </c:pt>
                <c:pt idx="41">
                  <c:v>-3.8050000002840534E-3</c:v>
                </c:pt>
                <c:pt idx="43">
                  <c:v>1.7594999997527339E-2</c:v>
                </c:pt>
                <c:pt idx="44">
                  <c:v>1.5199999998003477E-2</c:v>
                </c:pt>
                <c:pt idx="46">
                  <c:v>1.8949999976030085E-3</c:v>
                </c:pt>
                <c:pt idx="48">
                  <c:v>-3.0475000021397136E-3</c:v>
                </c:pt>
                <c:pt idx="51">
                  <c:v>-3.3309999998891726E-2</c:v>
                </c:pt>
                <c:pt idx="52">
                  <c:v>-3.5725000001548324E-2</c:v>
                </c:pt>
                <c:pt idx="54">
                  <c:v>-4.0552500002377201E-2</c:v>
                </c:pt>
                <c:pt idx="55">
                  <c:v>3.0325000043376349E-3</c:v>
                </c:pt>
                <c:pt idx="56">
                  <c:v>2.8242499996849801E-2</c:v>
                </c:pt>
                <c:pt idx="58">
                  <c:v>-1.5425000005052425E-2</c:v>
                </c:pt>
                <c:pt idx="59">
                  <c:v>-5.3499999921768904E-4</c:v>
                </c:pt>
                <c:pt idx="61">
                  <c:v>7.5974999999743886E-3</c:v>
                </c:pt>
                <c:pt idx="62">
                  <c:v>-5.8175000012852252E-3</c:v>
                </c:pt>
                <c:pt idx="64">
                  <c:v>2.7524999997694977E-2</c:v>
                </c:pt>
                <c:pt idx="67">
                  <c:v>-7.1725000016158447E-3</c:v>
                </c:pt>
                <c:pt idx="69">
                  <c:v>5.450000026030466E-4</c:v>
                </c:pt>
                <c:pt idx="71">
                  <c:v>-6.4387500002339948E-2</c:v>
                </c:pt>
                <c:pt idx="72">
                  <c:v>-8.9670000001206063E-2</c:v>
                </c:pt>
                <c:pt idx="75">
                  <c:v>-5.9327499999199063E-2</c:v>
                </c:pt>
                <c:pt idx="76">
                  <c:v>-4.5624999984283932E-3</c:v>
                </c:pt>
                <c:pt idx="77">
                  <c:v>-5.4600000003119931E-3</c:v>
                </c:pt>
                <c:pt idx="82">
                  <c:v>2.1499999274965376E-4</c:v>
                </c:pt>
                <c:pt idx="83">
                  <c:v>8.0000000161817297E-4</c:v>
                </c:pt>
                <c:pt idx="86">
                  <c:v>9.4075000015436672E-3</c:v>
                </c:pt>
                <c:pt idx="88">
                  <c:v>1.3687499995285179E-2</c:v>
                </c:pt>
                <c:pt idx="89">
                  <c:v>1.4292499996372499E-2</c:v>
                </c:pt>
                <c:pt idx="94">
                  <c:v>1.3377499992202502E-2</c:v>
                </c:pt>
                <c:pt idx="97">
                  <c:v>1.3929999993706588E-2</c:v>
                </c:pt>
                <c:pt idx="100">
                  <c:v>8.6050000027171336E-3</c:v>
                </c:pt>
                <c:pt idx="101">
                  <c:v>7.7224999986356124E-3</c:v>
                </c:pt>
                <c:pt idx="104">
                  <c:v>5.4525000014109537E-3</c:v>
                </c:pt>
                <c:pt idx="105">
                  <c:v>3.8149999963934533E-3</c:v>
                </c:pt>
                <c:pt idx="106">
                  <c:v>5.422499991254881E-3</c:v>
                </c:pt>
                <c:pt idx="112">
                  <c:v>1.2500000011641532E-3</c:v>
                </c:pt>
                <c:pt idx="113">
                  <c:v>1.2900000001536682E-3</c:v>
                </c:pt>
                <c:pt idx="116">
                  <c:v>-5.3850000040256418E-3</c:v>
                </c:pt>
                <c:pt idx="119">
                  <c:v>-7.7650000021094456E-3</c:v>
                </c:pt>
                <c:pt idx="120">
                  <c:v>-7.4650000024121255E-3</c:v>
                </c:pt>
                <c:pt idx="121">
                  <c:v>-8.3299999969312921E-3</c:v>
                </c:pt>
                <c:pt idx="122">
                  <c:v>-7.6300000000628643E-3</c:v>
                </c:pt>
                <c:pt idx="123">
                  <c:v>-7.2450000006938353E-3</c:v>
                </c:pt>
                <c:pt idx="124">
                  <c:v>-6.3450000016018748E-3</c:v>
                </c:pt>
                <c:pt idx="131">
                  <c:v>-1.3352500005566981E-2</c:v>
                </c:pt>
                <c:pt idx="135">
                  <c:v>-1.4009999998961575E-2</c:v>
                </c:pt>
                <c:pt idx="137">
                  <c:v>-1.4759999998204876E-2</c:v>
                </c:pt>
                <c:pt idx="139">
                  <c:v>-1.4844999997876585E-2</c:v>
                </c:pt>
                <c:pt idx="141">
                  <c:v>-1.6699999992852099E-2</c:v>
                </c:pt>
                <c:pt idx="143">
                  <c:v>-1.6437499994935934E-2</c:v>
                </c:pt>
                <c:pt idx="144">
                  <c:v>-1.6590000006544869E-2</c:v>
                </c:pt>
                <c:pt idx="145">
                  <c:v>-1.6257499999483116E-2</c:v>
                </c:pt>
                <c:pt idx="149">
                  <c:v>-1.5772500002640299E-2</c:v>
                </c:pt>
                <c:pt idx="157">
                  <c:v>-1.4942500005417969E-2</c:v>
                </c:pt>
                <c:pt idx="158">
                  <c:v>-1.6587500002060551E-2</c:v>
                </c:pt>
                <c:pt idx="159">
                  <c:v>-1.5540000000328291E-2</c:v>
                </c:pt>
                <c:pt idx="160">
                  <c:v>-1.5989999999874271E-2</c:v>
                </c:pt>
                <c:pt idx="164">
                  <c:v>-1.661249999597203E-2</c:v>
                </c:pt>
                <c:pt idx="165">
                  <c:v>-1.6079999993962701E-2</c:v>
                </c:pt>
                <c:pt idx="167">
                  <c:v>-1.5445000004547182E-2</c:v>
                </c:pt>
                <c:pt idx="169">
                  <c:v>-1.4459999998507556E-2</c:v>
                </c:pt>
                <c:pt idx="171">
                  <c:v>-1.4690000003611203E-2</c:v>
                </c:pt>
                <c:pt idx="172">
                  <c:v>-1.434999999764841E-2</c:v>
                </c:pt>
                <c:pt idx="177">
                  <c:v>-1.3607500004582107E-2</c:v>
                </c:pt>
                <c:pt idx="179">
                  <c:v>-1.3187500000640284E-2</c:v>
                </c:pt>
                <c:pt idx="181">
                  <c:v>-1.2365000002318993E-2</c:v>
                </c:pt>
                <c:pt idx="184">
                  <c:v>-1.2562500000058208E-2</c:v>
                </c:pt>
                <c:pt idx="186">
                  <c:v>-1.2839999995776452E-2</c:v>
                </c:pt>
                <c:pt idx="188">
                  <c:v>-1.1687500002153683E-2</c:v>
                </c:pt>
                <c:pt idx="190">
                  <c:v>-1.1347500003466848E-2</c:v>
                </c:pt>
                <c:pt idx="191">
                  <c:v>-1.1789999996835832E-2</c:v>
                </c:pt>
                <c:pt idx="193">
                  <c:v>-9.307499996793922E-3</c:v>
                </c:pt>
                <c:pt idx="194">
                  <c:v>-1.0322499998437706E-2</c:v>
                </c:pt>
                <c:pt idx="196">
                  <c:v>-1.119499999913387E-2</c:v>
                </c:pt>
                <c:pt idx="200">
                  <c:v>-9.1025000001536682E-3</c:v>
                </c:pt>
                <c:pt idx="202">
                  <c:v>-9.859999998298008E-3</c:v>
                </c:pt>
                <c:pt idx="204">
                  <c:v>-9.115000008023344E-3</c:v>
                </c:pt>
                <c:pt idx="205">
                  <c:v>-8.8150000083260238E-3</c:v>
                </c:pt>
                <c:pt idx="206">
                  <c:v>-8.8150000083260238E-3</c:v>
                </c:pt>
                <c:pt idx="208">
                  <c:v>-8.4425000022747554E-3</c:v>
                </c:pt>
                <c:pt idx="210">
                  <c:v>-7.7374999964376912E-3</c:v>
                </c:pt>
                <c:pt idx="211">
                  <c:v>-7.4425000057090074E-3</c:v>
                </c:pt>
                <c:pt idx="213">
                  <c:v>-6.2800000014249235E-3</c:v>
                </c:pt>
                <c:pt idx="214">
                  <c:v>-6.1025000031804666E-3</c:v>
                </c:pt>
                <c:pt idx="215">
                  <c:v>-4.885000002104789E-3</c:v>
                </c:pt>
                <c:pt idx="217">
                  <c:v>-6.7049999997834675E-3</c:v>
                </c:pt>
                <c:pt idx="218">
                  <c:v>-6.6149999984190799E-3</c:v>
                </c:pt>
                <c:pt idx="219">
                  <c:v>-6.5050000048358925E-3</c:v>
                </c:pt>
                <c:pt idx="220">
                  <c:v>-6.4150000034715049E-3</c:v>
                </c:pt>
                <c:pt idx="221">
                  <c:v>-5.805000000691507E-3</c:v>
                </c:pt>
                <c:pt idx="222">
                  <c:v>-5.7149999993271194E-3</c:v>
                </c:pt>
                <c:pt idx="224">
                  <c:v>-6.1875000028521754E-3</c:v>
                </c:pt>
                <c:pt idx="225">
                  <c:v>-3.6374999981489964E-3</c:v>
                </c:pt>
                <c:pt idx="226">
                  <c:v>-1.927500001329463E-3</c:v>
                </c:pt>
                <c:pt idx="227">
                  <c:v>-1.927500001329463E-3</c:v>
                </c:pt>
                <c:pt idx="234">
                  <c:v>-2.1599999963655137E-3</c:v>
                </c:pt>
                <c:pt idx="235">
                  <c:v>-2.4600000033387914E-3</c:v>
                </c:pt>
                <c:pt idx="236">
                  <c:v>-2.2600000011152588E-3</c:v>
                </c:pt>
                <c:pt idx="237">
                  <c:v>-2.0599999988917261E-3</c:v>
                </c:pt>
                <c:pt idx="238">
                  <c:v>-1.710000004095491E-3</c:v>
                </c:pt>
                <c:pt idx="239">
                  <c:v>-1.710000004095491E-3</c:v>
                </c:pt>
                <c:pt idx="242">
                  <c:v>-7.2500000533182174E-4</c:v>
                </c:pt>
                <c:pt idx="250">
                  <c:v>1.3525000031222589E-3</c:v>
                </c:pt>
                <c:pt idx="251">
                  <c:v>1.4425000044866465E-3</c:v>
                </c:pt>
                <c:pt idx="252">
                  <c:v>1.502500002970919E-3</c:v>
                </c:pt>
                <c:pt idx="253">
                  <c:v>1.5925000043353066E-3</c:v>
                </c:pt>
                <c:pt idx="254">
                  <c:v>1.622499999939464E-3</c:v>
                </c:pt>
                <c:pt idx="255">
                  <c:v>1.7825000031734817E-3</c:v>
                </c:pt>
                <c:pt idx="256">
                  <c:v>1.8925000040326267E-3</c:v>
                </c:pt>
                <c:pt idx="257">
                  <c:v>2.1124999984749593E-3</c:v>
                </c:pt>
                <c:pt idx="258">
                  <c:v>2.8925000005983748E-3</c:v>
                </c:pt>
                <c:pt idx="259">
                  <c:v>3.1625000046915375E-3</c:v>
                </c:pt>
                <c:pt idx="260">
                  <c:v>3.3225000006495975E-3</c:v>
                </c:pt>
                <c:pt idx="261">
                  <c:v>3.4325000015087426E-3</c:v>
                </c:pt>
                <c:pt idx="262">
                  <c:v>3.6525000032270327E-3</c:v>
                </c:pt>
                <c:pt idx="265">
                  <c:v>5.1499999972293153E-4</c:v>
                </c:pt>
                <c:pt idx="266">
                  <c:v>2.9000000358792022E-4</c:v>
                </c:pt>
                <c:pt idx="267">
                  <c:v>7.6999999873805791E-4</c:v>
                </c:pt>
                <c:pt idx="268">
                  <c:v>9.1000000247731805E-4</c:v>
                </c:pt>
                <c:pt idx="269">
                  <c:v>9.1999999858671799E-4</c:v>
                </c:pt>
                <c:pt idx="270">
                  <c:v>1.0900000052060932E-3</c:v>
                </c:pt>
                <c:pt idx="271">
                  <c:v>1.3900000049034134E-3</c:v>
                </c:pt>
                <c:pt idx="272">
                  <c:v>1.4000000010128133E-3</c:v>
                </c:pt>
                <c:pt idx="273">
                  <c:v>1.5700000003562309E-3</c:v>
                </c:pt>
                <c:pt idx="278">
                  <c:v>2.4049999992712401E-3</c:v>
                </c:pt>
                <c:pt idx="281">
                  <c:v>2.9424999956972897E-3</c:v>
                </c:pt>
                <c:pt idx="282">
                  <c:v>3.1074999933480285E-3</c:v>
                </c:pt>
                <c:pt idx="284">
                  <c:v>3.4249999953317456E-3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CC-4540-943B-244339E898B4}"/>
            </c:ext>
          </c:extLst>
        </c:ser>
        <c:ser>
          <c:idx val="1"/>
          <c:order val="1"/>
          <c:tx>
            <c:strRef>
              <c:f>'Inactive 3'!$T$20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3'!$F$21:$F$909</c:f>
              <c:numCache>
                <c:formatCode>General</c:formatCode>
                <c:ptCount val="889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15984.5</c:v>
                </c:pt>
                <c:pt idx="153">
                  <c:v>15995.5</c:v>
                </c:pt>
                <c:pt idx="154">
                  <c:v>16004.5</c:v>
                </c:pt>
                <c:pt idx="155">
                  <c:v>16010.5</c:v>
                </c:pt>
                <c:pt idx="156">
                  <c:v>16058.5</c:v>
                </c:pt>
                <c:pt idx="157">
                  <c:v>16179</c:v>
                </c:pt>
                <c:pt idx="158">
                  <c:v>16185</c:v>
                </c:pt>
                <c:pt idx="159">
                  <c:v>16192</c:v>
                </c:pt>
                <c:pt idx="160">
                  <c:v>16212</c:v>
                </c:pt>
                <c:pt idx="161">
                  <c:v>16218.5</c:v>
                </c:pt>
                <c:pt idx="162">
                  <c:v>16220.5</c:v>
                </c:pt>
                <c:pt idx="163">
                  <c:v>16220.5</c:v>
                </c:pt>
                <c:pt idx="164">
                  <c:v>16255</c:v>
                </c:pt>
                <c:pt idx="165">
                  <c:v>16264</c:v>
                </c:pt>
                <c:pt idx="166">
                  <c:v>16294.5</c:v>
                </c:pt>
                <c:pt idx="167">
                  <c:v>16406</c:v>
                </c:pt>
                <c:pt idx="168">
                  <c:v>16419.5</c:v>
                </c:pt>
                <c:pt idx="169">
                  <c:v>16448</c:v>
                </c:pt>
                <c:pt idx="170">
                  <c:v>16460.5</c:v>
                </c:pt>
                <c:pt idx="171">
                  <c:v>16492</c:v>
                </c:pt>
                <c:pt idx="172">
                  <c:v>16620</c:v>
                </c:pt>
                <c:pt idx="173">
                  <c:v>16639.5</c:v>
                </c:pt>
                <c:pt idx="174">
                  <c:v>16653</c:v>
                </c:pt>
                <c:pt idx="175">
                  <c:v>16657.5</c:v>
                </c:pt>
                <c:pt idx="176">
                  <c:v>16679.5</c:v>
                </c:pt>
                <c:pt idx="177">
                  <c:v>16681</c:v>
                </c:pt>
                <c:pt idx="178">
                  <c:v>16847.5</c:v>
                </c:pt>
                <c:pt idx="179">
                  <c:v>16865</c:v>
                </c:pt>
                <c:pt idx="180">
                  <c:v>16901.5</c:v>
                </c:pt>
                <c:pt idx="181">
                  <c:v>16902</c:v>
                </c:pt>
                <c:pt idx="182">
                  <c:v>16906.5</c:v>
                </c:pt>
                <c:pt idx="183">
                  <c:v>16910.5</c:v>
                </c:pt>
                <c:pt idx="184">
                  <c:v>16935</c:v>
                </c:pt>
                <c:pt idx="185">
                  <c:v>16939.5</c:v>
                </c:pt>
                <c:pt idx="186">
                  <c:v>16952</c:v>
                </c:pt>
                <c:pt idx="187">
                  <c:v>16996.5</c:v>
                </c:pt>
                <c:pt idx="188">
                  <c:v>17105</c:v>
                </c:pt>
                <c:pt idx="189">
                  <c:v>17109.5</c:v>
                </c:pt>
                <c:pt idx="190">
                  <c:v>17153</c:v>
                </c:pt>
                <c:pt idx="191">
                  <c:v>17172</c:v>
                </c:pt>
                <c:pt idx="192">
                  <c:v>17223.5</c:v>
                </c:pt>
                <c:pt idx="193">
                  <c:v>17241</c:v>
                </c:pt>
                <c:pt idx="194">
                  <c:v>17243</c:v>
                </c:pt>
                <c:pt idx="195">
                  <c:v>17290.5</c:v>
                </c:pt>
                <c:pt idx="196">
                  <c:v>17306</c:v>
                </c:pt>
                <c:pt idx="197">
                  <c:v>17354.5</c:v>
                </c:pt>
                <c:pt idx="198">
                  <c:v>17362.5</c:v>
                </c:pt>
                <c:pt idx="199">
                  <c:v>17380.5</c:v>
                </c:pt>
                <c:pt idx="200">
                  <c:v>17387</c:v>
                </c:pt>
                <c:pt idx="201">
                  <c:v>17401.5</c:v>
                </c:pt>
                <c:pt idx="202">
                  <c:v>17408</c:v>
                </c:pt>
                <c:pt idx="203">
                  <c:v>17413.5</c:v>
                </c:pt>
                <c:pt idx="204">
                  <c:v>17442</c:v>
                </c:pt>
                <c:pt idx="205">
                  <c:v>17442</c:v>
                </c:pt>
                <c:pt idx="206">
                  <c:v>17442</c:v>
                </c:pt>
                <c:pt idx="207">
                  <c:v>17559.5</c:v>
                </c:pt>
                <c:pt idx="208">
                  <c:v>17579</c:v>
                </c:pt>
                <c:pt idx="209">
                  <c:v>17602.5</c:v>
                </c:pt>
                <c:pt idx="210">
                  <c:v>17645</c:v>
                </c:pt>
                <c:pt idx="211">
                  <c:v>17699</c:v>
                </c:pt>
                <c:pt idx="212">
                  <c:v>17819.5</c:v>
                </c:pt>
                <c:pt idx="213">
                  <c:v>17824</c:v>
                </c:pt>
                <c:pt idx="214">
                  <c:v>17867</c:v>
                </c:pt>
                <c:pt idx="215">
                  <c:v>17878</c:v>
                </c:pt>
                <c:pt idx="216">
                  <c:v>17882.5</c:v>
                </c:pt>
                <c:pt idx="217">
                  <c:v>17894</c:v>
                </c:pt>
                <c:pt idx="218">
                  <c:v>17894</c:v>
                </c:pt>
                <c:pt idx="219">
                  <c:v>17894</c:v>
                </c:pt>
                <c:pt idx="220">
                  <c:v>17894</c:v>
                </c:pt>
                <c:pt idx="221">
                  <c:v>17894</c:v>
                </c:pt>
                <c:pt idx="222">
                  <c:v>17894</c:v>
                </c:pt>
                <c:pt idx="223">
                  <c:v>17897.5</c:v>
                </c:pt>
                <c:pt idx="224">
                  <c:v>17905</c:v>
                </c:pt>
                <c:pt idx="225">
                  <c:v>18125</c:v>
                </c:pt>
                <c:pt idx="226">
                  <c:v>18297</c:v>
                </c:pt>
                <c:pt idx="227">
                  <c:v>18297</c:v>
                </c:pt>
                <c:pt idx="228">
                  <c:v>18312.5</c:v>
                </c:pt>
                <c:pt idx="229">
                  <c:v>18312.5</c:v>
                </c:pt>
                <c:pt idx="230">
                  <c:v>18341.5</c:v>
                </c:pt>
                <c:pt idx="231">
                  <c:v>18341.5</c:v>
                </c:pt>
                <c:pt idx="232">
                  <c:v>18358.5</c:v>
                </c:pt>
                <c:pt idx="233">
                  <c:v>18363</c:v>
                </c:pt>
                <c:pt idx="234">
                  <c:v>18368</c:v>
                </c:pt>
                <c:pt idx="235">
                  <c:v>18372</c:v>
                </c:pt>
                <c:pt idx="236">
                  <c:v>18372</c:v>
                </c:pt>
                <c:pt idx="237">
                  <c:v>18372</c:v>
                </c:pt>
                <c:pt idx="238">
                  <c:v>18372</c:v>
                </c:pt>
                <c:pt idx="239">
                  <c:v>18372</c:v>
                </c:pt>
                <c:pt idx="240">
                  <c:v>18376.5</c:v>
                </c:pt>
                <c:pt idx="241">
                  <c:v>18570.5</c:v>
                </c:pt>
                <c:pt idx="242">
                  <c:v>18590</c:v>
                </c:pt>
                <c:pt idx="243">
                  <c:v>18607.5</c:v>
                </c:pt>
                <c:pt idx="244">
                  <c:v>18608.5</c:v>
                </c:pt>
                <c:pt idx="245">
                  <c:v>18608.5</c:v>
                </c:pt>
                <c:pt idx="246">
                  <c:v>18608.5</c:v>
                </c:pt>
                <c:pt idx="247">
                  <c:v>18625.5</c:v>
                </c:pt>
                <c:pt idx="248">
                  <c:v>18754.5</c:v>
                </c:pt>
                <c:pt idx="249">
                  <c:v>18754.5</c:v>
                </c:pt>
                <c:pt idx="250">
                  <c:v>18785</c:v>
                </c:pt>
                <c:pt idx="251">
                  <c:v>18785</c:v>
                </c:pt>
                <c:pt idx="252">
                  <c:v>18785</c:v>
                </c:pt>
                <c:pt idx="253">
                  <c:v>18785</c:v>
                </c:pt>
                <c:pt idx="254">
                  <c:v>18785</c:v>
                </c:pt>
                <c:pt idx="255">
                  <c:v>18785</c:v>
                </c:pt>
                <c:pt idx="256">
                  <c:v>18785</c:v>
                </c:pt>
                <c:pt idx="257">
                  <c:v>18785</c:v>
                </c:pt>
                <c:pt idx="258">
                  <c:v>18785</c:v>
                </c:pt>
                <c:pt idx="259">
                  <c:v>18785</c:v>
                </c:pt>
                <c:pt idx="260">
                  <c:v>18785</c:v>
                </c:pt>
                <c:pt idx="261">
                  <c:v>18785</c:v>
                </c:pt>
                <c:pt idx="262">
                  <c:v>18785</c:v>
                </c:pt>
                <c:pt idx="263">
                  <c:v>18789.5</c:v>
                </c:pt>
                <c:pt idx="264">
                  <c:v>18789.5</c:v>
                </c:pt>
                <c:pt idx="265">
                  <c:v>18798</c:v>
                </c:pt>
                <c:pt idx="266">
                  <c:v>18800</c:v>
                </c:pt>
                <c:pt idx="267">
                  <c:v>18800</c:v>
                </c:pt>
                <c:pt idx="268">
                  <c:v>18800</c:v>
                </c:pt>
                <c:pt idx="269">
                  <c:v>18800</c:v>
                </c:pt>
                <c:pt idx="270">
                  <c:v>18800</c:v>
                </c:pt>
                <c:pt idx="271">
                  <c:v>18800</c:v>
                </c:pt>
                <c:pt idx="272">
                  <c:v>18800</c:v>
                </c:pt>
                <c:pt idx="273">
                  <c:v>18800</c:v>
                </c:pt>
                <c:pt idx="274">
                  <c:v>18811.5</c:v>
                </c:pt>
                <c:pt idx="275">
                  <c:v>18811.5</c:v>
                </c:pt>
                <c:pt idx="276">
                  <c:v>18811.5</c:v>
                </c:pt>
                <c:pt idx="277">
                  <c:v>18811.5</c:v>
                </c:pt>
                <c:pt idx="278">
                  <c:v>18826</c:v>
                </c:pt>
                <c:pt idx="279">
                  <c:v>18826.5</c:v>
                </c:pt>
                <c:pt idx="280">
                  <c:v>18830.5</c:v>
                </c:pt>
                <c:pt idx="281">
                  <c:v>18901</c:v>
                </c:pt>
                <c:pt idx="282">
                  <c:v>18999</c:v>
                </c:pt>
                <c:pt idx="283">
                  <c:v>19073.5</c:v>
                </c:pt>
                <c:pt idx="284">
                  <c:v>19130</c:v>
                </c:pt>
                <c:pt idx="285">
                  <c:v>19241.5</c:v>
                </c:pt>
                <c:pt idx="286">
                  <c:v>19241.5</c:v>
                </c:pt>
                <c:pt idx="287">
                  <c:v>19241.5</c:v>
                </c:pt>
                <c:pt idx="288">
                  <c:v>19241.5</c:v>
                </c:pt>
                <c:pt idx="289">
                  <c:v>19252.5</c:v>
                </c:pt>
                <c:pt idx="290">
                  <c:v>19265.5</c:v>
                </c:pt>
                <c:pt idx="291">
                  <c:v>19265.5</c:v>
                </c:pt>
                <c:pt idx="292">
                  <c:v>19267.5</c:v>
                </c:pt>
                <c:pt idx="293">
                  <c:v>19298.5</c:v>
                </c:pt>
                <c:pt idx="294">
                  <c:v>19538.5</c:v>
                </c:pt>
                <c:pt idx="295">
                  <c:v>19552.5</c:v>
                </c:pt>
                <c:pt idx="296">
                  <c:v>19560.5</c:v>
                </c:pt>
                <c:pt idx="297">
                  <c:v>20206.5</c:v>
                </c:pt>
                <c:pt idx="298">
                  <c:v>20221.5</c:v>
                </c:pt>
                <c:pt idx="299">
                  <c:v>20235</c:v>
                </c:pt>
                <c:pt idx="300">
                  <c:v>20264</c:v>
                </c:pt>
                <c:pt idx="301">
                  <c:v>20455.5</c:v>
                </c:pt>
                <c:pt idx="302">
                  <c:v>20489</c:v>
                </c:pt>
                <c:pt idx="303">
                  <c:v>20523.5</c:v>
                </c:pt>
                <c:pt idx="304">
                  <c:v>20676</c:v>
                </c:pt>
                <c:pt idx="305">
                  <c:v>20679</c:v>
                </c:pt>
                <c:pt idx="306">
                  <c:v>20691.5</c:v>
                </c:pt>
                <c:pt idx="307">
                  <c:v>20713</c:v>
                </c:pt>
                <c:pt idx="308">
                  <c:v>20727</c:v>
                </c:pt>
                <c:pt idx="309">
                  <c:v>20888</c:v>
                </c:pt>
              </c:numCache>
            </c:numRef>
          </c:xVal>
          <c:yVal>
            <c:numRef>
              <c:f>'Inactive 3'!$T$21:$T$909</c:f>
              <c:numCache>
                <c:formatCode>General</c:formatCode>
                <c:ptCount val="889"/>
                <c:pt idx="1">
                  <c:v>-8.6837500020919833E-3</c:v>
                </c:pt>
                <c:pt idx="2">
                  <c:v>-1.4533750001646695E-2</c:v>
                </c:pt>
                <c:pt idx="5">
                  <c:v>5.1624999832711183E-4</c:v>
                </c:pt>
                <c:pt idx="8">
                  <c:v>-2.8087500031688251E-3</c:v>
                </c:pt>
                <c:pt idx="10">
                  <c:v>3.3162499967147596E-3</c:v>
                </c:pt>
                <c:pt idx="12">
                  <c:v>2.0766249999724096E-2</c:v>
                </c:pt>
                <c:pt idx="14">
                  <c:v>1.4316249998955755E-2</c:v>
                </c:pt>
                <c:pt idx="15">
                  <c:v>1.7991249998885905E-2</c:v>
                </c:pt>
                <c:pt idx="18">
                  <c:v>1.3041250000242144E-2</c:v>
                </c:pt>
                <c:pt idx="20">
                  <c:v>8.6662499961676076E-3</c:v>
                </c:pt>
                <c:pt idx="22">
                  <c:v>-9.4337500013352837E-3</c:v>
                </c:pt>
                <c:pt idx="24">
                  <c:v>-1.2558750000607688E-2</c:v>
                </c:pt>
                <c:pt idx="26">
                  <c:v>-1.4087500021560118E-3</c:v>
                </c:pt>
                <c:pt idx="27">
                  <c:v>-7.28375000107917E-3</c:v>
                </c:pt>
                <c:pt idx="30">
                  <c:v>-1.0708750000048894E-2</c:v>
                </c:pt>
                <c:pt idx="32">
                  <c:v>-9.7937500031548552E-3</c:v>
                </c:pt>
                <c:pt idx="34">
                  <c:v>-9.666250003647292E-3</c:v>
                </c:pt>
                <c:pt idx="35">
                  <c:v>5.9187500010011718E-3</c:v>
                </c:pt>
                <c:pt idx="36">
                  <c:v>-8.3637500028999057E-3</c:v>
                </c:pt>
                <c:pt idx="39">
                  <c:v>-3.2112500011862721E-3</c:v>
                </c:pt>
                <c:pt idx="40">
                  <c:v>-5.4937500026426278E-3</c:v>
                </c:pt>
                <c:pt idx="42">
                  <c:v>-1.2058750002324814E-2</c:v>
                </c:pt>
                <c:pt idx="45">
                  <c:v>-1.3903750001190929E-2</c:v>
                </c:pt>
                <c:pt idx="47">
                  <c:v>-1.9208750003599562E-2</c:v>
                </c:pt>
                <c:pt idx="49">
                  <c:v>-1.4671249999082647E-2</c:v>
                </c:pt>
                <c:pt idx="50">
                  <c:v>1.3358750002225861E-2</c:v>
                </c:pt>
                <c:pt idx="53">
                  <c:v>3.1473749993892852E-2</c:v>
                </c:pt>
                <c:pt idx="57">
                  <c:v>-6.8438750007771887E-2</c:v>
                </c:pt>
                <c:pt idx="60">
                  <c:v>1.4116249993094243E-2</c:v>
                </c:pt>
                <c:pt idx="63">
                  <c:v>2.5833749998128042E-2</c:v>
                </c:pt>
                <c:pt idx="65">
                  <c:v>-1.223875000141561E-2</c:v>
                </c:pt>
                <c:pt idx="66">
                  <c:v>7.6124999759485945E-4</c:v>
                </c:pt>
                <c:pt idx="68">
                  <c:v>8.4787500018137507E-3</c:v>
                </c:pt>
                <c:pt idx="70">
                  <c:v>3.3053750004910398E-2</c:v>
                </c:pt>
                <c:pt idx="73">
                  <c:v>-2.5703750005050097E-2</c:v>
                </c:pt>
                <c:pt idx="74">
                  <c:v>3.8416249997681007E-2</c:v>
                </c:pt>
                <c:pt idx="78">
                  <c:v>5.6062500007101335E-3</c:v>
                </c:pt>
                <c:pt idx="79">
                  <c:v>5.8762499975273386E-3</c:v>
                </c:pt>
                <c:pt idx="80">
                  <c:v>4.3037499999627471E-3</c:v>
                </c:pt>
                <c:pt idx="81">
                  <c:v>9.3375000142259523E-4</c:v>
                </c:pt>
                <c:pt idx="84">
                  <c:v>1.3662499986821786E-3</c:v>
                </c:pt>
                <c:pt idx="85">
                  <c:v>-8.4887499979231507E-3</c:v>
                </c:pt>
                <c:pt idx="90">
                  <c:v>-1.2871250000898726E-2</c:v>
                </c:pt>
                <c:pt idx="93">
                  <c:v>-1.3573750002251472E-2</c:v>
                </c:pt>
                <c:pt idx="96">
                  <c:v>-1.0816250003699679E-2</c:v>
                </c:pt>
                <c:pt idx="99">
                  <c:v>-1.1061249999329448E-2</c:v>
                </c:pt>
                <c:pt idx="102">
                  <c:v>-9.2262499965727329E-3</c:v>
                </c:pt>
                <c:pt idx="103">
                  <c:v>-3.1287499950849451E-3</c:v>
                </c:pt>
                <c:pt idx="107">
                  <c:v>-3.8912500021979213E-3</c:v>
                </c:pt>
                <c:pt idx="108">
                  <c:v>-3.8412499998230487E-3</c:v>
                </c:pt>
                <c:pt idx="110">
                  <c:v>-6.9625000469386578E-4</c:v>
                </c:pt>
                <c:pt idx="111">
                  <c:v>-6.7625000519910827E-4</c:v>
                </c:pt>
                <c:pt idx="115">
                  <c:v>-6.3624999893363565E-4</c:v>
                </c:pt>
                <c:pt idx="117">
                  <c:v>2.9837499969289638E-3</c:v>
                </c:pt>
                <c:pt idx="118">
                  <c:v>3.6837499937973917E-3</c:v>
                </c:pt>
                <c:pt idx="125">
                  <c:v>2.3912499964353628E-3</c:v>
                </c:pt>
                <c:pt idx="126">
                  <c:v>6.8687500024680048E-3</c:v>
                </c:pt>
                <c:pt idx="128">
                  <c:v>9.7362499946029857E-3</c:v>
                </c:pt>
                <c:pt idx="129">
                  <c:v>9.9362499968265183E-3</c:v>
                </c:pt>
                <c:pt idx="130">
                  <c:v>1.0036249994300306E-2</c:v>
                </c:pt>
                <c:pt idx="136">
                  <c:v>1.0811250002007E-2</c:v>
                </c:pt>
                <c:pt idx="138">
                  <c:v>1.225874999363441E-2</c:v>
                </c:pt>
                <c:pt idx="140">
                  <c:v>1.0046249997685663E-2</c:v>
                </c:pt>
                <c:pt idx="146">
                  <c:v>1.2928750002174638E-2</c:v>
                </c:pt>
                <c:pt idx="147">
                  <c:v>1.2878749992523808E-2</c:v>
                </c:pt>
                <c:pt idx="148">
                  <c:v>1.2658749998081475E-2</c:v>
                </c:pt>
                <c:pt idx="150">
                  <c:v>1.359624999895459E-2</c:v>
                </c:pt>
                <c:pt idx="151">
                  <c:v>1.2281249997613486E-2</c:v>
                </c:pt>
                <c:pt idx="152">
                  <c:v>1.3116249996528495E-2</c:v>
                </c:pt>
                <c:pt idx="153">
                  <c:v>1.1833749995275866E-2</c:v>
                </c:pt>
                <c:pt idx="154">
                  <c:v>1.1866249995364342E-2</c:v>
                </c:pt>
                <c:pt idx="155">
                  <c:v>1.2221249999129213E-2</c:v>
                </c:pt>
                <c:pt idx="161">
                  <c:v>1.1861250000947621E-2</c:v>
                </c:pt>
                <c:pt idx="162">
                  <c:v>1.1746249998395797E-2</c:v>
                </c:pt>
                <c:pt idx="166">
                  <c:v>1.149124999938067E-2</c:v>
                </c:pt>
                <c:pt idx="168">
                  <c:v>1.1243749999266583E-2</c:v>
                </c:pt>
                <c:pt idx="170">
                  <c:v>1.1046250001527369E-2</c:v>
                </c:pt>
                <c:pt idx="173">
                  <c:v>1.1103750002803281E-2</c:v>
                </c:pt>
                <c:pt idx="175">
                  <c:v>1.0868750003282912E-2</c:v>
                </c:pt>
                <c:pt idx="176">
                  <c:v>1.0403749998658895E-2</c:v>
                </c:pt>
                <c:pt idx="178">
                  <c:v>9.9437499957275577E-3</c:v>
                </c:pt>
                <c:pt idx="180">
                  <c:v>1.0238749993732199E-2</c:v>
                </c:pt>
                <c:pt idx="182">
                  <c:v>9.1212499974062666E-3</c:v>
                </c:pt>
                <c:pt idx="183">
                  <c:v>9.4712499922025017E-3</c:v>
                </c:pt>
                <c:pt idx="185">
                  <c:v>9.6537499994155951E-3</c:v>
                </c:pt>
                <c:pt idx="187">
                  <c:v>8.5262499997043051E-3</c:v>
                </c:pt>
                <c:pt idx="189">
                  <c:v>8.078750004642643E-3</c:v>
                </c:pt>
                <c:pt idx="192">
                  <c:v>5.5237499982467853E-3</c:v>
                </c:pt>
                <c:pt idx="195">
                  <c:v>7.3212499992223457E-3</c:v>
                </c:pt>
                <c:pt idx="197">
                  <c:v>5.6412500052829273E-3</c:v>
                </c:pt>
                <c:pt idx="198">
                  <c:v>5.9812499966938049E-3</c:v>
                </c:pt>
                <c:pt idx="199">
                  <c:v>4.746250000607688E-3</c:v>
                </c:pt>
                <c:pt idx="201">
                  <c:v>5.3887500034761615E-3</c:v>
                </c:pt>
                <c:pt idx="203">
                  <c:v>6.5987499983748421E-3</c:v>
                </c:pt>
                <c:pt idx="207">
                  <c:v>4.3037499999627471E-3</c:v>
                </c:pt>
                <c:pt idx="209">
                  <c:v>5.081250004877802E-3</c:v>
                </c:pt>
                <c:pt idx="212">
                  <c:v>2.1537499997066334E-3</c:v>
                </c:pt>
                <c:pt idx="216">
                  <c:v>1.7812500009313226E-3</c:v>
                </c:pt>
                <c:pt idx="223">
                  <c:v>2.0687500000349246E-3</c:v>
                </c:pt>
                <c:pt idx="228">
                  <c:v>-2.9437499979394488E-3</c:v>
                </c:pt>
                <c:pt idx="229">
                  <c:v>-2.9437499979394488E-3</c:v>
                </c:pt>
                <c:pt idx="230">
                  <c:v>-3.8812500060885213E-3</c:v>
                </c:pt>
                <c:pt idx="231">
                  <c:v>-3.8312500037136488E-3</c:v>
                </c:pt>
                <c:pt idx="232">
                  <c:v>-3.2887500055949204E-3</c:v>
                </c:pt>
                <c:pt idx="240">
                  <c:v>-1.4237499999580905E-3</c:v>
                </c:pt>
                <c:pt idx="241">
                  <c:v>-4.4787499937228858E-3</c:v>
                </c:pt>
                <c:pt idx="243">
                  <c:v>-3.1562500080326572E-3</c:v>
                </c:pt>
                <c:pt idx="244">
                  <c:v>-5.9237500026938505E-3</c:v>
                </c:pt>
                <c:pt idx="245">
                  <c:v>-5.5837499967310578E-3</c:v>
                </c:pt>
                <c:pt idx="246">
                  <c:v>-5.4037500012782402E-3</c:v>
                </c:pt>
                <c:pt idx="247">
                  <c:v>-5.3912500006845221E-3</c:v>
                </c:pt>
                <c:pt idx="248">
                  <c:v>-6.1087499998393469E-3</c:v>
                </c:pt>
                <c:pt idx="249">
                  <c:v>-2.1487499980139546E-3</c:v>
                </c:pt>
                <c:pt idx="263">
                  <c:v>-7.4012500044773333E-3</c:v>
                </c:pt>
                <c:pt idx="264">
                  <c:v>-6.1712500028079376E-3</c:v>
                </c:pt>
                <c:pt idx="274">
                  <c:v>-6.506249999802094E-3</c:v>
                </c:pt>
                <c:pt idx="275">
                  <c:v>-6.4862500003073364E-3</c:v>
                </c:pt>
                <c:pt idx="276">
                  <c:v>-5.9462499993969686E-3</c:v>
                </c:pt>
                <c:pt idx="277">
                  <c:v>-5.8362499985378236E-3</c:v>
                </c:pt>
                <c:pt idx="279">
                  <c:v>-6.2987499986775219E-3</c:v>
                </c:pt>
                <c:pt idx="280">
                  <c:v>-6.8287500034784898E-3</c:v>
                </c:pt>
                <c:pt idx="283">
                  <c:v>-8.6512500056414865E-3</c:v>
                </c:pt>
                <c:pt idx="285">
                  <c:v>-1.1521250002260786E-2</c:v>
                </c:pt>
                <c:pt idx="286">
                  <c:v>-1.0771250003017485E-2</c:v>
                </c:pt>
                <c:pt idx="287">
                  <c:v>-1.0651249998772983E-2</c:v>
                </c:pt>
                <c:pt idx="288">
                  <c:v>-1.0301250003976747E-2</c:v>
                </c:pt>
                <c:pt idx="289">
                  <c:v>-8.5937500043655746E-3</c:v>
                </c:pt>
                <c:pt idx="290">
                  <c:v>-9.9312500024097972E-3</c:v>
                </c:pt>
                <c:pt idx="291">
                  <c:v>-9.631250002712477E-3</c:v>
                </c:pt>
                <c:pt idx="292">
                  <c:v>-1.0296250002284069E-2</c:v>
                </c:pt>
                <c:pt idx="293">
                  <c:v>-1.0738750002929009E-2</c:v>
                </c:pt>
                <c:pt idx="295">
                  <c:v>-1.1743750001187436E-2</c:v>
                </c:pt>
                <c:pt idx="296">
                  <c:v>-1.2543750002805609E-2</c:v>
                </c:pt>
                <c:pt idx="297">
                  <c:v>-1.5448750003997702E-2</c:v>
                </c:pt>
                <c:pt idx="298">
                  <c:v>-1.6461250001157168E-2</c:v>
                </c:pt>
                <c:pt idx="299">
                  <c:v>1.0637499995937105E-2</c:v>
                </c:pt>
                <c:pt idx="300">
                  <c:v>1.2119999999413267E-2</c:v>
                </c:pt>
                <c:pt idx="301">
                  <c:v>-1.6016249996027909E-2</c:v>
                </c:pt>
                <c:pt idx="302">
                  <c:v>1.1232500000915024E-2</c:v>
                </c:pt>
                <c:pt idx="303">
                  <c:v>-1.6226250001636799E-2</c:v>
                </c:pt>
                <c:pt idx="304">
                  <c:v>1.1530000003403984E-2</c:v>
                </c:pt>
                <c:pt idx="305">
                  <c:v>1.1707500001648441E-2</c:v>
                </c:pt>
                <c:pt idx="306">
                  <c:v>-1.668624999729218E-2</c:v>
                </c:pt>
                <c:pt idx="307">
                  <c:v>1.2952500001119915E-2</c:v>
                </c:pt>
                <c:pt idx="308">
                  <c:v>1.2147500005085021E-2</c:v>
                </c:pt>
                <c:pt idx="309">
                  <c:v>1.4139999999315478E-2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CC-4540-943B-244339E898B4}"/>
            </c:ext>
          </c:extLst>
        </c:ser>
        <c:ser>
          <c:idx val="7"/>
          <c:order val="2"/>
          <c:tx>
            <c:strRef>
              <c:f>'Inactive 3'!$W$20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3'!$F$21:$F$909</c:f>
              <c:numCache>
                <c:formatCode>General</c:formatCode>
                <c:ptCount val="889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15984.5</c:v>
                </c:pt>
                <c:pt idx="153">
                  <c:v>15995.5</c:v>
                </c:pt>
                <c:pt idx="154">
                  <c:v>16004.5</c:v>
                </c:pt>
                <c:pt idx="155">
                  <c:v>16010.5</c:v>
                </c:pt>
                <c:pt idx="156">
                  <c:v>16058.5</c:v>
                </c:pt>
                <c:pt idx="157">
                  <c:v>16179</c:v>
                </c:pt>
                <c:pt idx="158">
                  <c:v>16185</c:v>
                </c:pt>
                <c:pt idx="159">
                  <c:v>16192</c:v>
                </c:pt>
                <c:pt idx="160">
                  <c:v>16212</c:v>
                </c:pt>
                <c:pt idx="161">
                  <c:v>16218.5</c:v>
                </c:pt>
                <c:pt idx="162">
                  <c:v>16220.5</c:v>
                </c:pt>
                <c:pt idx="163">
                  <c:v>16220.5</c:v>
                </c:pt>
                <c:pt idx="164">
                  <c:v>16255</c:v>
                </c:pt>
                <c:pt idx="165">
                  <c:v>16264</c:v>
                </c:pt>
                <c:pt idx="166">
                  <c:v>16294.5</c:v>
                </c:pt>
                <c:pt idx="167">
                  <c:v>16406</c:v>
                </c:pt>
                <c:pt idx="168">
                  <c:v>16419.5</c:v>
                </c:pt>
                <c:pt idx="169">
                  <c:v>16448</c:v>
                </c:pt>
                <c:pt idx="170">
                  <c:v>16460.5</c:v>
                </c:pt>
                <c:pt idx="171">
                  <c:v>16492</c:v>
                </c:pt>
                <c:pt idx="172">
                  <c:v>16620</c:v>
                </c:pt>
                <c:pt idx="173">
                  <c:v>16639.5</c:v>
                </c:pt>
                <c:pt idx="174">
                  <c:v>16653</c:v>
                </c:pt>
                <c:pt idx="175">
                  <c:v>16657.5</c:v>
                </c:pt>
                <c:pt idx="176">
                  <c:v>16679.5</c:v>
                </c:pt>
                <c:pt idx="177">
                  <c:v>16681</c:v>
                </c:pt>
                <c:pt idx="178">
                  <c:v>16847.5</c:v>
                </c:pt>
                <c:pt idx="179">
                  <c:v>16865</c:v>
                </c:pt>
                <c:pt idx="180">
                  <c:v>16901.5</c:v>
                </c:pt>
                <c:pt idx="181">
                  <c:v>16902</c:v>
                </c:pt>
                <c:pt idx="182">
                  <c:v>16906.5</c:v>
                </c:pt>
                <c:pt idx="183">
                  <c:v>16910.5</c:v>
                </c:pt>
                <c:pt idx="184">
                  <c:v>16935</c:v>
                </c:pt>
                <c:pt idx="185">
                  <c:v>16939.5</c:v>
                </c:pt>
                <c:pt idx="186">
                  <c:v>16952</c:v>
                </c:pt>
                <c:pt idx="187">
                  <c:v>16996.5</c:v>
                </c:pt>
                <c:pt idx="188">
                  <c:v>17105</c:v>
                </c:pt>
                <c:pt idx="189">
                  <c:v>17109.5</c:v>
                </c:pt>
                <c:pt idx="190">
                  <c:v>17153</c:v>
                </c:pt>
                <c:pt idx="191">
                  <c:v>17172</c:v>
                </c:pt>
                <c:pt idx="192">
                  <c:v>17223.5</c:v>
                </c:pt>
                <c:pt idx="193">
                  <c:v>17241</c:v>
                </c:pt>
                <c:pt idx="194">
                  <c:v>17243</c:v>
                </c:pt>
                <c:pt idx="195">
                  <c:v>17290.5</c:v>
                </c:pt>
                <c:pt idx="196">
                  <c:v>17306</c:v>
                </c:pt>
                <c:pt idx="197">
                  <c:v>17354.5</c:v>
                </c:pt>
                <c:pt idx="198">
                  <c:v>17362.5</c:v>
                </c:pt>
                <c:pt idx="199">
                  <c:v>17380.5</c:v>
                </c:pt>
                <c:pt idx="200">
                  <c:v>17387</c:v>
                </c:pt>
                <c:pt idx="201">
                  <c:v>17401.5</c:v>
                </c:pt>
                <c:pt idx="202">
                  <c:v>17408</c:v>
                </c:pt>
                <c:pt idx="203">
                  <c:v>17413.5</c:v>
                </c:pt>
                <c:pt idx="204">
                  <c:v>17442</c:v>
                </c:pt>
                <c:pt idx="205">
                  <c:v>17442</c:v>
                </c:pt>
                <c:pt idx="206">
                  <c:v>17442</c:v>
                </c:pt>
                <c:pt idx="207">
                  <c:v>17559.5</c:v>
                </c:pt>
                <c:pt idx="208">
                  <c:v>17579</c:v>
                </c:pt>
                <c:pt idx="209">
                  <c:v>17602.5</c:v>
                </c:pt>
                <c:pt idx="210">
                  <c:v>17645</c:v>
                </c:pt>
                <c:pt idx="211">
                  <c:v>17699</c:v>
                </c:pt>
                <c:pt idx="212">
                  <c:v>17819.5</c:v>
                </c:pt>
                <c:pt idx="213">
                  <c:v>17824</c:v>
                </c:pt>
                <c:pt idx="214">
                  <c:v>17867</c:v>
                </c:pt>
                <c:pt idx="215">
                  <c:v>17878</c:v>
                </c:pt>
                <c:pt idx="216">
                  <c:v>17882.5</c:v>
                </c:pt>
                <c:pt idx="217">
                  <c:v>17894</c:v>
                </c:pt>
                <c:pt idx="218">
                  <c:v>17894</c:v>
                </c:pt>
                <c:pt idx="219">
                  <c:v>17894</c:v>
                </c:pt>
                <c:pt idx="220">
                  <c:v>17894</c:v>
                </c:pt>
                <c:pt idx="221">
                  <c:v>17894</c:v>
                </c:pt>
                <c:pt idx="222">
                  <c:v>17894</c:v>
                </c:pt>
                <c:pt idx="223">
                  <c:v>17897.5</c:v>
                </c:pt>
                <c:pt idx="224">
                  <c:v>17905</c:v>
                </c:pt>
                <c:pt idx="225">
                  <c:v>18125</c:v>
                </c:pt>
                <c:pt idx="226">
                  <c:v>18297</c:v>
                </c:pt>
                <c:pt idx="227">
                  <c:v>18297</c:v>
                </c:pt>
                <c:pt idx="228">
                  <c:v>18312.5</c:v>
                </c:pt>
                <c:pt idx="229">
                  <c:v>18312.5</c:v>
                </c:pt>
                <c:pt idx="230">
                  <c:v>18341.5</c:v>
                </c:pt>
                <c:pt idx="231">
                  <c:v>18341.5</c:v>
                </c:pt>
                <c:pt idx="232">
                  <c:v>18358.5</c:v>
                </c:pt>
                <c:pt idx="233">
                  <c:v>18363</c:v>
                </c:pt>
                <c:pt idx="234">
                  <c:v>18368</c:v>
                </c:pt>
                <c:pt idx="235">
                  <c:v>18372</c:v>
                </c:pt>
                <c:pt idx="236">
                  <c:v>18372</c:v>
                </c:pt>
                <c:pt idx="237">
                  <c:v>18372</c:v>
                </c:pt>
                <c:pt idx="238">
                  <c:v>18372</c:v>
                </c:pt>
                <c:pt idx="239">
                  <c:v>18372</c:v>
                </c:pt>
                <c:pt idx="240">
                  <c:v>18376.5</c:v>
                </c:pt>
                <c:pt idx="241">
                  <c:v>18570.5</c:v>
                </c:pt>
                <c:pt idx="242">
                  <c:v>18590</c:v>
                </c:pt>
                <c:pt idx="243">
                  <c:v>18607.5</c:v>
                </c:pt>
                <c:pt idx="244">
                  <c:v>18608.5</c:v>
                </c:pt>
                <c:pt idx="245">
                  <c:v>18608.5</c:v>
                </c:pt>
                <c:pt idx="246">
                  <c:v>18608.5</c:v>
                </c:pt>
                <c:pt idx="247">
                  <c:v>18625.5</c:v>
                </c:pt>
                <c:pt idx="248">
                  <c:v>18754.5</c:v>
                </c:pt>
                <c:pt idx="249">
                  <c:v>18754.5</c:v>
                </c:pt>
                <c:pt idx="250">
                  <c:v>18785</c:v>
                </c:pt>
                <c:pt idx="251">
                  <c:v>18785</c:v>
                </c:pt>
                <c:pt idx="252">
                  <c:v>18785</c:v>
                </c:pt>
                <c:pt idx="253">
                  <c:v>18785</c:v>
                </c:pt>
                <c:pt idx="254">
                  <c:v>18785</c:v>
                </c:pt>
                <c:pt idx="255">
                  <c:v>18785</c:v>
                </c:pt>
                <c:pt idx="256">
                  <c:v>18785</c:v>
                </c:pt>
                <c:pt idx="257">
                  <c:v>18785</c:v>
                </c:pt>
                <c:pt idx="258">
                  <c:v>18785</c:v>
                </c:pt>
                <c:pt idx="259">
                  <c:v>18785</c:v>
                </c:pt>
                <c:pt idx="260">
                  <c:v>18785</c:v>
                </c:pt>
                <c:pt idx="261">
                  <c:v>18785</c:v>
                </c:pt>
                <c:pt idx="262">
                  <c:v>18785</c:v>
                </c:pt>
                <c:pt idx="263">
                  <c:v>18789.5</c:v>
                </c:pt>
                <c:pt idx="264">
                  <c:v>18789.5</c:v>
                </c:pt>
                <c:pt idx="265">
                  <c:v>18798</c:v>
                </c:pt>
                <c:pt idx="266">
                  <c:v>18800</c:v>
                </c:pt>
                <c:pt idx="267">
                  <c:v>18800</c:v>
                </c:pt>
                <c:pt idx="268">
                  <c:v>18800</c:v>
                </c:pt>
                <c:pt idx="269">
                  <c:v>18800</c:v>
                </c:pt>
                <c:pt idx="270">
                  <c:v>18800</c:v>
                </c:pt>
                <c:pt idx="271">
                  <c:v>18800</c:v>
                </c:pt>
                <c:pt idx="272">
                  <c:v>18800</c:v>
                </c:pt>
                <c:pt idx="273">
                  <c:v>18800</c:v>
                </c:pt>
                <c:pt idx="274">
                  <c:v>18811.5</c:v>
                </c:pt>
                <c:pt idx="275">
                  <c:v>18811.5</c:v>
                </c:pt>
                <c:pt idx="276">
                  <c:v>18811.5</c:v>
                </c:pt>
                <c:pt idx="277">
                  <c:v>18811.5</c:v>
                </c:pt>
                <c:pt idx="278">
                  <c:v>18826</c:v>
                </c:pt>
                <c:pt idx="279">
                  <c:v>18826.5</c:v>
                </c:pt>
                <c:pt idx="280">
                  <c:v>18830.5</c:v>
                </c:pt>
                <c:pt idx="281">
                  <c:v>18901</c:v>
                </c:pt>
                <c:pt idx="282">
                  <c:v>18999</c:v>
                </c:pt>
                <c:pt idx="283">
                  <c:v>19073.5</c:v>
                </c:pt>
                <c:pt idx="284">
                  <c:v>19130</c:v>
                </c:pt>
                <c:pt idx="285">
                  <c:v>19241.5</c:v>
                </c:pt>
                <c:pt idx="286">
                  <c:v>19241.5</c:v>
                </c:pt>
                <c:pt idx="287">
                  <c:v>19241.5</c:v>
                </c:pt>
                <c:pt idx="288">
                  <c:v>19241.5</c:v>
                </c:pt>
                <c:pt idx="289">
                  <c:v>19252.5</c:v>
                </c:pt>
                <c:pt idx="290">
                  <c:v>19265.5</c:v>
                </c:pt>
                <c:pt idx="291">
                  <c:v>19265.5</c:v>
                </c:pt>
                <c:pt idx="292">
                  <c:v>19267.5</c:v>
                </c:pt>
                <c:pt idx="293">
                  <c:v>19298.5</c:v>
                </c:pt>
                <c:pt idx="294">
                  <c:v>19538.5</c:v>
                </c:pt>
                <c:pt idx="295">
                  <c:v>19552.5</c:v>
                </c:pt>
                <c:pt idx="296">
                  <c:v>19560.5</c:v>
                </c:pt>
                <c:pt idx="297">
                  <c:v>20206.5</c:v>
                </c:pt>
                <c:pt idx="298">
                  <c:v>20221.5</c:v>
                </c:pt>
                <c:pt idx="299">
                  <c:v>20235</c:v>
                </c:pt>
                <c:pt idx="300">
                  <c:v>20264</c:v>
                </c:pt>
                <c:pt idx="301">
                  <c:v>20455.5</c:v>
                </c:pt>
                <c:pt idx="302">
                  <c:v>20489</c:v>
                </c:pt>
                <c:pt idx="303">
                  <c:v>20523.5</c:v>
                </c:pt>
                <c:pt idx="304">
                  <c:v>20676</c:v>
                </c:pt>
                <c:pt idx="305">
                  <c:v>20679</c:v>
                </c:pt>
                <c:pt idx="306">
                  <c:v>20691.5</c:v>
                </c:pt>
                <c:pt idx="307">
                  <c:v>20713</c:v>
                </c:pt>
                <c:pt idx="308">
                  <c:v>20727</c:v>
                </c:pt>
                <c:pt idx="309">
                  <c:v>20888</c:v>
                </c:pt>
              </c:numCache>
            </c:numRef>
          </c:xVal>
          <c:yVal>
            <c:numRef>
              <c:f>'Inactive 3'!$W$21:$W$909</c:f>
              <c:numCache>
                <c:formatCode>General</c:formatCode>
                <c:ptCount val="889"/>
                <c:pt idx="31">
                  <c:v>7.4537499967846088E-3</c:v>
                </c:pt>
                <c:pt idx="35">
                  <c:v>-1.5633750001143198E-2</c:v>
                </c:pt>
                <c:pt idx="48">
                  <c:v>-5.5412500005331822E-3</c:v>
                </c:pt>
                <c:pt idx="51">
                  <c:v>-3.2861250001587905E-2</c:v>
                </c:pt>
                <c:pt idx="55">
                  <c:v>-7.2587499962537549E-3</c:v>
                </c:pt>
                <c:pt idx="57">
                  <c:v>-1.9816250001895241E-2</c:v>
                </c:pt>
                <c:pt idx="71">
                  <c:v>1.3346249994356185E-2</c:v>
                </c:pt>
                <c:pt idx="76">
                  <c:v>2.1019999998316052E-2</c:v>
                </c:pt>
                <c:pt idx="100">
                  <c:v>5.903750003199093E-3</c:v>
                </c:pt>
                <c:pt idx="104">
                  <c:v>1.8243749997054692E-2</c:v>
                </c:pt>
                <c:pt idx="116">
                  <c:v>-7.3925000033341348E-3</c:v>
                </c:pt>
                <c:pt idx="117">
                  <c:v>-2.2789999995438848E-2</c:v>
                </c:pt>
                <c:pt idx="129">
                  <c:v>9.1612499963957816E-3</c:v>
                </c:pt>
                <c:pt idx="138">
                  <c:v>2.5446249994274694E-2</c:v>
                </c:pt>
                <c:pt idx="154">
                  <c:v>1.7643749997660052E-2</c:v>
                </c:pt>
                <c:pt idx="188">
                  <c:v>1.2571250001201406E-2</c:v>
                </c:pt>
                <c:pt idx="193">
                  <c:v>-5.2974999998696148E-3</c:v>
                </c:pt>
                <c:pt idx="239">
                  <c:v>5.3774999978486449E-3</c:v>
                </c:pt>
                <c:pt idx="243">
                  <c:v>-0.35314750000543427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CC-4540-943B-244339E898B4}"/>
            </c:ext>
          </c:extLst>
        </c:ser>
        <c:ser>
          <c:idx val="2"/>
          <c:order val="3"/>
          <c:tx>
            <c:strRef>
              <c:f>'Inactive 3'!$Y$1</c:f>
              <c:strCache>
                <c:ptCount val="1"/>
                <c:pt idx="0">
                  <c:v>Prim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'Inactive 3'!$X$2:$X$62</c:f>
              <c:numCache>
                <c:formatCode>General</c:formatCode>
                <c:ptCount val="61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</c:numCache>
            </c:numRef>
          </c:xVal>
          <c:yVal>
            <c:numRef>
              <c:f>'Inactive 3'!$Y$2:$Y$62</c:f>
              <c:numCache>
                <c:formatCode>General</c:formatCode>
                <c:ptCount val="61"/>
                <c:pt idx="0">
                  <c:v>1.4039807514367526E-2</c:v>
                </c:pt>
                <c:pt idx="1">
                  <c:v>1.4706667081055693E-2</c:v>
                </c:pt>
                <c:pt idx="2">
                  <c:v>1.5127918250976865E-2</c:v>
                </c:pt>
                <c:pt idx="3">
                  <c:v>1.5296992421685088E-2</c:v>
                </c:pt>
                <c:pt idx="4">
                  <c:v>1.5211253206410272E-2</c:v>
                </c:pt>
                <c:pt idx="5">
                  <c:v>1.4872037543443354E-2</c:v>
                </c:pt>
                <c:pt idx="6">
                  <c:v>1.4284634849152933E-2</c:v>
                </c:pt>
                <c:pt idx="7">
                  <c:v>1.3458204539702052E-2</c:v>
                </c:pt>
                <c:pt idx="8">
                  <c:v>1.2405633207555455E-2</c:v>
                </c:pt>
                <c:pt idx="9">
                  <c:v>1.1143333679835204E-2</c:v>
                </c:pt>
                <c:pt idx="10">
                  <c:v>9.6909890918234244E-3</c:v>
                </c:pt>
                <c:pt idx="11">
                  <c:v>8.0712459662941084E-3</c:v>
                </c:pt>
                <c:pt idx="12">
                  <c:v>6.3093610845118796E-3</c:v>
                </c:pt>
                <c:pt idx="13">
                  <c:v>4.4328076552660267E-3</c:v>
                </c:pt>
                <c:pt idx="14">
                  <c:v>2.4708469229766258E-3</c:v>
                </c:pt>
                <c:pt idx="15">
                  <c:v>4.540718948213287E-4</c:v>
                </c:pt>
                <c:pt idx="16">
                  <c:v>-1.5860696984188244E-3</c:v>
                </c:pt>
                <c:pt idx="17">
                  <c:v>-3.617765769285491E-3</c:v>
                </c:pt>
                <c:pt idx="18">
                  <c:v>-5.6093359220113995E-3</c:v>
                </c:pt>
                <c:pt idx="19">
                  <c:v>-7.5297254474097621E-3</c:v>
                </c:pt>
                <c:pt idx="20">
                  <c:v>-9.3489895613840072E-3</c:v>
                </c:pt>
                <c:pt idx="21">
                  <c:v>-1.1038760336288672E-2</c:v>
                </c:pt>
                <c:pt idx="22">
                  <c:v>-1.2572689044244318E-2</c:v>
                </c:pt>
                <c:pt idx="23">
                  <c:v>-1.3926857014912572E-2</c:v>
                </c:pt>
                <c:pt idx="24">
                  <c:v>-1.508014860119378E-2</c:v>
                </c:pt>
                <c:pt idx="25">
                  <c:v>-1.6014580437164094E-2</c:v>
                </c:pt>
                <c:pt idx="26">
                  <c:v>-1.6715581854107063E-2</c:v>
                </c:pt>
                <c:pt idx="27">
                  <c:v>-1.7172222082090793E-2</c:v>
                </c:pt>
                <c:pt idx="28">
                  <c:v>-1.7377380694318566E-2</c:v>
                </c:pt>
                <c:pt idx="29">
                  <c:v>-1.7327858636500888E-2</c:v>
                </c:pt>
                <c:pt idx="30">
                  <c:v>-1.70244281099593E-2</c:v>
                </c:pt>
                <c:pt idx="31">
                  <c:v>-1.6471820530630728E-2</c:v>
                </c:pt>
                <c:pt idx="32">
                  <c:v>-1.5678652751728698E-2</c:v>
                </c:pt>
                <c:pt idx="33">
                  <c:v>-1.4657292700477061E-2</c:v>
                </c:pt>
                <c:pt idx="34">
                  <c:v>-1.3423666524053308E-2</c:v>
                </c:pt>
                <c:pt idx="35">
                  <c:v>-1.1997010251929764E-2</c:v>
                </c:pt>
                <c:pt idx="36">
                  <c:v>-1.0399569846961224E-2</c:v>
                </c:pt>
                <c:pt idx="37">
                  <c:v>-8.6562543223459541E-3</c:v>
                </c:pt>
                <c:pt idx="38">
                  <c:v>-6.7942473334342791E-3</c:v>
                </c:pt>
                <c:pt idx="39">
                  <c:v>-4.8425833008642321E-3</c:v>
                </c:pt>
                <c:pt idx="40">
                  <c:v>-2.8316946745692451E-3</c:v>
                </c:pt>
                <c:pt idx="41">
                  <c:v>-7.9293739820568627E-4</c:v>
                </c:pt>
                <c:pt idx="42">
                  <c:v>1.2418980265294661E-3</c:v>
                </c:pt>
                <c:pt idx="43">
                  <c:v>3.241082251678469E-3</c:v>
                </c:pt>
                <c:pt idx="44">
                  <c:v>5.1734418412276283E-3</c:v>
                </c:pt>
                <c:pt idx="45">
                  <c:v>7.0088453609336758E-3</c:v>
                </c:pt>
                <c:pt idx="46">
                  <c:v>8.7186732201350176E-3</c:v>
                </c:pt>
                <c:pt idx="47">
                  <c:v>1.0276263939267782E-2</c:v>
                </c:pt>
                <c:pt idx="48">
                  <c:v>1.1657329884402285E-2</c:v>
                </c:pt>
                <c:pt idx="49">
                  <c:v>1.2840335986218865E-2</c:v>
                </c:pt>
                <c:pt idx="50">
                  <c:v>1.3806835538028438E-2</c:v>
                </c:pt>
                <c:pt idx="51">
                  <c:v>1.4541757836712903E-2</c:v>
                </c:pt>
                <c:pt idx="52">
                  <c:v>1.5033643181377825E-2</c:v>
                </c:pt>
                <c:pt idx="53">
                  <c:v>1.5274821565364943E-2</c:v>
                </c:pt>
                <c:pt idx="54">
                  <c:v>1.5261532275265995E-2</c:v>
                </c:pt>
                <c:pt idx="55">
                  <c:v>1.4993982532021076E-2</c:v>
                </c:pt>
                <c:pt idx="56">
                  <c:v>1.4476344259706325E-2</c:v>
                </c:pt>
                <c:pt idx="57">
                  <c:v>1.3716689032395427E-2</c:v>
                </c:pt>
                <c:pt idx="58">
                  <c:v>1.2726862213473682E-2</c:v>
                </c:pt>
                <c:pt idx="59">
                  <c:v>1.1522298249960098E-2</c:v>
                </c:pt>
                <c:pt idx="60">
                  <c:v>1.0121780001967621E-2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CC-4540-943B-244339E898B4}"/>
            </c:ext>
          </c:extLst>
        </c:ser>
        <c:ser>
          <c:idx val="3"/>
          <c:order val="4"/>
          <c:tx>
            <c:strRef>
              <c:f>'Inactive 3'!$V$2</c:f>
              <c:strCache>
                <c:ptCount val="1"/>
                <c:pt idx="0">
                  <c:v>Sec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'Inactive 3'!$X$2:$X$62</c:f>
              <c:numCache>
                <c:formatCode>General</c:formatCode>
                <c:ptCount val="61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</c:numCache>
            </c:numRef>
          </c:xVal>
          <c:yVal>
            <c:numRef>
              <c:f>'Inactive 3'!$Z$2:$Z$62</c:f>
              <c:numCache>
                <c:formatCode>General</c:formatCode>
                <c:ptCount val="61"/>
                <c:pt idx="0">
                  <c:v>-1.3794851857764249E-2</c:v>
                </c:pt>
                <c:pt idx="1">
                  <c:v>-1.4358534078729158E-2</c:v>
                </c:pt>
                <c:pt idx="2">
                  <c:v>-1.4714608741081974E-2</c:v>
                </c:pt>
                <c:pt idx="3">
                  <c:v>-1.4857523544757837E-2</c:v>
                </c:pt>
                <c:pt idx="4">
                  <c:v>-1.4785050008043175E-2</c:v>
                </c:pt>
                <c:pt idx="5">
                  <c:v>-1.4498318216465404E-2</c:v>
                </c:pt>
                <c:pt idx="6">
                  <c:v>-1.4001799201280866E-2</c:v>
                </c:pt>
                <c:pt idx="7">
                  <c:v>-1.3303235222334717E-2</c:v>
                </c:pt>
                <c:pt idx="8">
                  <c:v>-1.24135190423975E-2</c:v>
                </c:pt>
                <c:pt idx="9">
                  <c:v>-1.1346524075463132E-2</c:v>
                </c:pt>
                <c:pt idx="10">
                  <c:v>-1.0118888057519249E-2</c:v>
                </c:pt>
                <c:pt idx="11">
                  <c:v>-8.7497536130284048E-3</c:v>
                </c:pt>
                <c:pt idx="12">
                  <c:v>-7.2604697624873375E-3</c:v>
                </c:pt>
                <c:pt idx="13">
                  <c:v>-5.6742590254803211E-3</c:v>
                </c:pt>
                <c:pt idx="14">
                  <c:v>-4.0158553101146046E-3</c:v>
                </c:pt>
                <c:pt idx="15">
                  <c:v>-2.3111182352564775E-3</c:v>
                </c:pt>
                <c:pt idx="16">
                  <c:v>-5.8662989947130784E-4</c:v>
                </c:pt>
                <c:pt idx="17">
                  <c:v>1.1307196157187877E-3</c:v>
                </c:pt>
                <c:pt idx="18">
                  <c:v>2.8141515449797076E-3</c:v>
                </c:pt>
                <c:pt idx="19">
                  <c:v>4.4374160025480031E-3</c:v>
                </c:pt>
                <c:pt idx="20">
                  <c:v>5.9752012987530911E-3</c:v>
                </c:pt>
                <c:pt idx="21">
                  <c:v>7.4035286271743319E-3</c:v>
                </c:pt>
                <c:pt idx="22">
                  <c:v>8.7001259680453379E-3</c:v>
                </c:pt>
                <c:pt idx="23">
                  <c:v>9.8447753776005065E-3</c:v>
                </c:pt>
                <c:pt idx="24">
                  <c:v>1.0819628248053704E-2</c:v>
                </c:pt>
                <c:pt idx="25">
                  <c:v>1.1609483622335777E-2</c:v>
                </c:pt>
                <c:pt idx="26">
                  <c:v>1.2202025223807221E-2</c:v>
                </c:pt>
                <c:pt idx="27">
                  <c:v>1.2588013504923317E-2</c:v>
                </c:pt>
                <c:pt idx="28">
                  <c:v>1.2761429720221772E-2</c:v>
                </c:pt>
                <c:pt idx="29">
                  <c:v>1.2719569777091537E-2</c:v>
                </c:pt>
                <c:pt idx="30">
                  <c:v>1.2463086400900436E-2</c:v>
                </c:pt>
                <c:pt idx="31">
                  <c:v>1.1995978956997441E-2</c:v>
                </c:pt>
                <c:pt idx="32">
                  <c:v>1.1325531088295919E-2</c:v>
                </c:pt>
                <c:pt idx="33">
                  <c:v>1.046219714085992E-2</c:v>
                </c:pt>
                <c:pt idx="34">
                  <c:v>9.4194391484681665E-3</c:v>
                </c:pt>
                <c:pt idx="35">
                  <c:v>8.213516918068247E-3</c:v>
                </c:pt>
                <c:pt idx="36">
                  <c:v>6.8632344893349269E-3</c:v>
                </c:pt>
                <c:pt idx="37">
                  <c:v>5.3896469218085025E-3</c:v>
                </c:pt>
                <c:pt idx="38">
                  <c:v>3.8157319817043091E-3</c:v>
                </c:pt>
                <c:pt idx="39">
                  <c:v>2.1660318478066362E-3</c:v>
                </c:pt>
                <c:pt idx="40">
                  <c:v>4.6627042335507145E-4</c:v>
                </c:pt>
                <c:pt idx="41">
                  <c:v>-1.2570477787910276E-3</c:v>
                </c:pt>
                <c:pt idx="42">
                  <c:v>-2.9770509230949279E-3</c:v>
                </c:pt>
                <c:pt idx="43">
                  <c:v>-4.6669188659761553E-3</c:v>
                </c:pt>
                <c:pt idx="44">
                  <c:v>-6.3003013644074204E-3</c:v>
                </c:pt>
                <c:pt idx="45">
                  <c:v>-7.8517289573154514E-3</c:v>
                </c:pt>
                <c:pt idx="46">
                  <c:v>-9.2970101128799082E-3</c:v>
                </c:pt>
                <c:pt idx="47">
                  <c:v>-1.0613608448981526E-2</c:v>
                </c:pt>
                <c:pt idx="48">
                  <c:v>-1.1780994144771424E-2</c:v>
                </c:pt>
                <c:pt idx="49">
                  <c:v>-1.2780964063773624E-2</c:v>
                </c:pt>
                <c:pt idx="50">
                  <c:v>-1.3597925596816104E-2</c:v>
                </c:pt>
                <c:pt idx="51">
                  <c:v>-1.4219139798805368E-2</c:v>
                </c:pt>
                <c:pt idx="52">
                  <c:v>-1.4634920028093832E-2</c:v>
                </c:pt>
                <c:pt idx="53">
                  <c:v>-1.483878299104081E-2</c:v>
                </c:pt>
                <c:pt idx="54">
                  <c:v>-1.4827549836517399E-2</c:v>
                </c:pt>
                <c:pt idx="55">
                  <c:v>-1.4601395723980826E-2</c:v>
                </c:pt>
                <c:pt idx="56">
                  <c:v>-1.4163847092199314E-2</c:v>
                </c:pt>
                <c:pt idx="57">
                  <c:v>-1.3521726671216525E-2</c:v>
                </c:pt>
                <c:pt idx="58">
                  <c:v>-1.2685047094988227E-2</c:v>
                </c:pt>
                <c:pt idx="59">
                  <c:v>-1.1666854773597815E-2</c:v>
                </c:pt>
                <c:pt idx="60">
                  <c:v>-1.0483026459563238E-2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CC-4540-943B-244339E89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766632"/>
        <c:axId val="1"/>
      </c:scatterChart>
      <c:valAx>
        <c:axId val="850766632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5920951057583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382352941176471E-2"/>
              <c:y val="0.36956586948370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66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95822276359096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9692355282349"/>
          <c:y val="0.14953316519776211"/>
          <c:w val="0.82504752432867956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B!$S$20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B!$S$21:$S$909</c:f>
              <c:numCache>
                <c:formatCode>General</c:formatCode>
                <c:ptCount val="889"/>
                <c:pt idx="3">
                  <c:v>2.1027499999036081E-2</c:v>
                </c:pt>
                <c:pt idx="4">
                  <c:v>2.2952500001338194E-2</c:v>
                </c:pt>
                <c:pt idx="6">
                  <c:v>3.1052500002260786E-2</c:v>
                </c:pt>
                <c:pt idx="7">
                  <c:v>2.9927499996119877E-2</c:v>
                </c:pt>
                <c:pt idx="9">
                  <c:v>2.8024999955960084E-3</c:v>
                </c:pt>
                <c:pt idx="11">
                  <c:v>5.0249999912921339E-4</c:v>
                </c:pt>
                <c:pt idx="13">
                  <c:v>1.0352500001317821E-2</c:v>
                </c:pt>
                <c:pt idx="16">
                  <c:v>1.5275000005203765E-3</c:v>
                </c:pt>
                <c:pt idx="17">
                  <c:v>-2.2249999892665073E-4</c:v>
                </c:pt>
                <c:pt idx="19">
                  <c:v>2.4024999984249007E-3</c:v>
                </c:pt>
                <c:pt idx="21">
                  <c:v>-2.6975000037054997E-3</c:v>
                </c:pt>
                <c:pt idx="23">
                  <c:v>1.517749999766238E-2</c:v>
                </c:pt>
                <c:pt idx="25">
                  <c:v>1.7774999978428241E-3</c:v>
                </c:pt>
                <c:pt idx="28">
                  <c:v>2.9952500000945292E-2</c:v>
                </c:pt>
                <c:pt idx="29">
                  <c:v>2.4027499996009283E-2</c:v>
                </c:pt>
                <c:pt idx="31">
                  <c:v>2.5942499996745028E-2</c:v>
                </c:pt>
                <c:pt idx="33">
                  <c:v>6.4524999979767017E-3</c:v>
                </c:pt>
                <c:pt idx="37">
                  <c:v>1.5504999999393476E-2</c:v>
                </c:pt>
                <c:pt idx="38">
                  <c:v>3.8769999999203719E-2</c:v>
                </c:pt>
                <c:pt idx="41">
                  <c:v>8.8275000016437843E-3</c:v>
                </c:pt>
                <c:pt idx="43">
                  <c:v>3.0227499999455176E-2</c:v>
                </c:pt>
                <c:pt idx="44">
                  <c:v>2.7832499999931315E-2</c:v>
                </c:pt>
                <c:pt idx="46">
                  <c:v>1.4527499999530846E-2</c:v>
                </c:pt>
                <c:pt idx="48">
                  <c:v>9.5849999925121665E-3</c:v>
                </c:pt>
                <c:pt idx="51">
                  <c:v>-2.0677499996963888E-2</c:v>
                </c:pt>
                <c:pt idx="52">
                  <c:v>-2.3092499999620486E-2</c:v>
                </c:pt>
                <c:pt idx="54">
                  <c:v>-2.7920000000449363E-2</c:v>
                </c:pt>
                <c:pt idx="55">
                  <c:v>1.5664999998989515E-2</c:v>
                </c:pt>
                <c:pt idx="56">
                  <c:v>4.0874999998777639E-2</c:v>
                </c:pt>
                <c:pt idx="58">
                  <c:v>-2.7925000031245872E-3</c:v>
                </c:pt>
                <c:pt idx="59">
                  <c:v>1.2097500002710149E-2</c:v>
                </c:pt>
                <c:pt idx="61">
                  <c:v>2.0230000001902226E-2</c:v>
                </c:pt>
                <c:pt idx="62">
                  <c:v>6.8150000006426126E-3</c:v>
                </c:pt>
                <c:pt idx="64">
                  <c:v>4.0157499999622814E-2</c:v>
                </c:pt>
                <c:pt idx="67">
                  <c:v>5.4600000003119931E-3</c:v>
                </c:pt>
                <c:pt idx="69">
                  <c:v>1.3177500004530884E-2</c:v>
                </c:pt>
                <c:pt idx="71">
                  <c:v>-5.175500000041211E-2</c:v>
                </c:pt>
                <c:pt idx="72">
                  <c:v>-7.7037499999278225E-2</c:v>
                </c:pt>
                <c:pt idx="75">
                  <c:v>-4.6694999997271225E-2</c:v>
                </c:pt>
                <c:pt idx="76">
                  <c:v>8.0700000034994446E-3</c:v>
                </c:pt>
                <c:pt idx="77">
                  <c:v>7.1725000016158447E-3</c:v>
                </c:pt>
                <c:pt idx="82">
                  <c:v>1.2847499994677491E-2</c:v>
                </c:pt>
                <c:pt idx="83">
                  <c:v>1.3432500003546011E-2</c:v>
                </c:pt>
                <c:pt idx="86">
                  <c:v>2.2040000003471505E-2</c:v>
                </c:pt>
                <c:pt idx="88">
                  <c:v>2.6319999997213017E-2</c:v>
                </c:pt>
                <c:pt idx="89">
                  <c:v>2.6924999998300336E-2</c:v>
                </c:pt>
                <c:pt idx="94">
                  <c:v>2.6009999994130339E-2</c:v>
                </c:pt>
                <c:pt idx="97">
                  <c:v>2.6562499995634425E-2</c:v>
                </c:pt>
                <c:pt idx="100">
                  <c:v>2.1237499997369014E-2</c:v>
                </c:pt>
                <c:pt idx="101">
                  <c:v>2.035500000056345E-2</c:v>
                </c:pt>
                <c:pt idx="104">
                  <c:v>1.8085000003338791E-2</c:v>
                </c:pt>
                <c:pt idx="105">
                  <c:v>1.6447499998321291E-2</c:v>
                </c:pt>
                <c:pt idx="106">
                  <c:v>1.8054999993182719E-2</c:v>
                </c:pt>
                <c:pt idx="112">
                  <c:v>1.3882500003091991E-2</c:v>
                </c:pt>
                <c:pt idx="113">
                  <c:v>1.3922500002081506E-2</c:v>
                </c:pt>
                <c:pt idx="116">
                  <c:v>7.2474999979021959E-3</c:v>
                </c:pt>
                <c:pt idx="119">
                  <c:v>4.8674999998183921E-3</c:v>
                </c:pt>
                <c:pt idx="120">
                  <c:v>5.1674999995157123E-3</c:v>
                </c:pt>
                <c:pt idx="121">
                  <c:v>4.302499997720588E-3</c:v>
                </c:pt>
                <c:pt idx="122">
                  <c:v>5.0024999945890158E-3</c:v>
                </c:pt>
                <c:pt idx="123">
                  <c:v>5.3875000012340024E-3</c:v>
                </c:pt>
                <c:pt idx="124">
                  <c:v>6.2875000003259629E-3</c:v>
                </c:pt>
                <c:pt idx="131">
                  <c:v>-7.1999999636318535E-4</c:v>
                </c:pt>
                <c:pt idx="135">
                  <c:v>-1.3774999970337376E-3</c:v>
                </c:pt>
                <c:pt idx="137">
                  <c:v>-2.1275000035529956E-3</c:v>
                </c:pt>
                <c:pt idx="139">
                  <c:v>-2.2124999959487468E-3</c:v>
                </c:pt>
                <c:pt idx="141">
                  <c:v>-4.0674999982002191E-3</c:v>
                </c:pt>
                <c:pt idx="143">
                  <c:v>-3.8050000002840534E-3</c:v>
                </c:pt>
                <c:pt idx="144">
                  <c:v>-3.9575000046170317E-3</c:v>
                </c:pt>
                <c:pt idx="145">
                  <c:v>-3.6250000048312359E-3</c:v>
                </c:pt>
                <c:pt idx="149">
                  <c:v>-3.1400000007124618E-3</c:v>
                </c:pt>
                <c:pt idx="157">
                  <c:v>-2.3100000034901313E-3</c:v>
                </c:pt>
                <c:pt idx="158">
                  <c:v>-3.9550000001327135E-3</c:v>
                </c:pt>
                <c:pt idx="159">
                  <c:v>-2.9075000056764111E-3</c:v>
                </c:pt>
                <c:pt idx="160">
                  <c:v>-3.3574999979464337E-3</c:v>
                </c:pt>
                <c:pt idx="164">
                  <c:v>-3.9800000013201497E-3</c:v>
                </c:pt>
                <c:pt idx="165">
                  <c:v>-3.4474999993108213E-3</c:v>
                </c:pt>
                <c:pt idx="167">
                  <c:v>-2.8125000026193447E-3</c:v>
                </c:pt>
                <c:pt idx="169">
                  <c:v>-1.8274999965797178E-3</c:v>
                </c:pt>
                <c:pt idx="171">
                  <c:v>-2.0574999944074079E-3</c:v>
                </c:pt>
                <c:pt idx="172">
                  <c:v>-1.7174999957205728E-3</c:v>
                </c:pt>
                <c:pt idx="177">
                  <c:v>-9.7500000265426934E-4</c:v>
                </c:pt>
                <c:pt idx="179">
                  <c:v>-5.5499999871244654E-4</c:v>
                </c:pt>
                <c:pt idx="181">
                  <c:v>2.6749999960884452E-4</c:v>
                </c:pt>
                <c:pt idx="184">
                  <c:v>7.0000001869630069E-5</c:v>
                </c:pt>
                <c:pt idx="186">
                  <c:v>-2.0749999384861439E-4</c:v>
                </c:pt>
                <c:pt idx="188">
                  <c:v>9.4499999977415428E-4</c:v>
                </c:pt>
                <c:pt idx="190">
                  <c:v>1.2849999984609894E-3</c:v>
                </c:pt>
                <c:pt idx="191">
                  <c:v>8.4249999781604856E-4</c:v>
                </c:pt>
                <c:pt idx="193">
                  <c:v>3.3249999978579581E-3</c:v>
                </c:pt>
                <c:pt idx="194">
                  <c:v>2.3100000034901313E-3</c:v>
                </c:pt>
                <c:pt idx="196">
                  <c:v>1.4375000027939677E-3</c:v>
                </c:pt>
                <c:pt idx="200">
                  <c:v>3.5299999944982119E-3</c:v>
                </c:pt>
                <c:pt idx="202">
                  <c:v>2.7724999963538721E-3</c:v>
                </c:pt>
                <c:pt idx="204">
                  <c:v>3.5175000011804514E-3</c:v>
                </c:pt>
                <c:pt idx="205">
                  <c:v>3.8175000008777715E-3</c:v>
                </c:pt>
                <c:pt idx="206">
                  <c:v>3.8175000008777715E-3</c:v>
                </c:pt>
                <c:pt idx="208">
                  <c:v>4.1899999996530823E-3</c:v>
                </c:pt>
                <c:pt idx="210">
                  <c:v>4.8950000054901466E-3</c:v>
                </c:pt>
                <c:pt idx="211">
                  <c:v>5.190000003494788E-3</c:v>
                </c:pt>
                <c:pt idx="213">
                  <c:v>6.3525000005029142E-3</c:v>
                </c:pt>
                <c:pt idx="214">
                  <c:v>6.5299999987473711E-3</c:v>
                </c:pt>
                <c:pt idx="215">
                  <c:v>7.7474999998230487E-3</c:v>
                </c:pt>
                <c:pt idx="217">
                  <c:v>5.9275000021443702E-3</c:v>
                </c:pt>
                <c:pt idx="218">
                  <c:v>6.0175000035087578E-3</c:v>
                </c:pt>
                <c:pt idx="219">
                  <c:v>6.1274999970919453E-3</c:v>
                </c:pt>
                <c:pt idx="220">
                  <c:v>6.2174999984563328E-3</c:v>
                </c:pt>
                <c:pt idx="221">
                  <c:v>6.8275000012363307E-3</c:v>
                </c:pt>
                <c:pt idx="222">
                  <c:v>6.9175000026007183E-3</c:v>
                </c:pt>
                <c:pt idx="224">
                  <c:v>6.4449999990756623E-3</c:v>
                </c:pt>
                <c:pt idx="225">
                  <c:v>8.9949999965028837E-3</c:v>
                </c:pt>
                <c:pt idx="226">
                  <c:v>1.0705000000598375E-2</c:v>
                </c:pt>
                <c:pt idx="227">
                  <c:v>1.0705000000598375E-2</c:v>
                </c:pt>
                <c:pt idx="234">
                  <c:v>1.0472500005562324E-2</c:v>
                </c:pt>
                <c:pt idx="235">
                  <c:v>1.0172499998589046E-2</c:v>
                </c:pt>
                <c:pt idx="236">
                  <c:v>1.0372500000812579E-2</c:v>
                </c:pt>
                <c:pt idx="237">
                  <c:v>1.0572500003036112E-2</c:v>
                </c:pt>
                <c:pt idx="238">
                  <c:v>1.0922499997832347E-2</c:v>
                </c:pt>
                <c:pt idx="239">
                  <c:v>1.0922499997832347E-2</c:v>
                </c:pt>
                <c:pt idx="242">
                  <c:v>1.1907499996596016E-2</c:v>
                </c:pt>
                <c:pt idx="250">
                  <c:v>1.3985000005050097E-2</c:v>
                </c:pt>
                <c:pt idx="251">
                  <c:v>1.4075000006414484E-2</c:v>
                </c:pt>
                <c:pt idx="252">
                  <c:v>1.4135000004898757E-2</c:v>
                </c:pt>
                <c:pt idx="253">
                  <c:v>1.4225000006263144E-2</c:v>
                </c:pt>
                <c:pt idx="254">
                  <c:v>1.4255000001867302E-2</c:v>
                </c:pt>
                <c:pt idx="255">
                  <c:v>1.4415000005101319E-2</c:v>
                </c:pt>
                <c:pt idx="256">
                  <c:v>1.4525000005960464E-2</c:v>
                </c:pt>
                <c:pt idx="257">
                  <c:v>1.4745000000402797E-2</c:v>
                </c:pt>
                <c:pt idx="258">
                  <c:v>1.5525000002526212E-2</c:v>
                </c:pt>
                <c:pt idx="259">
                  <c:v>1.5795000006619375E-2</c:v>
                </c:pt>
                <c:pt idx="260">
                  <c:v>1.5955000002577435E-2</c:v>
                </c:pt>
                <c:pt idx="261">
                  <c:v>1.606500000343658E-2</c:v>
                </c:pt>
                <c:pt idx="262">
                  <c:v>1.628500000515487E-2</c:v>
                </c:pt>
                <c:pt idx="265">
                  <c:v>1.3147500001650769E-2</c:v>
                </c:pt>
                <c:pt idx="266">
                  <c:v>1.2922500005515758E-2</c:v>
                </c:pt>
                <c:pt idx="267">
                  <c:v>1.3402500000665896E-2</c:v>
                </c:pt>
                <c:pt idx="268">
                  <c:v>1.3542500004405156E-2</c:v>
                </c:pt>
                <c:pt idx="269">
                  <c:v>1.3552500000514556E-2</c:v>
                </c:pt>
                <c:pt idx="270">
                  <c:v>1.3722500007133931E-2</c:v>
                </c:pt>
                <c:pt idx="271">
                  <c:v>1.4022500006831251E-2</c:v>
                </c:pt>
                <c:pt idx="272">
                  <c:v>1.4032500002940651E-2</c:v>
                </c:pt>
                <c:pt idx="273">
                  <c:v>1.4202500002284069E-2</c:v>
                </c:pt>
                <c:pt idx="278">
                  <c:v>1.5037500001199078E-2</c:v>
                </c:pt>
                <c:pt idx="281">
                  <c:v>1.5574999997625127E-2</c:v>
                </c:pt>
                <c:pt idx="282">
                  <c:v>1.5739999995275866E-2</c:v>
                </c:pt>
                <c:pt idx="284">
                  <c:v>1.6057500004535541E-2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9-4961-AE0F-EF9632AA6EF9}"/>
            </c:ext>
          </c:extLst>
        </c:ser>
        <c:ser>
          <c:idx val="1"/>
          <c:order val="1"/>
          <c:tx>
            <c:strRef>
              <c:f>B!$T$20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B!$T$21:$T$909</c:f>
              <c:numCache>
                <c:formatCode>General</c:formatCode>
                <c:ptCount val="889"/>
                <c:pt idx="1">
                  <c:v>3.948749998016865E-3</c:v>
                </c:pt>
                <c:pt idx="2">
                  <c:v>-1.901249999718857E-3</c:v>
                </c:pt>
                <c:pt idx="5">
                  <c:v>1.3148749996616971E-2</c:v>
                </c:pt>
                <c:pt idx="8">
                  <c:v>9.8237499987590127E-3</c:v>
                </c:pt>
                <c:pt idx="10">
                  <c:v>1.5948749998642597E-2</c:v>
                </c:pt>
                <c:pt idx="12">
                  <c:v>3.3398750001651933E-2</c:v>
                </c:pt>
                <c:pt idx="14">
                  <c:v>2.6948750000883592E-2</c:v>
                </c:pt>
                <c:pt idx="15">
                  <c:v>3.0623749997175764E-2</c:v>
                </c:pt>
                <c:pt idx="18">
                  <c:v>2.5673749998532003E-2</c:v>
                </c:pt>
                <c:pt idx="20">
                  <c:v>2.1298749998095445E-2</c:v>
                </c:pt>
                <c:pt idx="22">
                  <c:v>3.198750000592554E-3</c:v>
                </c:pt>
                <c:pt idx="24">
                  <c:v>7.3749997682170942E-5</c:v>
                </c:pt>
                <c:pt idx="26">
                  <c:v>1.1223749999771826E-2</c:v>
                </c:pt>
                <c:pt idx="27">
                  <c:v>5.3487500008486677E-3</c:v>
                </c:pt>
                <c:pt idx="30">
                  <c:v>1.9237500018789433E-3</c:v>
                </c:pt>
                <c:pt idx="32">
                  <c:v>2.8387499987729825E-3</c:v>
                </c:pt>
                <c:pt idx="34">
                  <c:v>2.9662499982805457E-3</c:v>
                </c:pt>
                <c:pt idx="35">
                  <c:v>1.8551249999291031E-2</c:v>
                </c:pt>
                <c:pt idx="36">
                  <c:v>4.2687499990279321E-3</c:v>
                </c:pt>
                <c:pt idx="39">
                  <c:v>9.4212499971035868E-3</c:v>
                </c:pt>
                <c:pt idx="40">
                  <c:v>7.1387499992852099E-3</c:v>
                </c:pt>
                <c:pt idx="42">
                  <c:v>5.7374999960302375E-4</c:v>
                </c:pt>
                <c:pt idx="45">
                  <c:v>-1.271249999263091E-3</c:v>
                </c:pt>
                <c:pt idx="47">
                  <c:v>-6.576250001671724E-3</c:v>
                </c:pt>
                <c:pt idx="49">
                  <c:v>-2.0387500044307671E-3</c:v>
                </c:pt>
                <c:pt idx="50">
                  <c:v>2.5991249996877741E-2</c:v>
                </c:pt>
                <c:pt idx="53">
                  <c:v>4.410624999582069E-2</c:v>
                </c:pt>
                <c:pt idx="57">
                  <c:v>-5.5806250005844049E-2</c:v>
                </c:pt>
                <c:pt idx="60">
                  <c:v>2.6748749995022081E-2</c:v>
                </c:pt>
                <c:pt idx="63">
                  <c:v>3.8466250000055879E-2</c:v>
                </c:pt>
                <c:pt idx="65">
                  <c:v>3.9375000051222742E-4</c:v>
                </c:pt>
                <c:pt idx="66">
                  <c:v>1.3393749999522697E-2</c:v>
                </c:pt>
                <c:pt idx="68">
                  <c:v>2.1111249996465631E-2</c:v>
                </c:pt>
                <c:pt idx="70">
                  <c:v>4.5686250006838236E-2</c:v>
                </c:pt>
                <c:pt idx="73">
                  <c:v>-1.3071250003122259E-2</c:v>
                </c:pt>
                <c:pt idx="74">
                  <c:v>5.1048749992332887E-2</c:v>
                </c:pt>
                <c:pt idx="78">
                  <c:v>1.8238750002637971E-2</c:v>
                </c:pt>
                <c:pt idx="79">
                  <c:v>1.8508749999455176E-2</c:v>
                </c:pt>
                <c:pt idx="80">
                  <c:v>1.6936250001890585E-2</c:v>
                </c:pt>
                <c:pt idx="81">
                  <c:v>1.3566250003350433E-2</c:v>
                </c:pt>
                <c:pt idx="84">
                  <c:v>1.3998750000610016E-2</c:v>
                </c:pt>
                <c:pt idx="85">
                  <c:v>4.1437499967287295E-3</c:v>
                </c:pt>
                <c:pt idx="90">
                  <c:v>-2.3874999897088856E-4</c:v>
                </c:pt>
                <c:pt idx="93">
                  <c:v>-9.4125000032363459E-4</c:v>
                </c:pt>
                <c:pt idx="96">
                  <c:v>1.8162499982281588E-3</c:v>
                </c:pt>
                <c:pt idx="99">
                  <c:v>1.57125000259839E-3</c:v>
                </c:pt>
                <c:pt idx="102">
                  <c:v>3.4062499980791472E-3</c:v>
                </c:pt>
                <c:pt idx="103">
                  <c:v>9.5037500068428926E-3</c:v>
                </c:pt>
                <c:pt idx="107">
                  <c:v>8.7412499997299165E-3</c:v>
                </c:pt>
                <c:pt idx="108">
                  <c:v>8.791250002104789E-3</c:v>
                </c:pt>
                <c:pt idx="110">
                  <c:v>1.1936249997233972E-2</c:v>
                </c:pt>
                <c:pt idx="111">
                  <c:v>1.1956249996728729E-2</c:v>
                </c:pt>
                <c:pt idx="115">
                  <c:v>1.1996250002994202E-2</c:v>
                </c:pt>
                <c:pt idx="117">
                  <c:v>1.5616249998856802E-2</c:v>
                </c:pt>
                <c:pt idx="118">
                  <c:v>1.6316249995725229E-2</c:v>
                </c:pt>
                <c:pt idx="125">
                  <c:v>1.5023749998363201E-2</c:v>
                </c:pt>
                <c:pt idx="126">
                  <c:v>1.9501250004395843E-2</c:v>
                </c:pt>
                <c:pt idx="128">
                  <c:v>2.2368749996530823E-2</c:v>
                </c:pt>
                <c:pt idx="129">
                  <c:v>2.2568749998754356E-2</c:v>
                </c:pt>
                <c:pt idx="130">
                  <c:v>2.2668749996228144E-2</c:v>
                </c:pt>
                <c:pt idx="136">
                  <c:v>2.3443750003934838E-2</c:v>
                </c:pt>
                <c:pt idx="138">
                  <c:v>2.4891249995562248E-2</c:v>
                </c:pt>
                <c:pt idx="140">
                  <c:v>2.2678749999613501E-2</c:v>
                </c:pt>
                <c:pt idx="146">
                  <c:v>2.5561249996826518E-2</c:v>
                </c:pt>
                <c:pt idx="147">
                  <c:v>2.5511249994451646E-2</c:v>
                </c:pt>
                <c:pt idx="148">
                  <c:v>2.5291250000009313E-2</c:v>
                </c:pt>
                <c:pt idx="150">
                  <c:v>2.6228750000882428E-2</c:v>
                </c:pt>
                <c:pt idx="151">
                  <c:v>2.4913749999541324E-2</c:v>
                </c:pt>
                <c:pt idx="152">
                  <c:v>2.5748749998456333E-2</c:v>
                </c:pt>
                <c:pt idx="153">
                  <c:v>2.4466249997203704E-2</c:v>
                </c:pt>
                <c:pt idx="154">
                  <c:v>2.449874999729218E-2</c:v>
                </c:pt>
                <c:pt idx="155">
                  <c:v>2.4853750001057051E-2</c:v>
                </c:pt>
                <c:pt idx="161">
                  <c:v>2.4493750002875458E-2</c:v>
                </c:pt>
                <c:pt idx="162">
                  <c:v>2.4378750000323635E-2</c:v>
                </c:pt>
                <c:pt idx="166">
                  <c:v>2.4123750001308508E-2</c:v>
                </c:pt>
                <c:pt idx="168">
                  <c:v>2.3876250001194421E-2</c:v>
                </c:pt>
                <c:pt idx="170">
                  <c:v>2.3678750003455207E-2</c:v>
                </c:pt>
                <c:pt idx="173">
                  <c:v>2.3736250004731119E-2</c:v>
                </c:pt>
                <c:pt idx="175">
                  <c:v>2.350125000521075E-2</c:v>
                </c:pt>
                <c:pt idx="176">
                  <c:v>2.3036250000586733E-2</c:v>
                </c:pt>
                <c:pt idx="178">
                  <c:v>2.2576250004931353E-2</c:v>
                </c:pt>
                <c:pt idx="180">
                  <c:v>2.2871249995660037E-2</c:v>
                </c:pt>
                <c:pt idx="182">
                  <c:v>2.1753749999334104E-2</c:v>
                </c:pt>
                <c:pt idx="183">
                  <c:v>2.2103749994130339E-2</c:v>
                </c:pt>
                <c:pt idx="185">
                  <c:v>2.2286250001343433E-2</c:v>
                </c:pt>
                <c:pt idx="187">
                  <c:v>2.1158750001632143E-2</c:v>
                </c:pt>
                <c:pt idx="189">
                  <c:v>2.0711249999294523E-2</c:v>
                </c:pt>
                <c:pt idx="192">
                  <c:v>1.8156250000174623E-2</c:v>
                </c:pt>
                <c:pt idx="195">
                  <c:v>1.9953750001150183E-2</c:v>
                </c:pt>
                <c:pt idx="197">
                  <c:v>1.8273749999934807E-2</c:v>
                </c:pt>
                <c:pt idx="198">
                  <c:v>1.8613749998621643E-2</c:v>
                </c:pt>
                <c:pt idx="199">
                  <c:v>1.7378750002535526E-2</c:v>
                </c:pt>
                <c:pt idx="201">
                  <c:v>1.8021250005403999E-2</c:v>
                </c:pt>
                <c:pt idx="203">
                  <c:v>1.923125000030268E-2</c:v>
                </c:pt>
                <c:pt idx="207">
                  <c:v>1.6936250001890585E-2</c:v>
                </c:pt>
                <c:pt idx="209">
                  <c:v>1.7713749999529682E-2</c:v>
                </c:pt>
                <c:pt idx="212">
                  <c:v>1.4786250001634471E-2</c:v>
                </c:pt>
                <c:pt idx="216">
                  <c:v>1.441375000285916E-2</c:v>
                </c:pt>
                <c:pt idx="223">
                  <c:v>1.4701250001962762E-2</c:v>
                </c:pt>
                <c:pt idx="228">
                  <c:v>9.6887500039883889E-3</c:v>
                </c:pt>
                <c:pt idx="229">
                  <c:v>9.6887500039883889E-3</c:v>
                </c:pt>
                <c:pt idx="230">
                  <c:v>8.7512499958393164E-3</c:v>
                </c:pt>
                <c:pt idx="231">
                  <c:v>8.801249998214189E-3</c:v>
                </c:pt>
                <c:pt idx="232">
                  <c:v>9.3437499963329174E-3</c:v>
                </c:pt>
                <c:pt idx="240">
                  <c:v>1.1208750001969747E-2</c:v>
                </c:pt>
                <c:pt idx="241">
                  <c:v>8.1537500009289943E-3</c:v>
                </c:pt>
                <c:pt idx="243">
                  <c:v>9.4762499938951805E-3</c:v>
                </c:pt>
                <c:pt idx="244">
                  <c:v>6.7087499992339872E-3</c:v>
                </c:pt>
                <c:pt idx="245">
                  <c:v>7.04875000519678E-3</c:v>
                </c:pt>
                <c:pt idx="246">
                  <c:v>7.2287500006495975E-3</c:v>
                </c:pt>
                <c:pt idx="247">
                  <c:v>7.2412500012433156E-3</c:v>
                </c:pt>
                <c:pt idx="248">
                  <c:v>6.5237500020884909E-3</c:v>
                </c:pt>
                <c:pt idx="249">
                  <c:v>1.0483750003913883E-2</c:v>
                </c:pt>
                <c:pt idx="263">
                  <c:v>5.2312500047264621E-3</c:v>
                </c:pt>
                <c:pt idx="264">
                  <c:v>6.4612500063958578E-3</c:v>
                </c:pt>
                <c:pt idx="274">
                  <c:v>6.1262500021257438E-3</c:v>
                </c:pt>
                <c:pt idx="275">
                  <c:v>6.1462500016205013E-3</c:v>
                </c:pt>
                <c:pt idx="276">
                  <c:v>6.6862500025308691E-3</c:v>
                </c:pt>
                <c:pt idx="277">
                  <c:v>6.7962500033900142E-3</c:v>
                </c:pt>
                <c:pt idx="279">
                  <c:v>6.3337500032503158E-3</c:v>
                </c:pt>
                <c:pt idx="280">
                  <c:v>5.8037499984493479E-3</c:v>
                </c:pt>
                <c:pt idx="283">
                  <c:v>3.9812499962863512E-3</c:v>
                </c:pt>
                <c:pt idx="285">
                  <c:v>1.1112499996670522E-3</c:v>
                </c:pt>
                <c:pt idx="286">
                  <c:v>1.8612499989103526E-3</c:v>
                </c:pt>
                <c:pt idx="287">
                  <c:v>1.9812500031548552E-3</c:v>
                </c:pt>
                <c:pt idx="288">
                  <c:v>2.3312499979510903E-3</c:v>
                </c:pt>
                <c:pt idx="289">
                  <c:v>4.0387500048382208E-3</c:v>
                </c:pt>
                <c:pt idx="290">
                  <c:v>2.7012499995180406E-3</c:v>
                </c:pt>
                <c:pt idx="291">
                  <c:v>3.0012499992153607E-3</c:v>
                </c:pt>
                <c:pt idx="292">
                  <c:v>2.3362500069197267E-3</c:v>
                </c:pt>
                <c:pt idx="293">
                  <c:v>1.8937499989988282E-3</c:v>
                </c:pt>
                <c:pt idx="295">
                  <c:v>8.8875000074040145E-4</c:v>
                </c:pt>
                <c:pt idx="296">
                  <c:v>8.8749999122228473E-5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49-4961-AE0F-EF9632AA6EF9}"/>
            </c:ext>
          </c:extLst>
        </c:ser>
        <c:ser>
          <c:idx val="7"/>
          <c:order val="2"/>
          <c:tx>
            <c:strRef>
              <c:f>B!$W$20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B!$W$21:$W$909</c:f>
              <c:numCache>
                <c:formatCode>General</c:formatCode>
                <c:ptCount val="889"/>
                <c:pt idx="0">
                  <c:v>2.1019999998316052E-2</c:v>
                </c:pt>
                <c:pt idx="87">
                  <c:v>-3.2861250001587905E-2</c:v>
                </c:pt>
                <c:pt idx="91">
                  <c:v>-7.2587499962537549E-3</c:v>
                </c:pt>
                <c:pt idx="92">
                  <c:v>-5.5412500005331822E-3</c:v>
                </c:pt>
                <c:pt idx="95">
                  <c:v>-1.9816250001895241E-2</c:v>
                </c:pt>
                <c:pt idx="98">
                  <c:v>1.3346249994356185E-2</c:v>
                </c:pt>
                <c:pt idx="109">
                  <c:v>-1.5633750001143198E-2</c:v>
                </c:pt>
                <c:pt idx="114">
                  <c:v>7.4537499967846088E-3</c:v>
                </c:pt>
                <c:pt idx="127">
                  <c:v>-7.3925000033341348E-3</c:v>
                </c:pt>
                <c:pt idx="132">
                  <c:v>1.7643749997660052E-2</c:v>
                </c:pt>
                <c:pt idx="133">
                  <c:v>1.8243749997054692E-2</c:v>
                </c:pt>
                <c:pt idx="134">
                  <c:v>-2.2789999995438848E-2</c:v>
                </c:pt>
                <c:pt idx="142">
                  <c:v>5.903750003199093E-3</c:v>
                </c:pt>
                <c:pt idx="156">
                  <c:v>9.1612499963957816E-3</c:v>
                </c:pt>
                <c:pt idx="163">
                  <c:v>2.5446249994274694E-2</c:v>
                </c:pt>
                <c:pt idx="174">
                  <c:v>-5.2974999998696148E-3</c:v>
                </c:pt>
                <c:pt idx="233">
                  <c:v>5.3774999978486449E-3</c:v>
                </c:pt>
                <c:pt idx="294">
                  <c:v>1.2571250001201406E-2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9-4961-AE0F-EF9632AA6EF9}"/>
            </c:ext>
          </c:extLst>
        </c:ser>
        <c:ser>
          <c:idx val="2"/>
          <c:order val="3"/>
          <c:tx>
            <c:strRef>
              <c:f>B!$Y$1</c:f>
              <c:strCache>
                <c:ptCount val="1"/>
                <c:pt idx="0">
                  <c:v>Pri-fit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B!$X$2:$X$62</c:f>
              <c:numCache>
                <c:formatCode>General</c:formatCode>
                <c:ptCount val="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</c:numCache>
            </c:numRef>
          </c:xVal>
          <c:yVal>
            <c:numRef>
              <c:f>B!$Y$2:$Y$62</c:f>
              <c:numCache>
                <c:formatCode>General</c:formatCode>
                <c:ptCount val="61"/>
                <c:pt idx="0">
                  <c:v>-2.1300376617586735E-4</c:v>
                </c:pt>
                <c:pt idx="1">
                  <c:v>3.3674056885922322E-3</c:v>
                </c:pt>
                <c:pt idx="2">
                  <c:v>7.7835902581584945E-3</c:v>
                </c:pt>
                <c:pt idx="3">
                  <c:v>1.2597373469511673E-2</c:v>
                </c:pt>
                <c:pt idx="4">
                  <c:v>1.7331128874715822E-2</c:v>
                </c:pt>
                <c:pt idx="5">
                  <c:v>2.1515170432602079E-2</c:v>
                </c:pt>
                <c:pt idx="6">
                  <c:v>2.4734355038554451E-2</c:v>
                </c:pt>
                <c:pt idx="7">
                  <c:v>2.6669273271524428E-2</c:v>
                </c:pt>
                <c:pt idx="8">
                  <c:v>2.7127941387732217E-2</c:v>
                </c:pt>
                <c:pt idx="9">
                  <c:v>2.606485006249341E-2</c:v>
                </c:pt>
                <c:pt idx="10">
                  <c:v>2.3585479852619919E-2</c:v>
                </c:pt>
                <c:pt idx="11">
                  <c:v>1.9935835352516224E-2</c:v>
                </c:pt>
                <c:pt idx="12">
                  <c:v>1.5478036471259778E-2</c:v>
                </c:pt>
                <c:pt idx="13">
                  <c:v>1.0654388678744985E-2</c:v>
                </c:pt>
                <c:pt idx="14">
                  <c:v>5.9434971925477467E-3</c:v>
                </c:pt>
                <c:pt idx="15">
                  <c:v>1.8127794821248856E-3</c:v>
                </c:pt>
                <c:pt idx="16">
                  <c:v>-1.3279121719302085E-3</c:v>
                </c:pt>
                <c:pt idx="17">
                  <c:v>-3.1669564661797791E-3</c:v>
                </c:pt>
                <c:pt idx="18">
                  <c:v>-3.5218823263578319E-3</c:v>
                </c:pt>
                <c:pt idx="19">
                  <c:v>-2.3574737964409068E-3</c:v>
                </c:pt>
                <c:pt idx="20">
                  <c:v>2.1073581314295931E-4</c:v>
                </c:pt>
                <c:pt idx="21">
                  <c:v>3.9279272096413263E-3</c:v>
                </c:pt>
                <c:pt idx="22">
                  <c:v>8.425278440536605E-3</c:v>
                </c:pt>
                <c:pt idx="23">
                  <c:v>1.3256559628158597E-2</c:v>
                </c:pt>
                <c:pt idx="24">
                  <c:v>1.7942408164905541E-2</c:v>
                </c:pt>
                <c:pt idx="25">
                  <c:v>2.2017891357735953E-2</c:v>
                </c:pt>
                <c:pt idx="26">
                  <c:v>2.5078637327911407E-2</c:v>
                </c:pt>
                <c:pt idx="27">
                  <c:v>2.6820957030540681E-2</c:v>
                </c:pt>
                <c:pt idx="28">
                  <c:v>2.7071976463160792E-2</c:v>
                </c:pt>
                <c:pt idx="29">
                  <c:v>2.5806789327606425E-2</c:v>
                </c:pt>
                <c:pt idx="30">
                  <c:v>2.3150928247802946E-2</c:v>
                </c:pt>
                <c:pt idx="31">
                  <c:v>1.9367909347776512E-2</c:v>
                </c:pt>
                <c:pt idx="32">
                  <c:v>1.4833086024296803E-2</c:v>
                </c:pt>
                <c:pt idx="33">
                  <c:v>9.9964061584612539E-3</c:v>
                </c:pt>
                <c:pt idx="34">
                  <c:v>5.3377680179513311E-3</c:v>
                </c:pt>
                <c:pt idx="35">
                  <c:v>1.3194044640273822E-3</c:v>
                </c:pt>
                <c:pt idx="36">
                  <c:v>-1.6599800692909082E-3</c:v>
                </c:pt>
                <c:pt idx="37">
                  <c:v>-3.3047692675155869E-3</c:v>
                </c:pt>
                <c:pt idx="38">
                  <c:v>-3.4517661631349675E-3</c:v>
                </c:pt>
                <c:pt idx="39">
                  <c:v>-2.0863856362901591E-3</c:v>
                </c:pt>
                <c:pt idx="40">
                  <c:v>6.5589844091346744E-4</c:v>
                </c:pt>
                <c:pt idx="41">
                  <c:v>4.5029950029835909E-3</c:v>
                </c:pt>
                <c:pt idx="42">
                  <c:v>9.0731928292165833E-3</c:v>
                </c:pt>
                <c:pt idx="43">
                  <c:v>1.3913034159204753E-2</c:v>
                </c:pt>
                <c:pt idx="44">
                  <c:v>1.854230704290348E-2</c:v>
                </c:pt>
                <c:pt idx="45">
                  <c:v>2.2501692257387931E-2</c:v>
                </c:pt>
                <c:pt idx="46">
                  <c:v>2.5398337234735172E-2</c:v>
                </c:pt>
                <c:pt idx="47">
                  <c:v>2.6944835128662852E-2</c:v>
                </c:pt>
                <c:pt idx="48">
                  <c:v>2.6987741493630701E-2</c:v>
                </c:pt>
                <c:pt idx="49">
                  <c:v>2.5522799134456962E-2</c:v>
                </c:pt>
                <c:pt idx="50">
                  <c:v>2.2695360507769269E-2</c:v>
                </c:pt>
                <c:pt idx="51">
                  <c:v>1.8785965764365607E-2</c:v>
                </c:pt>
                <c:pt idx="52">
                  <c:v>1.4182507387743702E-2</c:v>
                </c:pt>
                <c:pt idx="53">
                  <c:v>9.3417432700041714E-3</c:v>
                </c:pt>
                <c:pt idx="54">
                  <c:v>4.7439769207439806E-3</c:v>
                </c:pt>
                <c:pt idx="55">
                  <c:v>8.4540146570617931E-4</c:v>
                </c:pt>
                <c:pt idx="56">
                  <c:v>-1.9671641078709834E-3</c:v>
                </c:pt>
                <c:pt idx="57">
                  <c:v>-3.4146553624103473E-3</c:v>
                </c:pt>
                <c:pt idx="58">
                  <c:v>-3.3534513503184586E-3</c:v>
                </c:pt>
                <c:pt idx="59">
                  <c:v>-1.7896247702631589E-3</c:v>
                </c:pt>
                <c:pt idx="60">
                  <c:v>1.121660569618519E-3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9-4961-AE0F-EF9632AA6EF9}"/>
            </c:ext>
          </c:extLst>
        </c:ser>
        <c:ser>
          <c:idx val="3"/>
          <c:order val="4"/>
          <c:tx>
            <c:strRef>
              <c:f>B!$V$2</c:f>
              <c:strCache>
                <c:ptCount val="1"/>
                <c:pt idx="0">
                  <c:v>Sec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B!$X$2:$X$62</c:f>
              <c:numCache>
                <c:formatCode>General</c:formatCode>
                <c:ptCount val="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</c:numCache>
            </c:numRef>
          </c:xVal>
          <c:yVal>
            <c:numRef>
              <c:f>B!$Z$2:$Z$62</c:f>
              <c:numCache>
                <c:formatCode>General</c:formatCode>
                <c:ptCount val="61"/>
                <c:pt idx="0">
                  <c:v>2.2453502868413952E-2</c:v>
                </c:pt>
                <c:pt idx="1">
                  <c:v>1.9273112562391888E-2</c:v>
                </c:pt>
                <c:pt idx="2">
                  <c:v>1.5350323626632459E-2</c:v>
                </c:pt>
                <c:pt idx="3">
                  <c:v>1.1074357524406029E-2</c:v>
                </c:pt>
                <c:pt idx="4">
                  <c:v>6.869478168571033E-3</c:v>
                </c:pt>
                <c:pt idx="5">
                  <c:v>3.1528962025129705E-3</c:v>
                </c:pt>
                <c:pt idx="6">
                  <c:v>2.9337311069678462E-4</c:v>
                </c:pt>
                <c:pt idx="7">
                  <c:v>-1.4253675162691996E-3</c:v>
                </c:pt>
                <c:pt idx="8">
                  <c:v>-1.8327912059050381E-3</c:v>
                </c:pt>
                <c:pt idx="9">
                  <c:v>-8.8847313616498107E-4</c:v>
                </c:pt>
                <c:pt idx="10">
                  <c:v>1.3138908895529277E-3</c:v>
                </c:pt>
                <c:pt idx="11">
                  <c:v>4.5557809960319147E-3</c:v>
                </c:pt>
                <c:pt idx="12">
                  <c:v>8.515534908887748E-3</c:v>
                </c:pt>
                <c:pt idx="13">
                  <c:v>1.2800263477724689E-2</c:v>
                </c:pt>
                <c:pt idx="14">
                  <c:v>1.6984833372508962E-2</c:v>
                </c:pt>
                <c:pt idx="15">
                  <c:v>2.0654049066721629E-2</c:v>
                </c:pt>
                <c:pt idx="16">
                  <c:v>2.3443848785706052E-2</c:v>
                </c:pt>
                <c:pt idx="17">
                  <c:v>2.5077426933587284E-2</c:v>
                </c:pt>
                <c:pt idx="18">
                  <c:v>2.5392698909970757E-2</c:v>
                </c:pt>
                <c:pt idx="19">
                  <c:v>2.4358383240888421E-2</c:v>
                </c:pt>
                <c:pt idx="20">
                  <c:v>2.2077105345346092E-2</c:v>
                </c:pt>
                <c:pt idx="21">
                  <c:v>1.8775214979899681E-2</c:v>
                </c:pt>
                <c:pt idx="22">
                  <c:v>1.4780327680496615E-2</c:v>
                </c:pt>
                <c:pt idx="23">
                  <c:v>1.0488818553148791E-2</c:v>
                </c:pt>
                <c:pt idx="24">
                  <c:v>6.3264936989589262E-3</c:v>
                </c:pt>
                <c:pt idx="25">
                  <c:v>2.7063414782199126E-3</c:v>
                </c:pt>
                <c:pt idx="26">
                  <c:v>-1.2444441580031565E-5</c:v>
                </c:pt>
                <c:pt idx="27">
                  <c:v>-1.560104496173503E-3</c:v>
                </c:pt>
                <c:pt idx="28">
                  <c:v>-1.7830789297442248E-3</c:v>
                </c:pt>
                <c:pt idx="29">
                  <c:v>-6.5924408569799711E-4</c:v>
                </c:pt>
                <c:pt idx="30">
                  <c:v>1.6998924709043951E-3</c:v>
                </c:pt>
                <c:pt idx="31">
                  <c:v>5.0602558006123373E-3</c:v>
                </c:pt>
                <c:pt idx="32">
                  <c:v>9.0884286450089152E-3</c:v>
                </c:pt>
                <c:pt idx="33">
                  <c:v>1.3384733286409708E-2</c:v>
                </c:pt>
                <c:pt idx="34">
                  <c:v>1.7522887809940886E-2</c:v>
                </c:pt>
                <c:pt idx="35">
                  <c:v>2.1092302049966635E-2</c:v>
                </c:pt>
                <c:pt idx="36">
                  <c:v>2.3738816591776572E-2</c:v>
                </c:pt>
                <c:pt idx="37">
                  <c:v>2.5199842680431669E-2</c:v>
                </c:pt>
                <c:pt idx="38">
                  <c:v>2.5330416434006311E-2</c:v>
                </c:pt>
                <c:pt idx="39">
                  <c:v>2.4117582246613135E-2</c:v>
                </c:pt>
                <c:pt idx="40">
                  <c:v>2.1681678251364089E-2</c:v>
                </c:pt>
                <c:pt idx="41">
                  <c:v>1.8264396298864304E-2</c:v>
                </c:pt>
                <c:pt idx="42">
                  <c:v>1.4204801147310347E-2</c:v>
                </c:pt>
                <c:pt idx="43">
                  <c:v>9.9056882544872379E-3</c:v>
                </c:pt>
                <c:pt idx="44">
                  <c:v>5.7936181716537029E-3</c:v>
                </c:pt>
                <c:pt idx="45">
                  <c:v>2.2765929506461148E-3</c:v>
                </c:pt>
                <c:pt idx="46">
                  <c:v>-2.9642606361055153E-4</c:v>
                </c:pt>
                <c:pt idx="47">
                  <c:v>-1.6701423863571332E-3</c:v>
                </c:pt>
                <c:pt idx="48">
                  <c:v>-1.7082550628357077E-3</c:v>
                </c:pt>
                <c:pt idx="49">
                  <c:v>-4.0698253050210423E-4</c:v>
                </c:pt>
                <c:pt idx="50">
                  <c:v>2.1045621720778146E-3</c:v>
                </c:pt>
                <c:pt idx="51">
                  <c:v>5.5771820780991252E-3</c:v>
                </c:pt>
                <c:pt idx="52">
                  <c:v>9.6663217645355307E-3</c:v>
                </c:pt>
                <c:pt idx="53">
                  <c:v>1.39662543471891E-2</c:v>
                </c:pt>
                <c:pt idx="54">
                  <c:v>1.8050337944686096E-2</c:v>
                </c:pt>
                <c:pt idx="55">
                  <c:v>2.1513347340995727E-2</c:v>
                </c:pt>
                <c:pt idx="56">
                  <c:v>2.4011680673610491E-2</c:v>
                </c:pt>
                <c:pt idx="57">
                  <c:v>2.5297451815751236E-2</c:v>
                </c:pt>
                <c:pt idx="58">
                  <c:v>2.5243085786053859E-2</c:v>
                </c:pt>
                <c:pt idx="59">
                  <c:v>2.3853976814485228E-2</c:v>
                </c:pt>
                <c:pt idx="60">
                  <c:v>2.126795312362121E-2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49-4961-AE0F-EF9632AA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695272"/>
        <c:axId val="1"/>
      </c:scatterChart>
      <c:valAx>
        <c:axId val="924695272"/>
        <c:scaling>
          <c:orientation val="minMax"/>
          <c:max val="5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3798330457315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41620626151013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695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2945036282229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2363830892973"/>
          <c:y val="0.15217414380056257"/>
          <c:w val="0.83639780955398524"/>
          <c:h val="0.621118954288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B!$S$20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B!$S$21:$S$909</c:f>
              <c:numCache>
                <c:formatCode>General</c:formatCode>
                <c:ptCount val="889"/>
                <c:pt idx="3">
                  <c:v>2.1027499999036081E-2</c:v>
                </c:pt>
                <c:pt idx="4">
                  <c:v>2.2952500001338194E-2</c:v>
                </c:pt>
                <c:pt idx="6">
                  <c:v>3.1052500002260786E-2</c:v>
                </c:pt>
                <c:pt idx="7">
                  <c:v>2.9927499996119877E-2</c:v>
                </c:pt>
                <c:pt idx="9">
                  <c:v>2.8024999955960084E-3</c:v>
                </c:pt>
                <c:pt idx="11">
                  <c:v>5.0249999912921339E-4</c:v>
                </c:pt>
                <c:pt idx="13">
                  <c:v>1.0352500001317821E-2</c:v>
                </c:pt>
                <c:pt idx="16">
                  <c:v>1.5275000005203765E-3</c:v>
                </c:pt>
                <c:pt idx="17">
                  <c:v>-2.2249999892665073E-4</c:v>
                </c:pt>
                <c:pt idx="19">
                  <c:v>2.4024999984249007E-3</c:v>
                </c:pt>
                <c:pt idx="21">
                  <c:v>-2.6975000037054997E-3</c:v>
                </c:pt>
                <c:pt idx="23">
                  <c:v>1.517749999766238E-2</c:v>
                </c:pt>
                <c:pt idx="25">
                  <c:v>1.7774999978428241E-3</c:v>
                </c:pt>
                <c:pt idx="28">
                  <c:v>2.9952500000945292E-2</c:v>
                </c:pt>
                <c:pt idx="29">
                  <c:v>2.4027499996009283E-2</c:v>
                </c:pt>
                <c:pt idx="31">
                  <c:v>2.5942499996745028E-2</c:v>
                </c:pt>
                <c:pt idx="33">
                  <c:v>6.4524999979767017E-3</c:v>
                </c:pt>
                <c:pt idx="37">
                  <c:v>1.5504999999393476E-2</c:v>
                </c:pt>
                <c:pt idx="38">
                  <c:v>3.8769999999203719E-2</c:v>
                </c:pt>
                <c:pt idx="41">
                  <c:v>8.8275000016437843E-3</c:v>
                </c:pt>
                <c:pt idx="43">
                  <c:v>3.0227499999455176E-2</c:v>
                </c:pt>
                <c:pt idx="44">
                  <c:v>2.7832499999931315E-2</c:v>
                </c:pt>
                <c:pt idx="46">
                  <c:v>1.4527499999530846E-2</c:v>
                </c:pt>
                <c:pt idx="48">
                  <c:v>9.5849999925121665E-3</c:v>
                </c:pt>
                <c:pt idx="51">
                  <c:v>-2.0677499996963888E-2</c:v>
                </c:pt>
                <c:pt idx="52">
                  <c:v>-2.3092499999620486E-2</c:v>
                </c:pt>
                <c:pt idx="54">
                  <c:v>-2.7920000000449363E-2</c:v>
                </c:pt>
                <c:pt idx="55">
                  <c:v>1.5664999998989515E-2</c:v>
                </c:pt>
                <c:pt idx="56">
                  <c:v>4.0874999998777639E-2</c:v>
                </c:pt>
                <c:pt idx="58">
                  <c:v>-2.7925000031245872E-3</c:v>
                </c:pt>
                <c:pt idx="59">
                  <c:v>1.2097500002710149E-2</c:v>
                </c:pt>
                <c:pt idx="61">
                  <c:v>2.0230000001902226E-2</c:v>
                </c:pt>
                <c:pt idx="62">
                  <c:v>6.8150000006426126E-3</c:v>
                </c:pt>
                <c:pt idx="64">
                  <c:v>4.0157499999622814E-2</c:v>
                </c:pt>
                <c:pt idx="67">
                  <c:v>5.4600000003119931E-3</c:v>
                </c:pt>
                <c:pt idx="69">
                  <c:v>1.3177500004530884E-2</c:v>
                </c:pt>
                <c:pt idx="71">
                  <c:v>-5.175500000041211E-2</c:v>
                </c:pt>
                <c:pt idx="72">
                  <c:v>-7.7037499999278225E-2</c:v>
                </c:pt>
                <c:pt idx="75">
                  <c:v>-4.6694999997271225E-2</c:v>
                </c:pt>
                <c:pt idx="76">
                  <c:v>8.0700000034994446E-3</c:v>
                </c:pt>
                <c:pt idx="77">
                  <c:v>7.1725000016158447E-3</c:v>
                </c:pt>
                <c:pt idx="82">
                  <c:v>1.2847499994677491E-2</c:v>
                </c:pt>
                <c:pt idx="83">
                  <c:v>1.3432500003546011E-2</c:v>
                </c:pt>
                <c:pt idx="86">
                  <c:v>2.2040000003471505E-2</c:v>
                </c:pt>
                <c:pt idx="88">
                  <c:v>2.6319999997213017E-2</c:v>
                </c:pt>
                <c:pt idx="89">
                  <c:v>2.6924999998300336E-2</c:v>
                </c:pt>
                <c:pt idx="94">
                  <c:v>2.6009999994130339E-2</c:v>
                </c:pt>
                <c:pt idx="97">
                  <c:v>2.6562499995634425E-2</c:v>
                </c:pt>
                <c:pt idx="100">
                  <c:v>2.1237499997369014E-2</c:v>
                </c:pt>
                <c:pt idx="101">
                  <c:v>2.035500000056345E-2</c:v>
                </c:pt>
                <c:pt idx="104">
                  <c:v>1.8085000003338791E-2</c:v>
                </c:pt>
                <c:pt idx="105">
                  <c:v>1.6447499998321291E-2</c:v>
                </c:pt>
                <c:pt idx="106">
                  <c:v>1.8054999993182719E-2</c:v>
                </c:pt>
                <c:pt idx="112">
                  <c:v>1.3882500003091991E-2</c:v>
                </c:pt>
                <c:pt idx="113">
                  <c:v>1.3922500002081506E-2</c:v>
                </c:pt>
                <c:pt idx="116">
                  <c:v>7.2474999979021959E-3</c:v>
                </c:pt>
                <c:pt idx="119">
                  <c:v>4.8674999998183921E-3</c:v>
                </c:pt>
                <c:pt idx="120">
                  <c:v>5.1674999995157123E-3</c:v>
                </c:pt>
                <c:pt idx="121">
                  <c:v>4.302499997720588E-3</c:v>
                </c:pt>
                <c:pt idx="122">
                  <c:v>5.0024999945890158E-3</c:v>
                </c:pt>
                <c:pt idx="123">
                  <c:v>5.3875000012340024E-3</c:v>
                </c:pt>
                <c:pt idx="124">
                  <c:v>6.2875000003259629E-3</c:v>
                </c:pt>
                <c:pt idx="131">
                  <c:v>-7.1999999636318535E-4</c:v>
                </c:pt>
                <c:pt idx="135">
                  <c:v>-1.3774999970337376E-3</c:v>
                </c:pt>
                <c:pt idx="137">
                  <c:v>-2.1275000035529956E-3</c:v>
                </c:pt>
                <c:pt idx="139">
                  <c:v>-2.2124999959487468E-3</c:v>
                </c:pt>
                <c:pt idx="141">
                  <c:v>-4.0674999982002191E-3</c:v>
                </c:pt>
                <c:pt idx="143">
                  <c:v>-3.8050000002840534E-3</c:v>
                </c:pt>
                <c:pt idx="144">
                  <c:v>-3.9575000046170317E-3</c:v>
                </c:pt>
                <c:pt idx="145">
                  <c:v>-3.6250000048312359E-3</c:v>
                </c:pt>
                <c:pt idx="149">
                  <c:v>-3.1400000007124618E-3</c:v>
                </c:pt>
                <c:pt idx="157">
                  <c:v>-2.3100000034901313E-3</c:v>
                </c:pt>
                <c:pt idx="158">
                  <c:v>-3.9550000001327135E-3</c:v>
                </c:pt>
                <c:pt idx="159">
                  <c:v>-2.9075000056764111E-3</c:v>
                </c:pt>
                <c:pt idx="160">
                  <c:v>-3.3574999979464337E-3</c:v>
                </c:pt>
                <c:pt idx="164">
                  <c:v>-3.9800000013201497E-3</c:v>
                </c:pt>
                <c:pt idx="165">
                  <c:v>-3.4474999993108213E-3</c:v>
                </c:pt>
                <c:pt idx="167">
                  <c:v>-2.8125000026193447E-3</c:v>
                </c:pt>
                <c:pt idx="169">
                  <c:v>-1.8274999965797178E-3</c:v>
                </c:pt>
                <c:pt idx="171">
                  <c:v>-2.0574999944074079E-3</c:v>
                </c:pt>
                <c:pt idx="172">
                  <c:v>-1.7174999957205728E-3</c:v>
                </c:pt>
                <c:pt idx="177">
                  <c:v>-9.7500000265426934E-4</c:v>
                </c:pt>
                <c:pt idx="179">
                  <c:v>-5.5499999871244654E-4</c:v>
                </c:pt>
                <c:pt idx="181">
                  <c:v>2.6749999960884452E-4</c:v>
                </c:pt>
                <c:pt idx="184">
                  <c:v>7.0000001869630069E-5</c:v>
                </c:pt>
                <c:pt idx="186">
                  <c:v>-2.0749999384861439E-4</c:v>
                </c:pt>
                <c:pt idx="188">
                  <c:v>9.4499999977415428E-4</c:v>
                </c:pt>
                <c:pt idx="190">
                  <c:v>1.2849999984609894E-3</c:v>
                </c:pt>
                <c:pt idx="191">
                  <c:v>8.4249999781604856E-4</c:v>
                </c:pt>
                <c:pt idx="193">
                  <c:v>3.3249999978579581E-3</c:v>
                </c:pt>
                <c:pt idx="194">
                  <c:v>2.3100000034901313E-3</c:v>
                </c:pt>
                <c:pt idx="196">
                  <c:v>1.4375000027939677E-3</c:v>
                </c:pt>
                <c:pt idx="200">
                  <c:v>3.5299999944982119E-3</c:v>
                </c:pt>
                <c:pt idx="202">
                  <c:v>2.7724999963538721E-3</c:v>
                </c:pt>
                <c:pt idx="204">
                  <c:v>3.5175000011804514E-3</c:v>
                </c:pt>
                <c:pt idx="205">
                  <c:v>3.8175000008777715E-3</c:v>
                </c:pt>
                <c:pt idx="206">
                  <c:v>3.8175000008777715E-3</c:v>
                </c:pt>
                <c:pt idx="208">
                  <c:v>4.1899999996530823E-3</c:v>
                </c:pt>
                <c:pt idx="210">
                  <c:v>4.8950000054901466E-3</c:v>
                </c:pt>
                <c:pt idx="211">
                  <c:v>5.190000003494788E-3</c:v>
                </c:pt>
                <c:pt idx="213">
                  <c:v>6.3525000005029142E-3</c:v>
                </c:pt>
                <c:pt idx="214">
                  <c:v>6.5299999987473711E-3</c:v>
                </c:pt>
                <c:pt idx="215">
                  <c:v>7.7474999998230487E-3</c:v>
                </c:pt>
                <c:pt idx="217">
                  <c:v>5.9275000021443702E-3</c:v>
                </c:pt>
                <c:pt idx="218">
                  <c:v>6.0175000035087578E-3</c:v>
                </c:pt>
                <c:pt idx="219">
                  <c:v>6.1274999970919453E-3</c:v>
                </c:pt>
                <c:pt idx="220">
                  <c:v>6.2174999984563328E-3</c:v>
                </c:pt>
                <c:pt idx="221">
                  <c:v>6.8275000012363307E-3</c:v>
                </c:pt>
                <c:pt idx="222">
                  <c:v>6.9175000026007183E-3</c:v>
                </c:pt>
                <c:pt idx="224">
                  <c:v>6.4449999990756623E-3</c:v>
                </c:pt>
                <c:pt idx="225">
                  <c:v>8.9949999965028837E-3</c:v>
                </c:pt>
                <c:pt idx="226">
                  <c:v>1.0705000000598375E-2</c:v>
                </c:pt>
                <c:pt idx="227">
                  <c:v>1.0705000000598375E-2</c:v>
                </c:pt>
                <c:pt idx="234">
                  <c:v>1.0472500005562324E-2</c:v>
                </c:pt>
                <c:pt idx="235">
                  <c:v>1.0172499998589046E-2</c:v>
                </c:pt>
                <c:pt idx="236">
                  <c:v>1.0372500000812579E-2</c:v>
                </c:pt>
                <c:pt idx="237">
                  <c:v>1.0572500003036112E-2</c:v>
                </c:pt>
                <c:pt idx="238">
                  <c:v>1.0922499997832347E-2</c:v>
                </c:pt>
                <c:pt idx="239">
                  <c:v>1.0922499997832347E-2</c:v>
                </c:pt>
                <c:pt idx="242">
                  <c:v>1.1907499996596016E-2</c:v>
                </c:pt>
                <c:pt idx="250">
                  <c:v>1.3985000005050097E-2</c:v>
                </c:pt>
                <c:pt idx="251">
                  <c:v>1.4075000006414484E-2</c:v>
                </c:pt>
                <c:pt idx="252">
                  <c:v>1.4135000004898757E-2</c:v>
                </c:pt>
                <c:pt idx="253">
                  <c:v>1.4225000006263144E-2</c:v>
                </c:pt>
                <c:pt idx="254">
                  <c:v>1.4255000001867302E-2</c:v>
                </c:pt>
                <c:pt idx="255">
                  <c:v>1.4415000005101319E-2</c:v>
                </c:pt>
                <c:pt idx="256">
                  <c:v>1.4525000005960464E-2</c:v>
                </c:pt>
                <c:pt idx="257">
                  <c:v>1.4745000000402797E-2</c:v>
                </c:pt>
                <c:pt idx="258">
                  <c:v>1.5525000002526212E-2</c:v>
                </c:pt>
                <c:pt idx="259">
                  <c:v>1.5795000006619375E-2</c:v>
                </c:pt>
                <c:pt idx="260">
                  <c:v>1.5955000002577435E-2</c:v>
                </c:pt>
                <c:pt idx="261">
                  <c:v>1.606500000343658E-2</c:v>
                </c:pt>
                <c:pt idx="262">
                  <c:v>1.628500000515487E-2</c:v>
                </c:pt>
                <c:pt idx="265">
                  <c:v>1.3147500001650769E-2</c:v>
                </c:pt>
                <c:pt idx="266">
                  <c:v>1.2922500005515758E-2</c:v>
                </c:pt>
                <c:pt idx="267">
                  <c:v>1.3402500000665896E-2</c:v>
                </c:pt>
                <c:pt idx="268">
                  <c:v>1.3542500004405156E-2</c:v>
                </c:pt>
                <c:pt idx="269">
                  <c:v>1.3552500000514556E-2</c:v>
                </c:pt>
                <c:pt idx="270">
                  <c:v>1.3722500007133931E-2</c:v>
                </c:pt>
                <c:pt idx="271">
                  <c:v>1.4022500006831251E-2</c:v>
                </c:pt>
                <c:pt idx="272">
                  <c:v>1.4032500002940651E-2</c:v>
                </c:pt>
                <c:pt idx="273">
                  <c:v>1.4202500002284069E-2</c:v>
                </c:pt>
                <c:pt idx="278">
                  <c:v>1.5037500001199078E-2</c:v>
                </c:pt>
                <c:pt idx="281">
                  <c:v>1.5574999997625127E-2</c:v>
                </c:pt>
                <c:pt idx="282">
                  <c:v>1.5739999995275866E-2</c:v>
                </c:pt>
                <c:pt idx="284">
                  <c:v>1.6057500004535541E-2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C-4482-AC77-A66F6B7E9E74}"/>
            </c:ext>
          </c:extLst>
        </c:ser>
        <c:ser>
          <c:idx val="1"/>
          <c:order val="1"/>
          <c:tx>
            <c:strRef>
              <c:f>B!$T$20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B!$T$21:$T$909</c:f>
              <c:numCache>
                <c:formatCode>General</c:formatCode>
                <c:ptCount val="889"/>
                <c:pt idx="1">
                  <c:v>3.948749998016865E-3</c:v>
                </c:pt>
                <c:pt idx="2">
                  <c:v>-1.901249999718857E-3</c:v>
                </c:pt>
                <c:pt idx="5">
                  <c:v>1.3148749996616971E-2</c:v>
                </c:pt>
                <c:pt idx="8">
                  <c:v>9.8237499987590127E-3</c:v>
                </c:pt>
                <c:pt idx="10">
                  <c:v>1.5948749998642597E-2</c:v>
                </c:pt>
                <c:pt idx="12">
                  <c:v>3.3398750001651933E-2</c:v>
                </c:pt>
                <c:pt idx="14">
                  <c:v>2.6948750000883592E-2</c:v>
                </c:pt>
                <c:pt idx="15">
                  <c:v>3.0623749997175764E-2</c:v>
                </c:pt>
                <c:pt idx="18">
                  <c:v>2.5673749998532003E-2</c:v>
                </c:pt>
                <c:pt idx="20">
                  <c:v>2.1298749998095445E-2</c:v>
                </c:pt>
                <c:pt idx="22">
                  <c:v>3.198750000592554E-3</c:v>
                </c:pt>
                <c:pt idx="24">
                  <c:v>7.3749997682170942E-5</c:v>
                </c:pt>
                <c:pt idx="26">
                  <c:v>1.1223749999771826E-2</c:v>
                </c:pt>
                <c:pt idx="27">
                  <c:v>5.3487500008486677E-3</c:v>
                </c:pt>
                <c:pt idx="30">
                  <c:v>1.9237500018789433E-3</c:v>
                </c:pt>
                <c:pt idx="32">
                  <c:v>2.8387499987729825E-3</c:v>
                </c:pt>
                <c:pt idx="34">
                  <c:v>2.9662499982805457E-3</c:v>
                </c:pt>
                <c:pt idx="35">
                  <c:v>1.8551249999291031E-2</c:v>
                </c:pt>
                <c:pt idx="36">
                  <c:v>4.2687499990279321E-3</c:v>
                </c:pt>
                <c:pt idx="39">
                  <c:v>9.4212499971035868E-3</c:v>
                </c:pt>
                <c:pt idx="40">
                  <c:v>7.1387499992852099E-3</c:v>
                </c:pt>
                <c:pt idx="42">
                  <c:v>5.7374999960302375E-4</c:v>
                </c:pt>
                <c:pt idx="45">
                  <c:v>-1.271249999263091E-3</c:v>
                </c:pt>
                <c:pt idx="47">
                  <c:v>-6.576250001671724E-3</c:v>
                </c:pt>
                <c:pt idx="49">
                  <c:v>-2.0387500044307671E-3</c:v>
                </c:pt>
                <c:pt idx="50">
                  <c:v>2.5991249996877741E-2</c:v>
                </c:pt>
                <c:pt idx="53">
                  <c:v>4.410624999582069E-2</c:v>
                </c:pt>
                <c:pt idx="57">
                  <c:v>-5.5806250005844049E-2</c:v>
                </c:pt>
                <c:pt idx="60">
                  <c:v>2.6748749995022081E-2</c:v>
                </c:pt>
                <c:pt idx="63">
                  <c:v>3.8466250000055879E-2</c:v>
                </c:pt>
                <c:pt idx="65">
                  <c:v>3.9375000051222742E-4</c:v>
                </c:pt>
                <c:pt idx="66">
                  <c:v>1.3393749999522697E-2</c:v>
                </c:pt>
                <c:pt idx="68">
                  <c:v>2.1111249996465631E-2</c:v>
                </c:pt>
                <c:pt idx="70">
                  <c:v>4.5686250006838236E-2</c:v>
                </c:pt>
                <c:pt idx="73">
                  <c:v>-1.3071250003122259E-2</c:v>
                </c:pt>
                <c:pt idx="74">
                  <c:v>5.1048749992332887E-2</c:v>
                </c:pt>
                <c:pt idx="78">
                  <c:v>1.8238750002637971E-2</c:v>
                </c:pt>
                <c:pt idx="79">
                  <c:v>1.8508749999455176E-2</c:v>
                </c:pt>
                <c:pt idx="80">
                  <c:v>1.6936250001890585E-2</c:v>
                </c:pt>
                <c:pt idx="81">
                  <c:v>1.3566250003350433E-2</c:v>
                </c:pt>
                <c:pt idx="84">
                  <c:v>1.3998750000610016E-2</c:v>
                </c:pt>
                <c:pt idx="85">
                  <c:v>4.1437499967287295E-3</c:v>
                </c:pt>
                <c:pt idx="90">
                  <c:v>-2.3874999897088856E-4</c:v>
                </c:pt>
                <c:pt idx="93">
                  <c:v>-9.4125000032363459E-4</c:v>
                </c:pt>
                <c:pt idx="96">
                  <c:v>1.8162499982281588E-3</c:v>
                </c:pt>
                <c:pt idx="99">
                  <c:v>1.57125000259839E-3</c:v>
                </c:pt>
                <c:pt idx="102">
                  <c:v>3.4062499980791472E-3</c:v>
                </c:pt>
                <c:pt idx="103">
                  <c:v>9.5037500068428926E-3</c:v>
                </c:pt>
                <c:pt idx="107">
                  <c:v>8.7412499997299165E-3</c:v>
                </c:pt>
                <c:pt idx="108">
                  <c:v>8.791250002104789E-3</c:v>
                </c:pt>
                <c:pt idx="110">
                  <c:v>1.1936249997233972E-2</c:v>
                </c:pt>
                <c:pt idx="111">
                  <c:v>1.1956249996728729E-2</c:v>
                </c:pt>
                <c:pt idx="115">
                  <c:v>1.1996250002994202E-2</c:v>
                </c:pt>
                <c:pt idx="117">
                  <c:v>1.5616249998856802E-2</c:v>
                </c:pt>
                <c:pt idx="118">
                  <c:v>1.6316249995725229E-2</c:v>
                </c:pt>
                <c:pt idx="125">
                  <c:v>1.5023749998363201E-2</c:v>
                </c:pt>
                <c:pt idx="126">
                  <c:v>1.9501250004395843E-2</c:v>
                </c:pt>
                <c:pt idx="128">
                  <c:v>2.2368749996530823E-2</c:v>
                </c:pt>
                <c:pt idx="129">
                  <c:v>2.2568749998754356E-2</c:v>
                </c:pt>
                <c:pt idx="130">
                  <c:v>2.2668749996228144E-2</c:v>
                </c:pt>
                <c:pt idx="136">
                  <c:v>2.3443750003934838E-2</c:v>
                </c:pt>
                <c:pt idx="138">
                  <c:v>2.4891249995562248E-2</c:v>
                </c:pt>
                <c:pt idx="140">
                  <c:v>2.2678749999613501E-2</c:v>
                </c:pt>
                <c:pt idx="146">
                  <c:v>2.5561249996826518E-2</c:v>
                </c:pt>
                <c:pt idx="147">
                  <c:v>2.5511249994451646E-2</c:v>
                </c:pt>
                <c:pt idx="148">
                  <c:v>2.5291250000009313E-2</c:v>
                </c:pt>
                <c:pt idx="150">
                  <c:v>2.6228750000882428E-2</c:v>
                </c:pt>
                <c:pt idx="151">
                  <c:v>2.4913749999541324E-2</c:v>
                </c:pt>
                <c:pt idx="152">
                  <c:v>2.5748749998456333E-2</c:v>
                </c:pt>
                <c:pt idx="153">
                  <c:v>2.4466249997203704E-2</c:v>
                </c:pt>
                <c:pt idx="154">
                  <c:v>2.449874999729218E-2</c:v>
                </c:pt>
                <c:pt idx="155">
                  <c:v>2.4853750001057051E-2</c:v>
                </c:pt>
                <c:pt idx="161">
                  <c:v>2.4493750002875458E-2</c:v>
                </c:pt>
                <c:pt idx="162">
                  <c:v>2.4378750000323635E-2</c:v>
                </c:pt>
                <c:pt idx="166">
                  <c:v>2.4123750001308508E-2</c:v>
                </c:pt>
                <c:pt idx="168">
                  <c:v>2.3876250001194421E-2</c:v>
                </c:pt>
                <c:pt idx="170">
                  <c:v>2.3678750003455207E-2</c:v>
                </c:pt>
                <c:pt idx="173">
                  <c:v>2.3736250004731119E-2</c:v>
                </c:pt>
                <c:pt idx="175">
                  <c:v>2.350125000521075E-2</c:v>
                </c:pt>
                <c:pt idx="176">
                  <c:v>2.3036250000586733E-2</c:v>
                </c:pt>
                <c:pt idx="178">
                  <c:v>2.2576250004931353E-2</c:v>
                </c:pt>
                <c:pt idx="180">
                  <c:v>2.2871249995660037E-2</c:v>
                </c:pt>
                <c:pt idx="182">
                  <c:v>2.1753749999334104E-2</c:v>
                </c:pt>
                <c:pt idx="183">
                  <c:v>2.2103749994130339E-2</c:v>
                </c:pt>
                <c:pt idx="185">
                  <c:v>2.2286250001343433E-2</c:v>
                </c:pt>
                <c:pt idx="187">
                  <c:v>2.1158750001632143E-2</c:v>
                </c:pt>
                <c:pt idx="189">
                  <c:v>2.0711249999294523E-2</c:v>
                </c:pt>
                <c:pt idx="192">
                  <c:v>1.8156250000174623E-2</c:v>
                </c:pt>
                <c:pt idx="195">
                  <c:v>1.9953750001150183E-2</c:v>
                </c:pt>
                <c:pt idx="197">
                  <c:v>1.8273749999934807E-2</c:v>
                </c:pt>
                <c:pt idx="198">
                  <c:v>1.8613749998621643E-2</c:v>
                </c:pt>
                <c:pt idx="199">
                  <c:v>1.7378750002535526E-2</c:v>
                </c:pt>
                <c:pt idx="201">
                  <c:v>1.8021250005403999E-2</c:v>
                </c:pt>
                <c:pt idx="203">
                  <c:v>1.923125000030268E-2</c:v>
                </c:pt>
                <c:pt idx="207">
                  <c:v>1.6936250001890585E-2</c:v>
                </c:pt>
                <c:pt idx="209">
                  <c:v>1.7713749999529682E-2</c:v>
                </c:pt>
                <c:pt idx="212">
                  <c:v>1.4786250001634471E-2</c:v>
                </c:pt>
                <c:pt idx="216">
                  <c:v>1.441375000285916E-2</c:v>
                </c:pt>
                <c:pt idx="223">
                  <c:v>1.4701250001962762E-2</c:v>
                </c:pt>
                <c:pt idx="228">
                  <c:v>9.6887500039883889E-3</c:v>
                </c:pt>
                <c:pt idx="229">
                  <c:v>9.6887500039883889E-3</c:v>
                </c:pt>
                <c:pt idx="230">
                  <c:v>8.7512499958393164E-3</c:v>
                </c:pt>
                <c:pt idx="231">
                  <c:v>8.801249998214189E-3</c:v>
                </c:pt>
                <c:pt idx="232">
                  <c:v>9.3437499963329174E-3</c:v>
                </c:pt>
                <c:pt idx="240">
                  <c:v>1.1208750001969747E-2</c:v>
                </c:pt>
                <c:pt idx="241">
                  <c:v>8.1537500009289943E-3</c:v>
                </c:pt>
                <c:pt idx="243">
                  <c:v>9.4762499938951805E-3</c:v>
                </c:pt>
                <c:pt idx="244">
                  <c:v>6.7087499992339872E-3</c:v>
                </c:pt>
                <c:pt idx="245">
                  <c:v>7.04875000519678E-3</c:v>
                </c:pt>
                <c:pt idx="246">
                  <c:v>7.2287500006495975E-3</c:v>
                </c:pt>
                <c:pt idx="247">
                  <c:v>7.2412500012433156E-3</c:v>
                </c:pt>
                <c:pt idx="248">
                  <c:v>6.5237500020884909E-3</c:v>
                </c:pt>
                <c:pt idx="249">
                  <c:v>1.0483750003913883E-2</c:v>
                </c:pt>
                <c:pt idx="263">
                  <c:v>5.2312500047264621E-3</c:v>
                </c:pt>
                <c:pt idx="264">
                  <c:v>6.4612500063958578E-3</c:v>
                </c:pt>
                <c:pt idx="274">
                  <c:v>6.1262500021257438E-3</c:v>
                </c:pt>
                <c:pt idx="275">
                  <c:v>6.1462500016205013E-3</c:v>
                </c:pt>
                <c:pt idx="276">
                  <c:v>6.6862500025308691E-3</c:v>
                </c:pt>
                <c:pt idx="277">
                  <c:v>6.7962500033900142E-3</c:v>
                </c:pt>
                <c:pt idx="279">
                  <c:v>6.3337500032503158E-3</c:v>
                </c:pt>
                <c:pt idx="280">
                  <c:v>5.8037499984493479E-3</c:v>
                </c:pt>
                <c:pt idx="283">
                  <c:v>3.9812499962863512E-3</c:v>
                </c:pt>
                <c:pt idx="285">
                  <c:v>1.1112499996670522E-3</c:v>
                </c:pt>
                <c:pt idx="286">
                  <c:v>1.8612499989103526E-3</c:v>
                </c:pt>
                <c:pt idx="287">
                  <c:v>1.9812500031548552E-3</c:v>
                </c:pt>
                <c:pt idx="288">
                  <c:v>2.3312499979510903E-3</c:v>
                </c:pt>
                <c:pt idx="289">
                  <c:v>4.0387500048382208E-3</c:v>
                </c:pt>
                <c:pt idx="290">
                  <c:v>2.7012499995180406E-3</c:v>
                </c:pt>
                <c:pt idx="291">
                  <c:v>3.0012499992153607E-3</c:v>
                </c:pt>
                <c:pt idx="292">
                  <c:v>2.3362500069197267E-3</c:v>
                </c:pt>
                <c:pt idx="293">
                  <c:v>1.8937499989988282E-3</c:v>
                </c:pt>
                <c:pt idx="295">
                  <c:v>8.8875000074040145E-4</c:v>
                </c:pt>
                <c:pt idx="296">
                  <c:v>8.8749999122228473E-5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BC-4482-AC77-A66F6B7E9E74}"/>
            </c:ext>
          </c:extLst>
        </c:ser>
        <c:ser>
          <c:idx val="7"/>
          <c:order val="2"/>
          <c:tx>
            <c:strRef>
              <c:f>B!$W$20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B!$W$21:$W$909</c:f>
              <c:numCache>
                <c:formatCode>General</c:formatCode>
                <c:ptCount val="889"/>
                <c:pt idx="0">
                  <c:v>2.1019999998316052E-2</c:v>
                </c:pt>
                <c:pt idx="87">
                  <c:v>-3.2861250001587905E-2</c:v>
                </c:pt>
                <c:pt idx="91">
                  <c:v>-7.2587499962537549E-3</c:v>
                </c:pt>
                <c:pt idx="92">
                  <c:v>-5.5412500005331822E-3</c:v>
                </c:pt>
                <c:pt idx="95">
                  <c:v>-1.9816250001895241E-2</c:v>
                </c:pt>
                <c:pt idx="98">
                  <c:v>1.3346249994356185E-2</c:v>
                </c:pt>
                <c:pt idx="109">
                  <c:v>-1.5633750001143198E-2</c:v>
                </c:pt>
                <c:pt idx="114">
                  <c:v>7.4537499967846088E-3</c:v>
                </c:pt>
                <c:pt idx="127">
                  <c:v>-7.3925000033341348E-3</c:v>
                </c:pt>
                <c:pt idx="132">
                  <c:v>1.7643749997660052E-2</c:v>
                </c:pt>
                <c:pt idx="133">
                  <c:v>1.8243749997054692E-2</c:v>
                </c:pt>
                <c:pt idx="134">
                  <c:v>-2.2789999995438848E-2</c:v>
                </c:pt>
                <c:pt idx="142">
                  <c:v>5.903750003199093E-3</c:v>
                </c:pt>
                <c:pt idx="156">
                  <c:v>9.1612499963957816E-3</c:v>
                </c:pt>
                <c:pt idx="163">
                  <c:v>2.5446249994274694E-2</c:v>
                </c:pt>
                <c:pt idx="174">
                  <c:v>-5.2974999998696148E-3</c:v>
                </c:pt>
                <c:pt idx="233">
                  <c:v>5.3774999978486449E-3</c:v>
                </c:pt>
                <c:pt idx="294">
                  <c:v>1.2571250001201406E-2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C-4482-AC77-A66F6B7E9E74}"/>
            </c:ext>
          </c:extLst>
        </c:ser>
        <c:ser>
          <c:idx val="2"/>
          <c:order val="3"/>
          <c:tx>
            <c:strRef>
              <c:f>B!$Y$1</c:f>
              <c:strCache>
                <c:ptCount val="1"/>
                <c:pt idx="0">
                  <c:v>Pri-fit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B!$X$2:$X$62</c:f>
              <c:numCache>
                <c:formatCode>General</c:formatCode>
                <c:ptCount val="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</c:numCache>
            </c:numRef>
          </c:xVal>
          <c:yVal>
            <c:numRef>
              <c:f>B!$Y$2:$Y$62</c:f>
              <c:numCache>
                <c:formatCode>General</c:formatCode>
                <c:ptCount val="61"/>
                <c:pt idx="0">
                  <c:v>-2.1300376617586735E-4</c:v>
                </c:pt>
                <c:pt idx="1">
                  <c:v>3.3674056885922322E-3</c:v>
                </c:pt>
                <c:pt idx="2">
                  <c:v>7.7835902581584945E-3</c:v>
                </c:pt>
                <c:pt idx="3">
                  <c:v>1.2597373469511673E-2</c:v>
                </c:pt>
                <c:pt idx="4">
                  <c:v>1.7331128874715822E-2</c:v>
                </c:pt>
                <c:pt idx="5">
                  <c:v>2.1515170432602079E-2</c:v>
                </c:pt>
                <c:pt idx="6">
                  <c:v>2.4734355038554451E-2</c:v>
                </c:pt>
                <c:pt idx="7">
                  <c:v>2.6669273271524428E-2</c:v>
                </c:pt>
                <c:pt idx="8">
                  <c:v>2.7127941387732217E-2</c:v>
                </c:pt>
                <c:pt idx="9">
                  <c:v>2.606485006249341E-2</c:v>
                </c:pt>
                <c:pt idx="10">
                  <c:v>2.3585479852619919E-2</c:v>
                </c:pt>
                <c:pt idx="11">
                  <c:v>1.9935835352516224E-2</c:v>
                </c:pt>
                <c:pt idx="12">
                  <c:v>1.5478036471259778E-2</c:v>
                </c:pt>
                <c:pt idx="13">
                  <c:v>1.0654388678744985E-2</c:v>
                </c:pt>
                <c:pt idx="14">
                  <c:v>5.9434971925477467E-3</c:v>
                </c:pt>
                <c:pt idx="15">
                  <c:v>1.8127794821248856E-3</c:v>
                </c:pt>
                <c:pt idx="16">
                  <c:v>-1.3279121719302085E-3</c:v>
                </c:pt>
                <c:pt idx="17">
                  <c:v>-3.1669564661797791E-3</c:v>
                </c:pt>
                <c:pt idx="18">
                  <c:v>-3.5218823263578319E-3</c:v>
                </c:pt>
                <c:pt idx="19">
                  <c:v>-2.3574737964409068E-3</c:v>
                </c:pt>
                <c:pt idx="20">
                  <c:v>2.1073581314295931E-4</c:v>
                </c:pt>
                <c:pt idx="21">
                  <c:v>3.9279272096413263E-3</c:v>
                </c:pt>
                <c:pt idx="22">
                  <c:v>8.425278440536605E-3</c:v>
                </c:pt>
                <c:pt idx="23">
                  <c:v>1.3256559628158597E-2</c:v>
                </c:pt>
                <c:pt idx="24">
                  <c:v>1.7942408164905541E-2</c:v>
                </c:pt>
                <c:pt idx="25">
                  <c:v>2.2017891357735953E-2</c:v>
                </c:pt>
                <c:pt idx="26">
                  <c:v>2.5078637327911407E-2</c:v>
                </c:pt>
                <c:pt idx="27">
                  <c:v>2.6820957030540681E-2</c:v>
                </c:pt>
                <c:pt idx="28">
                  <c:v>2.7071976463160792E-2</c:v>
                </c:pt>
                <c:pt idx="29">
                  <c:v>2.5806789327606425E-2</c:v>
                </c:pt>
                <c:pt idx="30">
                  <c:v>2.3150928247802946E-2</c:v>
                </c:pt>
                <c:pt idx="31">
                  <c:v>1.9367909347776512E-2</c:v>
                </c:pt>
                <c:pt idx="32">
                  <c:v>1.4833086024296803E-2</c:v>
                </c:pt>
                <c:pt idx="33">
                  <c:v>9.9964061584612539E-3</c:v>
                </c:pt>
                <c:pt idx="34">
                  <c:v>5.3377680179513311E-3</c:v>
                </c:pt>
                <c:pt idx="35">
                  <c:v>1.3194044640273822E-3</c:v>
                </c:pt>
                <c:pt idx="36">
                  <c:v>-1.6599800692909082E-3</c:v>
                </c:pt>
                <c:pt idx="37">
                  <c:v>-3.3047692675155869E-3</c:v>
                </c:pt>
                <c:pt idx="38">
                  <c:v>-3.4517661631349675E-3</c:v>
                </c:pt>
                <c:pt idx="39">
                  <c:v>-2.0863856362901591E-3</c:v>
                </c:pt>
                <c:pt idx="40">
                  <c:v>6.5589844091346744E-4</c:v>
                </c:pt>
                <c:pt idx="41">
                  <c:v>4.5029950029835909E-3</c:v>
                </c:pt>
                <c:pt idx="42">
                  <c:v>9.0731928292165833E-3</c:v>
                </c:pt>
                <c:pt idx="43">
                  <c:v>1.3913034159204753E-2</c:v>
                </c:pt>
                <c:pt idx="44">
                  <c:v>1.854230704290348E-2</c:v>
                </c:pt>
                <c:pt idx="45">
                  <c:v>2.2501692257387931E-2</c:v>
                </c:pt>
                <c:pt idx="46">
                  <c:v>2.5398337234735172E-2</c:v>
                </c:pt>
                <c:pt idx="47">
                  <c:v>2.6944835128662852E-2</c:v>
                </c:pt>
                <c:pt idx="48">
                  <c:v>2.6987741493630701E-2</c:v>
                </c:pt>
                <c:pt idx="49">
                  <c:v>2.5522799134456962E-2</c:v>
                </c:pt>
                <c:pt idx="50">
                  <c:v>2.2695360507769269E-2</c:v>
                </c:pt>
                <c:pt idx="51">
                  <c:v>1.8785965764365607E-2</c:v>
                </c:pt>
                <c:pt idx="52">
                  <c:v>1.4182507387743702E-2</c:v>
                </c:pt>
                <c:pt idx="53">
                  <c:v>9.3417432700041714E-3</c:v>
                </c:pt>
                <c:pt idx="54">
                  <c:v>4.7439769207439806E-3</c:v>
                </c:pt>
                <c:pt idx="55">
                  <c:v>8.4540146570617931E-4</c:v>
                </c:pt>
                <c:pt idx="56">
                  <c:v>-1.9671641078709834E-3</c:v>
                </c:pt>
                <c:pt idx="57">
                  <c:v>-3.4146553624103473E-3</c:v>
                </c:pt>
                <c:pt idx="58">
                  <c:v>-3.3534513503184586E-3</c:v>
                </c:pt>
                <c:pt idx="59">
                  <c:v>-1.7896247702631589E-3</c:v>
                </c:pt>
                <c:pt idx="60">
                  <c:v>1.121660569618519E-3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BC-4482-AC77-A66F6B7E9E74}"/>
            </c:ext>
          </c:extLst>
        </c:ser>
        <c:ser>
          <c:idx val="3"/>
          <c:order val="4"/>
          <c:tx>
            <c:strRef>
              <c:f>B!$V$2</c:f>
              <c:strCache>
                <c:ptCount val="1"/>
                <c:pt idx="0">
                  <c:v>Sec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B!$X$2:$X$62</c:f>
              <c:numCache>
                <c:formatCode>General</c:formatCode>
                <c:ptCount val="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</c:numCache>
            </c:numRef>
          </c:xVal>
          <c:yVal>
            <c:numRef>
              <c:f>B!$Z$2:$Z$62</c:f>
              <c:numCache>
                <c:formatCode>General</c:formatCode>
                <c:ptCount val="61"/>
                <c:pt idx="0">
                  <c:v>2.2453502868413952E-2</c:v>
                </c:pt>
                <c:pt idx="1">
                  <c:v>1.9273112562391888E-2</c:v>
                </c:pt>
                <c:pt idx="2">
                  <c:v>1.5350323626632459E-2</c:v>
                </c:pt>
                <c:pt idx="3">
                  <c:v>1.1074357524406029E-2</c:v>
                </c:pt>
                <c:pt idx="4">
                  <c:v>6.869478168571033E-3</c:v>
                </c:pt>
                <c:pt idx="5">
                  <c:v>3.1528962025129705E-3</c:v>
                </c:pt>
                <c:pt idx="6">
                  <c:v>2.9337311069678462E-4</c:v>
                </c:pt>
                <c:pt idx="7">
                  <c:v>-1.4253675162691996E-3</c:v>
                </c:pt>
                <c:pt idx="8">
                  <c:v>-1.8327912059050381E-3</c:v>
                </c:pt>
                <c:pt idx="9">
                  <c:v>-8.8847313616498107E-4</c:v>
                </c:pt>
                <c:pt idx="10">
                  <c:v>1.3138908895529277E-3</c:v>
                </c:pt>
                <c:pt idx="11">
                  <c:v>4.5557809960319147E-3</c:v>
                </c:pt>
                <c:pt idx="12">
                  <c:v>8.515534908887748E-3</c:v>
                </c:pt>
                <c:pt idx="13">
                  <c:v>1.2800263477724689E-2</c:v>
                </c:pt>
                <c:pt idx="14">
                  <c:v>1.6984833372508962E-2</c:v>
                </c:pt>
                <c:pt idx="15">
                  <c:v>2.0654049066721629E-2</c:v>
                </c:pt>
                <c:pt idx="16">
                  <c:v>2.3443848785706052E-2</c:v>
                </c:pt>
                <c:pt idx="17">
                  <c:v>2.5077426933587284E-2</c:v>
                </c:pt>
                <c:pt idx="18">
                  <c:v>2.5392698909970757E-2</c:v>
                </c:pt>
                <c:pt idx="19">
                  <c:v>2.4358383240888421E-2</c:v>
                </c:pt>
                <c:pt idx="20">
                  <c:v>2.2077105345346092E-2</c:v>
                </c:pt>
                <c:pt idx="21">
                  <c:v>1.8775214979899681E-2</c:v>
                </c:pt>
                <c:pt idx="22">
                  <c:v>1.4780327680496615E-2</c:v>
                </c:pt>
                <c:pt idx="23">
                  <c:v>1.0488818553148791E-2</c:v>
                </c:pt>
                <c:pt idx="24">
                  <c:v>6.3264936989589262E-3</c:v>
                </c:pt>
                <c:pt idx="25">
                  <c:v>2.7063414782199126E-3</c:v>
                </c:pt>
                <c:pt idx="26">
                  <c:v>-1.2444441580031565E-5</c:v>
                </c:pt>
                <c:pt idx="27">
                  <c:v>-1.560104496173503E-3</c:v>
                </c:pt>
                <c:pt idx="28">
                  <c:v>-1.7830789297442248E-3</c:v>
                </c:pt>
                <c:pt idx="29">
                  <c:v>-6.5924408569799711E-4</c:v>
                </c:pt>
                <c:pt idx="30">
                  <c:v>1.6998924709043951E-3</c:v>
                </c:pt>
                <c:pt idx="31">
                  <c:v>5.0602558006123373E-3</c:v>
                </c:pt>
                <c:pt idx="32">
                  <c:v>9.0884286450089152E-3</c:v>
                </c:pt>
                <c:pt idx="33">
                  <c:v>1.3384733286409708E-2</c:v>
                </c:pt>
                <c:pt idx="34">
                  <c:v>1.7522887809940886E-2</c:v>
                </c:pt>
                <c:pt idx="35">
                  <c:v>2.1092302049966635E-2</c:v>
                </c:pt>
                <c:pt idx="36">
                  <c:v>2.3738816591776572E-2</c:v>
                </c:pt>
                <c:pt idx="37">
                  <c:v>2.5199842680431669E-2</c:v>
                </c:pt>
                <c:pt idx="38">
                  <c:v>2.5330416434006311E-2</c:v>
                </c:pt>
                <c:pt idx="39">
                  <c:v>2.4117582246613135E-2</c:v>
                </c:pt>
                <c:pt idx="40">
                  <c:v>2.1681678251364089E-2</c:v>
                </c:pt>
                <c:pt idx="41">
                  <c:v>1.8264396298864304E-2</c:v>
                </c:pt>
                <c:pt idx="42">
                  <c:v>1.4204801147310347E-2</c:v>
                </c:pt>
                <c:pt idx="43">
                  <c:v>9.9056882544872379E-3</c:v>
                </c:pt>
                <c:pt idx="44">
                  <c:v>5.7936181716537029E-3</c:v>
                </c:pt>
                <c:pt idx="45">
                  <c:v>2.2765929506461148E-3</c:v>
                </c:pt>
                <c:pt idx="46">
                  <c:v>-2.9642606361055153E-4</c:v>
                </c:pt>
                <c:pt idx="47">
                  <c:v>-1.6701423863571332E-3</c:v>
                </c:pt>
                <c:pt idx="48">
                  <c:v>-1.7082550628357077E-3</c:v>
                </c:pt>
                <c:pt idx="49">
                  <c:v>-4.0698253050210423E-4</c:v>
                </c:pt>
                <c:pt idx="50">
                  <c:v>2.1045621720778146E-3</c:v>
                </c:pt>
                <c:pt idx="51">
                  <c:v>5.5771820780991252E-3</c:v>
                </c:pt>
                <c:pt idx="52">
                  <c:v>9.6663217645355307E-3</c:v>
                </c:pt>
                <c:pt idx="53">
                  <c:v>1.39662543471891E-2</c:v>
                </c:pt>
                <c:pt idx="54">
                  <c:v>1.8050337944686096E-2</c:v>
                </c:pt>
                <c:pt idx="55">
                  <c:v>2.1513347340995727E-2</c:v>
                </c:pt>
                <c:pt idx="56">
                  <c:v>2.4011680673610491E-2</c:v>
                </c:pt>
                <c:pt idx="57">
                  <c:v>2.5297451815751236E-2</c:v>
                </c:pt>
                <c:pt idx="58">
                  <c:v>2.5243085786053859E-2</c:v>
                </c:pt>
                <c:pt idx="59">
                  <c:v>2.3853976814485228E-2</c:v>
                </c:pt>
                <c:pt idx="60">
                  <c:v>2.126795312362121E-2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BC-4482-AC77-A66F6B7E9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64168"/>
        <c:axId val="1"/>
      </c:scatterChart>
      <c:valAx>
        <c:axId val="12276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70626833410527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382352941176471E-2"/>
              <c:y val="0.36956586948370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64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727941176470587"/>
          <c:y val="0.91614906832298137"/>
          <c:w val="0.82904411764705876"/>
          <c:h val="0.972049689440993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2945036282229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5305997337787"/>
          <c:y val="0.15217414380056257"/>
          <c:w val="0.82536838788953704"/>
          <c:h val="0.621118954288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B!$S$20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B!$S$21:$S$909</c:f>
              <c:numCache>
                <c:formatCode>General</c:formatCode>
                <c:ptCount val="889"/>
                <c:pt idx="3">
                  <c:v>2.1027499999036081E-2</c:v>
                </c:pt>
                <c:pt idx="4">
                  <c:v>2.2952500001338194E-2</c:v>
                </c:pt>
                <c:pt idx="6">
                  <c:v>3.1052500002260786E-2</c:v>
                </c:pt>
                <c:pt idx="7">
                  <c:v>2.9927499996119877E-2</c:v>
                </c:pt>
                <c:pt idx="9">
                  <c:v>2.8024999955960084E-3</c:v>
                </c:pt>
                <c:pt idx="11">
                  <c:v>5.0249999912921339E-4</c:v>
                </c:pt>
                <c:pt idx="13">
                  <c:v>1.0352500001317821E-2</c:v>
                </c:pt>
                <c:pt idx="16">
                  <c:v>1.5275000005203765E-3</c:v>
                </c:pt>
                <c:pt idx="17">
                  <c:v>-2.2249999892665073E-4</c:v>
                </c:pt>
                <c:pt idx="19">
                  <c:v>2.4024999984249007E-3</c:v>
                </c:pt>
                <c:pt idx="21">
                  <c:v>-2.6975000037054997E-3</c:v>
                </c:pt>
                <c:pt idx="23">
                  <c:v>1.517749999766238E-2</c:v>
                </c:pt>
                <c:pt idx="25">
                  <c:v>1.7774999978428241E-3</c:v>
                </c:pt>
                <c:pt idx="28">
                  <c:v>2.9952500000945292E-2</c:v>
                </c:pt>
                <c:pt idx="29">
                  <c:v>2.4027499996009283E-2</c:v>
                </c:pt>
                <c:pt idx="31">
                  <c:v>2.5942499996745028E-2</c:v>
                </c:pt>
                <c:pt idx="33">
                  <c:v>6.4524999979767017E-3</c:v>
                </c:pt>
                <c:pt idx="37">
                  <c:v>1.5504999999393476E-2</c:v>
                </c:pt>
                <c:pt idx="38">
                  <c:v>3.8769999999203719E-2</c:v>
                </c:pt>
                <c:pt idx="41">
                  <c:v>8.8275000016437843E-3</c:v>
                </c:pt>
                <c:pt idx="43">
                  <c:v>3.0227499999455176E-2</c:v>
                </c:pt>
                <c:pt idx="44">
                  <c:v>2.7832499999931315E-2</c:v>
                </c:pt>
                <c:pt idx="46">
                  <c:v>1.4527499999530846E-2</c:v>
                </c:pt>
                <c:pt idx="48">
                  <c:v>9.5849999925121665E-3</c:v>
                </c:pt>
                <c:pt idx="51">
                  <c:v>-2.0677499996963888E-2</c:v>
                </c:pt>
                <c:pt idx="52">
                  <c:v>-2.3092499999620486E-2</c:v>
                </c:pt>
                <c:pt idx="54">
                  <c:v>-2.7920000000449363E-2</c:v>
                </c:pt>
                <c:pt idx="55">
                  <c:v>1.5664999998989515E-2</c:v>
                </c:pt>
                <c:pt idx="56">
                  <c:v>4.0874999998777639E-2</c:v>
                </c:pt>
                <c:pt idx="58">
                  <c:v>-2.7925000031245872E-3</c:v>
                </c:pt>
                <c:pt idx="59">
                  <c:v>1.2097500002710149E-2</c:v>
                </c:pt>
                <c:pt idx="61">
                  <c:v>2.0230000001902226E-2</c:v>
                </c:pt>
                <c:pt idx="62">
                  <c:v>6.8150000006426126E-3</c:v>
                </c:pt>
                <c:pt idx="64">
                  <c:v>4.0157499999622814E-2</c:v>
                </c:pt>
                <c:pt idx="67">
                  <c:v>5.4600000003119931E-3</c:v>
                </c:pt>
                <c:pt idx="69">
                  <c:v>1.3177500004530884E-2</c:v>
                </c:pt>
                <c:pt idx="71">
                  <c:v>-5.175500000041211E-2</c:v>
                </c:pt>
                <c:pt idx="72">
                  <c:v>-7.7037499999278225E-2</c:v>
                </c:pt>
                <c:pt idx="75">
                  <c:v>-4.6694999997271225E-2</c:v>
                </c:pt>
                <c:pt idx="76">
                  <c:v>8.0700000034994446E-3</c:v>
                </c:pt>
                <c:pt idx="77">
                  <c:v>7.1725000016158447E-3</c:v>
                </c:pt>
                <c:pt idx="82">
                  <c:v>1.2847499994677491E-2</c:v>
                </c:pt>
                <c:pt idx="83">
                  <c:v>1.3432500003546011E-2</c:v>
                </c:pt>
                <c:pt idx="86">
                  <c:v>2.2040000003471505E-2</c:v>
                </c:pt>
                <c:pt idx="88">
                  <c:v>2.6319999997213017E-2</c:v>
                </c:pt>
                <c:pt idx="89">
                  <c:v>2.6924999998300336E-2</c:v>
                </c:pt>
                <c:pt idx="94">
                  <c:v>2.6009999994130339E-2</c:v>
                </c:pt>
                <c:pt idx="97">
                  <c:v>2.6562499995634425E-2</c:v>
                </c:pt>
                <c:pt idx="100">
                  <c:v>2.1237499997369014E-2</c:v>
                </c:pt>
                <c:pt idx="101">
                  <c:v>2.035500000056345E-2</c:v>
                </c:pt>
                <c:pt idx="104">
                  <c:v>1.8085000003338791E-2</c:v>
                </c:pt>
                <c:pt idx="105">
                  <c:v>1.6447499998321291E-2</c:v>
                </c:pt>
                <c:pt idx="106">
                  <c:v>1.8054999993182719E-2</c:v>
                </c:pt>
                <c:pt idx="112">
                  <c:v>1.3882500003091991E-2</c:v>
                </c:pt>
                <c:pt idx="113">
                  <c:v>1.3922500002081506E-2</c:v>
                </c:pt>
                <c:pt idx="116">
                  <c:v>7.2474999979021959E-3</c:v>
                </c:pt>
                <c:pt idx="119">
                  <c:v>4.8674999998183921E-3</c:v>
                </c:pt>
                <c:pt idx="120">
                  <c:v>5.1674999995157123E-3</c:v>
                </c:pt>
                <c:pt idx="121">
                  <c:v>4.302499997720588E-3</c:v>
                </c:pt>
                <c:pt idx="122">
                  <c:v>5.0024999945890158E-3</c:v>
                </c:pt>
                <c:pt idx="123">
                  <c:v>5.3875000012340024E-3</c:v>
                </c:pt>
                <c:pt idx="124">
                  <c:v>6.2875000003259629E-3</c:v>
                </c:pt>
                <c:pt idx="131">
                  <c:v>-7.1999999636318535E-4</c:v>
                </c:pt>
                <c:pt idx="135">
                  <c:v>-1.3774999970337376E-3</c:v>
                </c:pt>
                <c:pt idx="137">
                  <c:v>-2.1275000035529956E-3</c:v>
                </c:pt>
                <c:pt idx="139">
                  <c:v>-2.2124999959487468E-3</c:v>
                </c:pt>
                <c:pt idx="141">
                  <c:v>-4.0674999982002191E-3</c:v>
                </c:pt>
                <c:pt idx="143">
                  <c:v>-3.8050000002840534E-3</c:v>
                </c:pt>
                <c:pt idx="144">
                  <c:v>-3.9575000046170317E-3</c:v>
                </c:pt>
                <c:pt idx="145">
                  <c:v>-3.6250000048312359E-3</c:v>
                </c:pt>
                <c:pt idx="149">
                  <c:v>-3.1400000007124618E-3</c:v>
                </c:pt>
                <c:pt idx="157">
                  <c:v>-2.3100000034901313E-3</c:v>
                </c:pt>
                <c:pt idx="158">
                  <c:v>-3.9550000001327135E-3</c:v>
                </c:pt>
                <c:pt idx="159">
                  <c:v>-2.9075000056764111E-3</c:v>
                </c:pt>
                <c:pt idx="160">
                  <c:v>-3.3574999979464337E-3</c:v>
                </c:pt>
                <c:pt idx="164">
                  <c:v>-3.9800000013201497E-3</c:v>
                </c:pt>
                <c:pt idx="165">
                  <c:v>-3.4474999993108213E-3</c:v>
                </c:pt>
                <c:pt idx="167">
                  <c:v>-2.8125000026193447E-3</c:v>
                </c:pt>
                <c:pt idx="169">
                  <c:v>-1.8274999965797178E-3</c:v>
                </c:pt>
                <c:pt idx="171">
                  <c:v>-2.0574999944074079E-3</c:v>
                </c:pt>
                <c:pt idx="172">
                  <c:v>-1.7174999957205728E-3</c:v>
                </c:pt>
                <c:pt idx="177">
                  <c:v>-9.7500000265426934E-4</c:v>
                </c:pt>
                <c:pt idx="179">
                  <c:v>-5.5499999871244654E-4</c:v>
                </c:pt>
                <c:pt idx="181">
                  <c:v>2.6749999960884452E-4</c:v>
                </c:pt>
                <c:pt idx="184">
                  <c:v>7.0000001869630069E-5</c:v>
                </c:pt>
                <c:pt idx="186">
                  <c:v>-2.0749999384861439E-4</c:v>
                </c:pt>
                <c:pt idx="188">
                  <c:v>9.4499999977415428E-4</c:v>
                </c:pt>
                <c:pt idx="190">
                  <c:v>1.2849999984609894E-3</c:v>
                </c:pt>
                <c:pt idx="191">
                  <c:v>8.4249999781604856E-4</c:v>
                </c:pt>
                <c:pt idx="193">
                  <c:v>3.3249999978579581E-3</c:v>
                </c:pt>
                <c:pt idx="194">
                  <c:v>2.3100000034901313E-3</c:v>
                </c:pt>
                <c:pt idx="196">
                  <c:v>1.4375000027939677E-3</c:v>
                </c:pt>
                <c:pt idx="200">
                  <c:v>3.5299999944982119E-3</c:v>
                </c:pt>
                <c:pt idx="202">
                  <c:v>2.7724999963538721E-3</c:v>
                </c:pt>
                <c:pt idx="204">
                  <c:v>3.5175000011804514E-3</c:v>
                </c:pt>
                <c:pt idx="205">
                  <c:v>3.8175000008777715E-3</c:v>
                </c:pt>
                <c:pt idx="206">
                  <c:v>3.8175000008777715E-3</c:v>
                </c:pt>
                <c:pt idx="208">
                  <c:v>4.1899999996530823E-3</c:v>
                </c:pt>
                <c:pt idx="210">
                  <c:v>4.8950000054901466E-3</c:v>
                </c:pt>
                <c:pt idx="211">
                  <c:v>5.190000003494788E-3</c:v>
                </c:pt>
                <c:pt idx="213">
                  <c:v>6.3525000005029142E-3</c:v>
                </c:pt>
                <c:pt idx="214">
                  <c:v>6.5299999987473711E-3</c:v>
                </c:pt>
                <c:pt idx="215">
                  <c:v>7.7474999998230487E-3</c:v>
                </c:pt>
                <c:pt idx="217">
                  <c:v>5.9275000021443702E-3</c:v>
                </c:pt>
                <c:pt idx="218">
                  <c:v>6.0175000035087578E-3</c:v>
                </c:pt>
                <c:pt idx="219">
                  <c:v>6.1274999970919453E-3</c:v>
                </c:pt>
                <c:pt idx="220">
                  <c:v>6.2174999984563328E-3</c:v>
                </c:pt>
                <c:pt idx="221">
                  <c:v>6.8275000012363307E-3</c:v>
                </c:pt>
                <c:pt idx="222">
                  <c:v>6.9175000026007183E-3</c:v>
                </c:pt>
                <c:pt idx="224">
                  <c:v>6.4449999990756623E-3</c:v>
                </c:pt>
                <c:pt idx="225">
                  <c:v>8.9949999965028837E-3</c:v>
                </c:pt>
                <c:pt idx="226">
                  <c:v>1.0705000000598375E-2</c:v>
                </c:pt>
                <c:pt idx="227">
                  <c:v>1.0705000000598375E-2</c:v>
                </c:pt>
                <c:pt idx="234">
                  <c:v>1.0472500005562324E-2</c:v>
                </c:pt>
                <c:pt idx="235">
                  <c:v>1.0172499998589046E-2</c:v>
                </c:pt>
                <c:pt idx="236">
                  <c:v>1.0372500000812579E-2</c:v>
                </c:pt>
                <c:pt idx="237">
                  <c:v>1.0572500003036112E-2</c:v>
                </c:pt>
                <c:pt idx="238">
                  <c:v>1.0922499997832347E-2</c:v>
                </c:pt>
                <c:pt idx="239">
                  <c:v>1.0922499997832347E-2</c:v>
                </c:pt>
                <c:pt idx="242">
                  <c:v>1.1907499996596016E-2</c:v>
                </c:pt>
                <c:pt idx="250">
                  <c:v>1.3985000005050097E-2</c:v>
                </c:pt>
                <c:pt idx="251">
                  <c:v>1.4075000006414484E-2</c:v>
                </c:pt>
                <c:pt idx="252">
                  <c:v>1.4135000004898757E-2</c:v>
                </c:pt>
                <c:pt idx="253">
                  <c:v>1.4225000006263144E-2</c:v>
                </c:pt>
                <c:pt idx="254">
                  <c:v>1.4255000001867302E-2</c:v>
                </c:pt>
                <c:pt idx="255">
                  <c:v>1.4415000005101319E-2</c:v>
                </c:pt>
                <c:pt idx="256">
                  <c:v>1.4525000005960464E-2</c:v>
                </c:pt>
                <c:pt idx="257">
                  <c:v>1.4745000000402797E-2</c:v>
                </c:pt>
                <c:pt idx="258">
                  <c:v>1.5525000002526212E-2</c:v>
                </c:pt>
                <c:pt idx="259">
                  <c:v>1.5795000006619375E-2</c:v>
                </c:pt>
                <c:pt idx="260">
                  <c:v>1.5955000002577435E-2</c:v>
                </c:pt>
                <c:pt idx="261">
                  <c:v>1.606500000343658E-2</c:v>
                </c:pt>
                <c:pt idx="262">
                  <c:v>1.628500000515487E-2</c:v>
                </c:pt>
                <c:pt idx="265">
                  <c:v>1.3147500001650769E-2</c:v>
                </c:pt>
                <c:pt idx="266">
                  <c:v>1.2922500005515758E-2</c:v>
                </c:pt>
                <c:pt idx="267">
                  <c:v>1.3402500000665896E-2</c:v>
                </c:pt>
                <c:pt idx="268">
                  <c:v>1.3542500004405156E-2</c:v>
                </c:pt>
                <c:pt idx="269">
                  <c:v>1.3552500000514556E-2</c:v>
                </c:pt>
                <c:pt idx="270">
                  <c:v>1.3722500007133931E-2</c:v>
                </c:pt>
                <c:pt idx="271">
                  <c:v>1.4022500006831251E-2</c:v>
                </c:pt>
                <c:pt idx="272">
                  <c:v>1.4032500002940651E-2</c:v>
                </c:pt>
                <c:pt idx="273">
                  <c:v>1.4202500002284069E-2</c:v>
                </c:pt>
                <c:pt idx="278">
                  <c:v>1.5037500001199078E-2</c:v>
                </c:pt>
                <c:pt idx="281">
                  <c:v>1.5574999997625127E-2</c:v>
                </c:pt>
                <c:pt idx="282">
                  <c:v>1.5739999995275866E-2</c:v>
                </c:pt>
                <c:pt idx="284">
                  <c:v>1.6057500004535541E-2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58-49F4-89C9-599DEDC0976A}"/>
            </c:ext>
          </c:extLst>
        </c:ser>
        <c:ser>
          <c:idx val="1"/>
          <c:order val="1"/>
          <c:tx>
            <c:strRef>
              <c:f>B!$T$20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B!$T$21:$T$909</c:f>
              <c:numCache>
                <c:formatCode>General</c:formatCode>
                <c:ptCount val="889"/>
                <c:pt idx="1">
                  <c:v>3.948749998016865E-3</c:v>
                </c:pt>
                <c:pt idx="2">
                  <c:v>-1.901249999718857E-3</c:v>
                </c:pt>
                <c:pt idx="5">
                  <c:v>1.3148749996616971E-2</c:v>
                </c:pt>
                <c:pt idx="8">
                  <c:v>9.8237499987590127E-3</c:v>
                </c:pt>
                <c:pt idx="10">
                  <c:v>1.5948749998642597E-2</c:v>
                </c:pt>
                <c:pt idx="12">
                  <c:v>3.3398750001651933E-2</c:v>
                </c:pt>
                <c:pt idx="14">
                  <c:v>2.6948750000883592E-2</c:v>
                </c:pt>
                <c:pt idx="15">
                  <c:v>3.0623749997175764E-2</c:v>
                </c:pt>
                <c:pt idx="18">
                  <c:v>2.5673749998532003E-2</c:v>
                </c:pt>
                <c:pt idx="20">
                  <c:v>2.1298749998095445E-2</c:v>
                </c:pt>
                <c:pt idx="22">
                  <c:v>3.198750000592554E-3</c:v>
                </c:pt>
                <c:pt idx="24">
                  <c:v>7.3749997682170942E-5</c:v>
                </c:pt>
                <c:pt idx="26">
                  <c:v>1.1223749999771826E-2</c:v>
                </c:pt>
                <c:pt idx="27">
                  <c:v>5.3487500008486677E-3</c:v>
                </c:pt>
                <c:pt idx="30">
                  <c:v>1.9237500018789433E-3</c:v>
                </c:pt>
                <c:pt idx="32">
                  <c:v>2.8387499987729825E-3</c:v>
                </c:pt>
                <c:pt idx="34">
                  <c:v>2.9662499982805457E-3</c:v>
                </c:pt>
                <c:pt idx="35">
                  <c:v>1.8551249999291031E-2</c:v>
                </c:pt>
                <c:pt idx="36">
                  <c:v>4.2687499990279321E-3</c:v>
                </c:pt>
                <c:pt idx="39">
                  <c:v>9.4212499971035868E-3</c:v>
                </c:pt>
                <c:pt idx="40">
                  <c:v>7.1387499992852099E-3</c:v>
                </c:pt>
                <c:pt idx="42">
                  <c:v>5.7374999960302375E-4</c:v>
                </c:pt>
                <c:pt idx="45">
                  <c:v>-1.271249999263091E-3</c:v>
                </c:pt>
                <c:pt idx="47">
                  <c:v>-6.576250001671724E-3</c:v>
                </c:pt>
                <c:pt idx="49">
                  <c:v>-2.0387500044307671E-3</c:v>
                </c:pt>
                <c:pt idx="50">
                  <c:v>2.5991249996877741E-2</c:v>
                </c:pt>
                <c:pt idx="53">
                  <c:v>4.410624999582069E-2</c:v>
                </c:pt>
                <c:pt idx="57">
                  <c:v>-5.5806250005844049E-2</c:v>
                </c:pt>
                <c:pt idx="60">
                  <c:v>2.6748749995022081E-2</c:v>
                </c:pt>
                <c:pt idx="63">
                  <c:v>3.8466250000055879E-2</c:v>
                </c:pt>
                <c:pt idx="65">
                  <c:v>3.9375000051222742E-4</c:v>
                </c:pt>
                <c:pt idx="66">
                  <c:v>1.3393749999522697E-2</c:v>
                </c:pt>
                <c:pt idx="68">
                  <c:v>2.1111249996465631E-2</c:v>
                </c:pt>
                <c:pt idx="70">
                  <c:v>4.5686250006838236E-2</c:v>
                </c:pt>
                <c:pt idx="73">
                  <c:v>-1.3071250003122259E-2</c:v>
                </c:pt>
                <c:pt idx="74">
                  <c:v>5.1048749992332887E-2</c:v>
                </c:pt>
                <c:pt idx="78">
                  <c:v>1.8238750002637971E-2</c:v>
                </c:pt>
                <c:pt idx="79">
                  <c:v>1.8508749999455176E-2</c:v>
                </c:pt>
                <c:pt idx="80">
                  <c:v>1.6936250001890585E-2</c:v>
                </c:pt>
                <c:pt idx="81">
                  <c:v>1.3566250003350433E-2</c:v>
                </c:pt>
                <c:pt idx="84">
                  <c:v>1.3998750000610016E-2</c:v>
                </c:pt>
                <c:pt idx="85">
                  <c:v>4.1437499967287295E-3</c:v>
                </c:pt>
                <c:pt idx="90">
                  <c:v>-2.3874999897088856E-4</c:v>
                </c:pt>
                <c:pt idx="93">
                  <c:v>-9.4125000032363459E-4</c:v>
                </c:pt>
                <c:pt idx="96">
                  <c:v>1.8162499982281588E-3</c:v>
                </c:pt>
                <c:pt idx="99">
                  <c:v>1.57125000259839E-3</c:v>
                </c:pt>
                <c:pt idx="102">
                  <c:v>3.4062499980791472E-3</c:v>
                </c:pt>
                <c:pt idx="103">
                  <c:v>9.5037500068428926E-3</c:v>
                </c:pt>
                <c:pt idx="107">
                  <c:v>8.7412499997299165E-3</c:v>
                </c:pt>
                <c:pt idx="108">
                  <c:v>8.791250002104789E-3</c:v>
                </c:pt>
                <c:pt idx="110">
                  <c:v>1.1936249997233972E-2</c:v>
                </c:pt>
                <c:pt idx="111">
                  <c:v>1.1956249996728729E-2</c:v>
                </c:pt>
                <c:pt idx="115">
                  <c:v>1.1996250002994202E-2</c:v>
                </c:pt>
                <c:pt idx="117">
                  <c:v>1.5616249998856802E-2</c:v>
                </c:pt>
                <c:pt idx="118">
                  <c:v>1.6316249995725229E-2</c:v>
                </c:pt>
                <c:pt idx="125">
                  <c:v>1.5023749998363201E-2</c:v>
                </c:pt>
                <c:pt idx="126">
                  <c:v>1.9501250004395843E-2</c:v>
                </c:pt>
                <c:pt idx="128">
                  <c:v>2.2368749996530823E-2</c:v>
                </c:pt>
                <c:pt idx="129">
                  <c:v>2.2568749998754356E-2</c:v>
                </c:pt>
                <c:pt idx="130">
                  <c:v>2.2668749996228144E-2</c:v>
                </c:pt>
                <c:pt idx="136">
                  <c:v>2.3443750003934838E-2</c:v>
                </c:pt>
                <c:pt idx="138">
                  <c:v>2.4891249995562248E-2</c:v>
                </c:pt>
                <c:pt idx="140">
                  <c:v>2.2678749999613501E-2</c:v>
                </c:pt>
                <c:pt idx="146">
                  <c:v>2.5561249996826518E-2</c:v>
                </c:pt>
                <c:pt idx="147">
                  <c:v>2.5511249994451646E-2</c:v>
                </c:pt>
                <c:pt idx="148">
                  <c:v>2.5291250000009313E-2</c:v>
                </c:pt>
                <c:pt idx="150">
                  <c:v>2.6228750000882428E-2</c:v>
                </c:pt>
                <c:pt idx="151">
                  <c:v>2.4913749999541324E-2</c:v>
                </c:pt>
                <c:pt idx="152">
                  <c:v>2.5748749998456333E-2</c:v>
                </c:pt>
                <c:pt idx="153">
                  <c:v>2.4466249997203704E-2</c:v>
                </c:pt>
                <c:pt idx="154">
                  <c:v>2.449874999729218E-2</c:v>
                </c:pt>
                <c:pt idx="155">
                  <c:v>2.4853750001057051E-2</c:v>
                </c:pt>
                <c:pt idx="161">
                  <c:v>2.4493750002875458E-2</c:v>
                </c:pt>
                <c:pt idx="162">
                  <c:v>2.4378750000323635E-2</c:v>
                </c:pt>
                <c:pt idx="166">
                  <c:v>2.4123750001308508E-2</c:v>
                </c:pt>
                <c:pt idx="168">
                  <c:v>2.3876250001194421E-2</c:v>
                </c:pt>
                <c:pt idx="170">
                  <c:v>2.3678750003455207E-2</c:v>
                </c:pt>
                <c:pt idx="173">
                  <c:v>2.3736250004731119E-2</c:v>
                </c:pt>
                <c:pt idx="175">
                  <c:v>2.350125000521075E-2</c:v>
                </c:pt>
                <c:pt idx="176">
                  <c:v>2.3036250000586733E-2</c:v>
                </c:pt>
                <c:pt idx="178">
                  <c:v>2.2576250004931353E-2</c:v>
                </c:pt>
                <c:pt idx="180">
                  <c:v>2.2871249995660037E-2</c:v>
                </c:pt>
                <c:pt idx="182">
                  <c:v>2.1753749999334104E-2</c:v>
                </c:pt>
                <c:pt idx="183">
                  <c:v>2.2103749994130339E-2</c:v>
                </c:pt>
                <c:pt idx="185">
                  <c:v>2.2286250001343433E-2</c:v>
                </c:pt>
                <c:pt idx="187">
                  <c:v>2.1158750001632143E-2</c:v>
                </c:pt>
                <c:pt idx="189">
                  <c:v>2.0711249999294523E-2</c:v>
                </c:pt>
                <c:pt idx="192">
                  <c:v>1.8156250000174623E-2</c:v>
                </c:pt>
                <c:pt idx="195">
                  <c:v>1.9953750001150183E-2</c:v>
                </c:pt>
                <c:pt idx="197">
                  <c:v>1.8273749999934807E-2</c:v>
                </c:pt>
                <c:pt idx="198">
                  <c:v>1.8613749998621643E-2</c:v>
                </c:pt>
                <c:pt idx="199">
                  <c:v>1.7378750002535526E-2</c:v>
                </c:pt>
                <c:pt idx="201">
                  <c:v>1.8021250005403999E-2</c:v>
                </c:pt>
                <c:pt idx="203">
                  <c:v>1.923125000030268E-2</c:v>
                </c:pt>
                <c:pt idx="207">
                  <c:v>1.6936250001890585E-2</c:v>
                </c:pt>
                <c:pt idx="209">
                  <c:v>1.7713749999529682E-2</c:v>
                </c:pt>
                <c:pt idx="212">
                  <c:v>1.4786250001634471E-2</c:v>
                </c:pt>
                <c:pt idx="216">
                  <c:v>1.441375000285916E-2</c:v>
                </c:pt>
                <c:pt idx="223">
                  <c:v>1.4701250001962762E-2</c:v>
                </c:pt>
                <c:pt idx="228">
                  <c:v>9.6887500039883889E-3</c:v>
                </c:pt>
                <c:pt idx="229">
                  <c:v>9.6887500039883889E-3</c:v>
                </c:pt>
                <c:pt idx="230">
                  <c:v>8.7512499958393164E-3</c:v>
                </c:pt>
                <c:pt idx="231">
                  <c:v>8.801249998214189E-3</c:v>
                </c:pt>
                <c:pt idx="232">
                  <c:v>9.3437499963329174E-3</c:v>
                </c:pt>
                <c:pt idx="240">
                  <c:v>1.1208750001969747E-2</c:v>
                </c:pt>
                <c:pt idx="241">
                  <c:v>8.1537500009289943E-3</c:v>
                </c:pt>
                <c:pt idx="243">
                  <c:v>9.4762499938951805E-3</c:v>
                </c:pt>
                <c:pt idx="244">
                  <c:v>6.7087499992339872E-3</c:v>
                </c:pt>
                <c:pt idx="245">
                  <c:v>7.04875000519678E-3</c:v>
                </c:pt>
                <c:pt idx="246">
                  <c:v>7.2287500006495975E-3</c:v>
                </c:pt>
                <c:pt idx="247">
                  <c:v>7.2412500012433156E-3</c:v>
                </c:pt>
                <c:pt idx="248">
                  <c:v>6.5237500020884909E-3</c:v>
                </c:pt>
                <c:pt idx="249">
                  <c:v>1.0483750003913883E-2</c:v>
                </c:pt>
                <c:pt idx="263">
                  <c:v>5.2312500047264621E-3</c:v>
                </c:pt>
                <c:pt idx="264">
                  <c:v>6.4612500063958578E-3</c:v>
                </c:pt>
                <c:pt idx="274">
                  <c:v>6.1262500021257438E-3</c:v>
                </c:pt>
                <c:pt idx="275">
                  <c:v>6.1462500016205013E-3</c:v>
                </c:pt>
                <c:pt idx="276">
                  <c:v>6.6862500025308691E-3</c:v>
                </c:pt>
                <c:pt idx="277">
                  <c:v>6.7962500033900142E-3</c:v>
                </c:pt>
                <c:pt idx="279">
                  <c:v>6.3337500032503158E-3</c:v>
                </c:pt>
                <c:pt idx="280">
                  <c:v>5.8037499984493479E-3</c:v>
                </c:pt>
                <c:pt idx="283">
                  <c:v>3.9812499962863512E-3</c:v>
                </c:pt>
                <c:pt idx="285">
                  <c:v>1.1112499996670522E-3</c:v>
                </c:pt>
                <c:pt idx="286">
                  <c:v>1.8612499989103526E-3</c:v>
                </c:pt>
                <c:pt idx="287">
                  <c:v>1.9812500031548552E-3</c:v>
                </c:pt>
                <c:pt idx="288">
                  <c:v>2.3312499979510903E-3</c:v>
                </c:pt>
                <c:pt idx="289">
                  <c:v>4.0387500048382208E-3</c:v>
                </c:pt>
                <c:pt idx="290">
                  <c:v>2.7012499995180406E-3</c:v>
                </c:pt>
                <c:pt idx="291">
                  <c:v>3.0012499992153607E-3</c:v>
                </c:pt>
                <c:pt idx="292">
                  <c:v>2.3362500069197267E-3</c:v>
                </c:pt>
                <c:pt idx="293">
                  <c:v>1.8937499989988282E-3</c:v>
                </c:pt>
                <c:pt idx="295">
                  <c:v>8.8875000074040145E-4</c:v>
                </c:pt>
                <c:pt idx="296">
                  <c:v>8.8749999122228473E-5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58-49F4-89C9-599DEDC0976A}"/>
            </c:ext>
          </c:extLst>
        </c:ser>
        <c:ser>
          <c:idx val="7"/>
          <c:order val="2"/>
          <c:tx>
            <c:strRef>
              <c:f>B!$W$20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B!$W$21:$W$909</c:f>
              <c:numCache>
                <c:formatCode>General</c:formatCode>
                <c:ptCount val="889"/>
                <c:pt idx="0">
                  <c:v>2.1019999998316052E-2</c:v>
                </c:pt>
                <c:pt idx="87">
                  <c:v>-3.2861250001587905E-2</c:v>
                </c:pt>
                <c:pt idx="91">
                  <c:v>-7.2587499962537549E-3</c:v>
                </c:pt>
                <c:pt idx="92">
                  <c:v>-5.5412500005331822E-3</c:v>
                </c:pt>
                <c:pt idx="95">
                  <c:v>-1.9816250001895241E-2</c:v>
                </c:pt>
                <c:pt idx="98">
                  <c:v>1.3346249994356185E-2</c:v>
                </c:pt>
                <c:pt idx="109">
                  <c:v>-1.5633750001143198E-2</c:v>
                </c:pt>
                <c:pt idx="114">
                  <c:v>7.4537499967846088E-3</c:v>
                </c:pt>
                <c:pt idx="127">
                  <c:v>-7.3925000033341348E-3</c:v>
                </c:pt>
                <c:pt idx="132">
                  <c:v>1.7643749997660052E-2</c:v>
                </c:pt>
                <c:pt idx="133">
                  <c:v>1.8243749997054692E-2</c:v>
                </c:pt>
                <c:pt idx="134">
                  <c:v>-2.2789999995438848E-2</c:v>
                </c:pt>
                <c:pt idx="142">
                  <c:v>5.903750003199093E-3</c:v>
                </c:pt>
                <c:pt idx="156">
                  <c:v>9.1612499963957816E-3</c:v>
                </c:pt>
                <c:pt idx="163">
                  <c:v>2.5446249994274694E-2</c:v>
                </c:pt>
                <c:pt idx="174">
                  <c:v>-5.2974999998696148E-3</c:v>
                </c:pt>
                <c:pt idx="233">
                  <c:v>5.3774999978486449E-3</c:v>
                </c:pt>
                <c:pt idx="294">
                  <c:v>1.2571250001201406E-2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58-49F4-89C9-599DEDC0976A}"/>
            </c:ext>
          </c:extLst>
        </c:ser>
        <c:ser>
          <c:idx val="2"/>
          <c:order val="3"/>
          <c:tx>
            <c:strRef>
              <c:f>B!$Y$1</c:f>
              <c:strCache>
                <c:ptCount val="1"/>
                <c:pt idx="0">
                  <c:v>Pri-fit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B!$X$2:$X$62</c:f>
              <c:numCache>
                <c:formatCode>General</c:formatCode>
                <c:ptCount val="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</c:numCache>
            </c:numRef>
          </c:xVal>
          <c:yVal>
            <c:numRef>
              <c:f>B!$Y$2:$Y$62</c:f>
              <c:numCache>
                <c:formatCode>General</c:formatCode>
                <c:ptCount val="61"/>
                <c:pt idx="0">
                  <c:v>-2.1300376617586735E-4</c:v>
                </c:pt>
                <c:pt idx="1">
                  <c:v>3.3674056885922322E-3</c:v>
                </c:pt>
                <c:pt idx="2">
                  <c:v>7.7835902581584945E-3</c:v>
                </c:pt>
                <c:pt idx="3">
                  <c:v>1.2597373469511673E-2</c:v>
                </c:pt>
                <c:pt idx="4">
                  <c:v>1.7331128874715822E-2</c:v>
                </c:pt>
                <c:pt idx="5">
                  <c:v>2.1515170432602079E-2</c:v>
                </c:pt>
                <c:pt idx="6">
                  <c:v>2.4734355038554451E-2</c:v>
                </c:pt>
                <c:pt idx="7">
                  <c:v>2.6669273271524428E-2</c:v>
                </c:pt>
                <c:pt idx="8">
                  <c:v>2.7127941387732217E-2</c:v>
                </c:pt>
                <c:pt idx="9">
                  <c:v>2.606485006249341E-2</c:v>
                </c:pt>
                <c:pt idx="10">
                  <c:v>2.3585479852619919E-2</c:v>
                </c:pt>
                <c:pt idx="11">
                  <c:v>1.9935835352516224E-2</c:v>
                </c:pt>
                <c:pt idx="12">
                  <c:v>1.5478036471259778E-2</c:v>
                </c:pt>
                <c:pt idx="13">
                  <c:v>1.0654388678744985E-2</c:v>
                </c:pt>
                <c:pt idx="14">
                  <c:v>5.9434971925477467E-3</c:v>
                </c:pt>
                <c:pt idx="15">
                  <c:v>1.8127794821248856E-3</c:v>
                </c:pt>
                <c:pt idx="16">
                  <c:v>-1.3279121719302085E-3</c:v>
                </c:pt>
                <c:pt idx="17">
                  <c:v>-3.1669564661797791E-3</c:v>
                </c:pt>
                <c:pt idx="18">
                  <c:v>-3.5218823263578319E-3</c:v>
                </c:pt>
                <c:pt idx="19">
                  <c:v>-2.3574737964409068E-3</c:v>
                </c:pt>
                <c:pt idx="20">
                  <c:v>2.1073581314295931E-4</c:v>
                </c:pt>
                <c:pt idx="21">
                  <c:v>3.9279272096413263E-3</c:v>
                </c:pt>
                <c:pt idx="22">
                  <c:v>8.425278440536605E-3</c:v>
                </c:pt>
                <c:pt idx="23">
                  <c:v>1.3256559628158597E-2</c:v>
                </c:pt>
                <c:pt idx="24">
                  <c:v>1.7942408164905541E-2</c:v>
                </c:pt>
                <c:pt idx="25">
                  <c:v>2.2017891357735953E-2</c:v>
                </c:pt>
                <c:pt idx="26">
                  <c:v>2.5078637327911407E-2</c:v>
                </c:pt>
                <c:pt idx="27">
                  <c:v>2.6820957030540681E-2</c:v>
                </c:pt>
                <c:pt idx="28">
                  <c:v>2.7071976463160792E-2</c:v>
                </c:pt>
                <c:pt idx="29">
                  <c:v>2.5806789327606425E-2</c:v>
                </c:pt>
                <c:pt idx="30">
                  <c:v>2.3150928247802946E-2</c:v>
                </c:pt>
                <c:pt idx="31">
                  <c:v>1.9367909347776512E-2</c:v>
                </c:pt>
                <c:pt idx="32">
                  <c:v>1.4833086024296803E-2</c:v>
                </c:pt>
                <c:pt idx="33">
                  <c:v>9.9964061584612539E-3</c:v>
                </c:pt>
                <c:pt idx="34">
                  <c:v>5.3377680179513311E-3</c:v>
                </c:pt>
                <c:pt idx="35">
                  <c:v>1.3194044640273822E-3</c:v>
                </c:pt>
                <c:pt idx="36">
                  <c:v>-1.6599800692909082E-3</c:v>
                </c:pt>
                <c:pt idx="37">
                  <c:v>-3.3047692675155869E-3</c:v>
                </c:pt>
                <c:pt idx="38">
                  <c:v>-3.4517661631349675E-3</c:v>
                </c:pt>
                <c:pt idx="39">
                  <c:v>-2.0863856362901591E-3</c:v>
                </c:pt>
                <c:pt idx="40">
                  <c:v>6.5589844091346744E-4</c:v>
                </c:pt>
                <c:pt idx="41">
                  <c:v>4.5029950029835909E-3</c:v>
                </c:pt>
                <c:pt idx="42">
                  <c:v>9.0731928292165833E-3</c:v>
                </c:pt>
                <c:pt idx="43">
                  <c:v>1.3913034159204753E-2</c:v>
                </c:pt>
                <c:pt idx="44">
                  <c:v>1.854230704290348E-2</c:v>
                </c:pt>
                <c:pt idx="45">
                  <c:v>2.2501692257387931E-2</c:v>
                </c:pt>
                <c:pt idx="46">
                  <c:v>2.5398337234735172E-2</c:v>
                </c:pt>
                <c:pt idx="47">
                  <c:v>2.6944835128662852E-2</c:v>
                </c:pt>
                <c:pt idx="48">
                  <c:v>2.6987741493630701E-2</c:v>
                </c:pt>
                <c:pt idx="49">
                  <c:v>2.5522799134456962E-2</c:v>
                </c:pt>
                <c:pt idx="50">
                  <c:v>2.2695360507769269E-2</c:v>
                </c:pt>
                <c:pt idx="51">
                  <c:v>1.8785965764365607E-2</c:v>
                </c:pt>
                <c:pt idx="52">
                  <c:v>1.4182507387743702E-2</c:v>
                </c:pt>
                <c:pt idx="53">
                  <c:v>9.3417432700041714E-3</c:v>
                </c:pt>
                <c:pt idx="54">
                  <c:v>4.7439769207439806E-3</c:v>
                </c:pt>
                <c:pt idx="55">
                  <c:v>8.4540146570617931E-4</c:v>
                </c:pt>
                <c:pt idx="56">
                  <c:v>-1.9671641078709834E-3</c:v>
                </c:pt>
                <c:pt idx="57">
                  <c:v>-3.4146553624103473E-3</c:v>
                </c:pt>
                <c:pt idx="58">
                  <c:v>-3.3534513503184586E-3</c:v>
                </c:pt>
                <c:pt idx="59">
                  <c:v>-1.7896247702631589E-3</c:v>
                </c:pt>
                <c:pt idx="60">
                  <c:v>1.121660569618519E-3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58-49F4-89C9-599DEDC0976A}"/>
            </c:ext>
          </c:extLst>
        </c:ser>
        <c:ser>
          <c:idx val="3"/>
          <c:order val="4"/>
          <c:tx>
            <c:strRef>
              <c:f>B!$V$2</c:f>
              <c:strCache>
                <c:ptCount val="1"/>
                <c:pt idx="0">
                  <c:v>Sec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B!$X$2:$X$62</c:f>
              <c:numCache>
                <c:formatCode>General</c:formatCode>
                <c:ptCount val="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</c:numCache>
            </c:numRef>
          </c:xVal>
          <c:yVal>
            <c:numRef>
              <c:f>B!$Z$2:$Z$62</c:f>
              <c:numCache>
                <c:formatCode>General</c:formatCode>
                <c:ptCount val="61"/>
                <c:pt idx="0">
                  <c:v>2.2453502868413952E-2</c:v>
                </c:pt>
                <c:pt idx="1">
                  <c:v>1.9273112562391888E-2</c:v>
                </c:pt>
                <c:pt idx="2">
                  <c:v>1.5350323626632459E-2</c:v>
                </c:pt>
                <c:pt idx="3">
                  <c:v>1.1074357524406029E-2</c:v>
                </c:pt>
                <c:pt idx="4">
                  <c:v>6.869478168571033E-3</c:v>
                </c:pt>
                <c:pt idx="5">
                  <c:v>3.1528962025129705E-3</c:v>
                </c:pt>
                <c:pt idx="6">
                  <c:v>2.9337311069678462E-4</c:v>
                </c:pt>
                <c:pt idx="7">
                  <c:v>-1.4253675162691996E-3</c:v>
                </c:pt>
                <c:pt idx="8">
                  <c:v>-1.8327912059050381E-3</c:v>
                </c:pt>
                <c:pt idx="9">
                  <c:v>-8.8847313616498107E-4</c:v>
                </c:pt>
                <c:pt idx="10">
                  <c:v>1.3138908895529277E-3</c:v>
                </c:pt>
                <c:pt idx="11">
                  <c:v>4.5557809960319147E-3</c:v>
                </c:pt>
                <c:pt idx="12">
                  <c:v>8.515534908887748E-3</c:v>
                </c:pt>
                <c:pt idx="13">
                  <c:v>1.2800263477724689E-2</c:v>
                </c:pt>
                <c:pt idx="14">
                  <c:v>1.6984833372508962E-2</c:v>
                </c:pt>
                <c:pt idx="15">
                  <c:v>2.0654049066721629E-2</c:v>
                </c:pt>
                <c:pt idx="16">
                  <c:v>2.3443848785706052E-2</c:v>
                </c:pt>
                <c:pt idx="17">
                  <c:v>2.5077426933587284E-2</c:v>
                </c:pt>
                <c:pt idx="18">
                  <c:v>2.5392698909970757E-2</c:v>
                </c:pt>
                <c:pt idx="19">
                  <c:v>2.4358383240888421E-2</c:v>
                </c:pt>
                <c:pt idx="20">
                  <c:v>2.2077105345346092E-2</c:v>
                </c:pt>
                <c:pt idx="21">
                  <c:v>1.8775214979899681E-2</c:v>
                </c:pt>
                <c:pt idx="22">
                  <c:v>1.4780327680496615E-2</c:v>
                </c:pt>
                <c:pt idx="23">
                  <c:v>1.0488818553148791E-2</c:v>
                </c:pt>
                <c:pt idx="24">
                  <c:v>6.3264936989589262E-3</c:v>
                </c:pt>
                <c:pt idx="25">
                  <c:v>2.7063414782199126E-3</c:v>
                </c:pt>
                <c:pt idx="26">
                  <c:v>-1.2444441580031565E-5</c:v>
                </c:pt>
                <c:pt idx="27">
                  <c:v>-1.560104496173503E-3</c:v>
                </c:pt>
                <c:pt idx="28">
                  <c:v>-1.7830789297442248E-3</c:v>
                </c:pt>
                <c:pt idx="29">
                  <c:v>-6.5924408569799711E-4</c:v>
                </c:pt>
                <c:pt idx="30">
                  <c:v>1.6998924709043951E-3</c:v>
                </c:pt>
                <c:pt idx="31">
                  <c:v>5.0602558006123373E-3</c:v>
                </c:pt>
                <c:pt idx="32">
                  <c:v>9.0884286450089152E-3</c:v>
                </c:pt>
                <c:pt idx="33">
                  <c:v>1.3384733286409708E-2</c:v>
                </c:pt>
                <c:pt idx="34">
                  <c:v>1.7522887809940886E-2</c:v>
                </c:pt>
                <c:pt idx="35">
                  <c:v>2.1092302049966635E-2</c:v>
                </c:pt>
                <c:pt idx="36">
                  <c:v>2.3738816591776572E-2</c:v>
                </c:pt>
                <c:pt idx="37">
                  <c:v>2.5199842680431669E-2</c:v>
                </c:pt>
                <c:pt idx="38">
                  <c:v>2.5330416434006311E-2</c:v>
                </c:pt>
                <c:pt idx="39">
                  <c:v>2.4117582246613135E-2</c:v>
                </c:pt>
                <c:pt idx="40">
                  <c:v>2.1681678251364089E-2</c:v>
                </c:pt>
                <c:pt idx="41">
                  <c:v>1.8264396298864304E-2</c:v>
                </c:pt>
                <c:pt idx="42">
                  <c:v>1.4204801147310347E-2</c:v>
                </c:pt>
                <c:pt idx="43">
                  <c:v>9.9056882544872379E-3</c:v>
                </c:pt>
                <c:pt idx="44">
                  <c:v>5.7936181716537029E-3</c:v>
                </c:pt>
                <c:pt idx="45">
                  <c:v>2.2765929506461148E-3</c:v>
                </c:pt>
                <c:pt idx="46">
                  <c:v>-2.9642606361055153E-4</c:v>
                </c:pt>
                <c:pt idx="47">
                  <c:v>-1.6701423863571332E-3</c:v>
                </c:pt>
                <c:pt idx="48">
                  <c:v>-1.7082550628357077E-3</c:v>
                </c:pt>
                <c:pt idx="49">
                  <c:v>-4.0698253050210423E-4</c:v>
                </c:pt>
                <c:pt idx="50">
                  <c:v>2.1045621720778146E-3</c:v>
                </c:pt>
                <c:pt idx="51">
                  <c:v>5.5771820780991252E-3</c:v>
                </c:pt>
                <c:pt idx="52">
                  <c:v>9.6663217645355307E-3</c:v>
                </c:pt>
                <c:pt idx="53">
                  <c:v>1.39662543471891E-2</c:v>
                </c:pt>
                <c:pt idx="54">
                  <c:v>1.8050337944686096E-2</c:v>
                </c:pt>
                <c:pt idx="55">
                  <c:v>2.1513347340995727E-2</c:v>
                </c:pt>
                <c:pt idx="56">
                  <c:v>2.4011680673610491E-2</c:v>
                </c:pt>
                <c:pt idx="57">
                  <c:v>2.5297451815751236E-2</c:v>
                </c:pt>
                <c:pt idx="58">
                  <c:v>2.5243085786053859E-2</c:v>
                </c:pt>
                <c:pt idx="59">
                  <c:v>2.3853976814485228E-2</c:v>
                </c:pt>
                <c:pt idx="60">
                  <c:v>2.126795312362121E-2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58-49F4-89C9-599DEDC09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992176"/>
        <c:axId val="1"/>
      </c:scatterChart>
      <c:valAx>
        <c:axId val="558992176"/>
        <c:scaling>
          <c:orientation val="minMax"/>
          <c:max val="5000"/>
          <c:min val="-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8273892234055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382352941176471E-2"/>
              <c:y val="0.36956586948370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992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2945036282229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5305997337787"/>
          <c:y val="0.15217414380056257"/>
          <c:w val="0.82536838788953704"/>
          <c:h val="0.621118954288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B!$S$20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B!$S$21:$S$909</c:f>
              <c:numCache>
                <c:formatCode>General</c:formatCode>
                <c:ptCount val="889"/>
                <c:pt idx="3">
                  <c:v>2.1027499999036081E-2</c:v>
                </c:pt>
                <c:pt idx="4">
                  <c:v>2.2952500001338194E-2</c:v>
                </c:pt>
                <c:pt idx="6">
                  <c:v>3.1052500002260786E-2</c:v>
                </c:pt>
                <c:pt idx="7">
                  <c:v>2.9927499996119877E-2</c:v>
                </c:pt>
                <c:pt idx="9">
                  <c:v>2.8024999955960084E-3</c:v>
                </c:pt>
                <c:pt idx="11">
                  <c:v>5.0249999912921339E-4</c:v>
                </c:pt>
                <c:pt idx="13">
                  <c:v>1.0352500001317821E-2</c:v>
                </c:pt>
                <c:pt idx="16">
                  <c:v>1.5275000005203765E-3</c:v>
                </c:pt>
                <c:pt idx="17">
                  <c:v>-2.2249999892665073E-4</c:v>
                </c:pt>
                <c:pt idx="19">
                  <c:v>2.4024999984249007E-3</c:v>
                </c:pt>
                <c:pt idx="21">
                  <c:v>-2.6975000037054997E-3</c:v>
                </c:pt>
                <c:pt idx="23">
                  <c:v>1.517749999766238E-2</c:v>
                </c:pt>
                <c:pt idx="25">
                  <c:v>1.7774999978428241E-3</c:v>
                </c:pt>
                <c:pt idx="28">
                  <c:v>2.9952500000945292E-2</c:v>
                </c:pt>
                <c:pt idx="29">
                  <c:v>2.4027499996009283E-2</c:v>
                </c:pt>
                <c:pt idx="31">
                  <c:v>2.5942499996745028E-2</c:v>
                </c:pt>
                <c:pt idx="33">
                  <c:v>6.4524999979767017E-3</c:v>
                </c:pt>
                <c:pt idx="37">
                  <c:v>1.5504999999393476E-2</c:v>
                </c:pt>
                <c:pt idx="38">
                  <c:v>3.8769999999203719E-2</c:v>
                </c:pt>
                <c:pt idx="41">
                  <c:v>8.8275000016437843E-3</c:v>
                </c:pt>
                <c:pt idx="43">
                  <c:v>3.0227499999455176E-2</c:v>
                </c:pt>
                <c:pt idx="44">
                  <c:v>2.7832499999931315E-2</c:v>
                </c:pt>
                <c:pt idx="46">
                  <c:v>1.4527499999530846E-2</c:v>
                </c:pt>
                <c:pt idx="48">
                  <c:v>9.5849999925121665E-3</c:v>
                </c:pt>
                <c:pt idx="51">
                  <c:v>-2.0677499996963888E-2</c:v>
                </c:pt>
                <c:pt idx="52">
                  <c:v>-2.3092499999620486E-2</c:v>
                </c:pt>
                <c:pt idx="54">
                  <c:v>-2.7920000000449363E-2</c:v>
                </c:pt>
                <c:pt idx="55">
                  <c:v>1.5664999998989515E-2</c:v>
                </c:pt>
                <c:pt idx="56">
                  <c:v>4.0874999998777639E-2</c:v>
                </c:pt>
                <c:pt idx="58">
                  <c:v>-2.7925000031245872E-3</c:v>
                </c:pt>
                <c:pt idx="59">
                  <c:v>1.2097500002710149E-2</c:v>
                </c:pt>
                <c:pt idx="61">
                  <c:v>2.0230000001902226E-2</c:v>
                </c:pt>
                <c:pt idx="62">
                  <c:v>6.8150000006426126E-3</c:v>
                </c:pt>
                <c:pt idx="64">
                  <c:v>4.0157499999622814E-2</c:v>
                </c:pt>
                <c:pt idx="67">
                  <c:v>5.4600000003119931E-3</c:v>
                </c:pt>
                <c:pt idx="69">
                  <c:v>1.3177500004530884E-2</c:v>
                </c:pt>
                <c:pt idx="71">
                  <c:v>-5.175500000041211E-2</c:v>
                </c:pt>
                <c:pt idx="72">
                  <c:v>-7.7037499999278225E-2</c:v>
                </c:pt>
                <c:pt idx="75">
                  <c:v>-4.6694999997271225E-2</c:v>
                </c:pt>
                <c:pt idx="76">
                  <c:v>8.0700000034994446E-3</c:v>
                </c:pt>
                <c:pt idx="77">
                  <c:v>7.1725000016158447E-3</c:v>
                </c:pt>
                <c:pt idx="82">
                  <c:v>1.2847499994677491E-2</c:v>
                </c:pt>
                <c:pt idx="83">
                  <c:v>1.3432500003546011E-2</c:v>
                </c:pt>
                <c:pt idx="86">
                  <c:v>2.2040000003471505E-2</c:v>
                </c:pt>
                <c:pt idx="88">
                  <c:v>2.6319999997213017E-2</c:v>
                </c:pt>
                <c:pt idx="89">
                  <c:v>2.6924999998300336E-2</c:v>
                </c:pt>
                <c:pt idx="94">
                  <c:v>2.6009999994130339E-2</c:v>
                </c:pt>
                <c:pt idx="97">
                  <c:v>2.6562499995634425E-2</c:v>
                </c:pt>
                <c:pt idx="100">
                  <c:v>2.1237499997369014E-2</c:v>
                </c:pt>
                <c:pt idx="101">
                  <c:v>2.035500000056345E-2</c:v>
                </c:pt>
                <c:pt idx="104">
                  <c:v>1.8085000003338791E-2</c:v>
                </c:pt>
                <c:pt idx="105">
                  <c:v>1.6447499998321291E-2</c:v>
                </c:pt>
                <c:pt idx="106">
                  <c:v>1.8054999993182719E-2</c:v>
                </c:pt>
                <c:pt idx="112">
                  <c:v>1.3882500003091991E-2</c:v>
                </c:pt>
                <c:pt idx="113">
                  <c:v>1.3922500002081506E-2</c:v>
                </c:pt>
                <c:pt idx="116">
                  <c:v>7.2474999979021959E-3</c:v>
                </c:pt>
                <c:pt idx="119">
                  <c:v>4.8674999998183921E-3</c:v>
                </c:pt>
                <c:pt idx="120">
                  <c:v>5.1674999995157123E-3</c:v>
                </c:pt>
                <c:pt idx="121">
                  <c:v>4.302499997720588E-3</c:v>
                </c:pt>
                <c:pt idx="122">
                  <c:v>5.0024999945890158E-3</c:v>
                </c:pt>
                <c:pt idx="123">
                  <c:v>5.3875000012340024E-3</c:v>
                </c:pt>
                <c:pt idx="124">
                  <c:v>6.2875000003259629E-3</c:v>
                </c:pt>
                <c:pt idx="131">
                  <c:v>-7.1999999636318535E-4</c:v>
                </c:pt>
                <c:pt idx="135">
                  <c:v>-1.3774999970337376E-3</c:v>
                </c:pt>
                <c:pt idx="137">
                  <c:v>-2.1275000035529956E-3</c:v>
                </c:pt>
                <c:pt idx="139">
                  <c:v>-2.2124999959487468E-3</c:v>
                </c:pt>
                <c:pt idx="141">
                  <c:v>-4.0674999982002191E-3</c:v>
                </c:pt>
                <c:pt idx="143">
                  <c:v>-3.8050000002840534E-3</c:v>
                </c:pt>
                <c:pt idx="144">
                  <c:v>-3.9575000046170317E-3</c:v>
                </c:pt>
                <c:pt idx="145">
                  <c:v>-3.6250000048312359E-3</c:v>
                </c:pt>
                <c:pt idx="149">
                  <c:v>-3.1400000007124618E-3</c:v>
                </c:pt>
                <c:pt idx="157">
                  <c:v>-2.3100000034901313E-3</c:v>
                </c:pt>
                <c:pt idx="158">
                  <c:v>-3.9550000001327135E-3</c:v>
                </c:pt>
                <c:pt idx="159">
                  <c:v>-2.9075000056764111E-3</c:v>
                </c:pt>
                <c:pt idx="160">
                  <c:v>-3.3574999979464337E-3</c:v>
                </c:pt>
                <c:pt idx="164">
                  <c:v>-3.9800000013201497E-3</c:v>
                </c:pt>
                <c:pt idx="165">
                  <c:v>-3.4474999993108213E-3</c:v>
                </c:pt>
                <c:pt idx="167">
                  <c:v>-2.8125000026193447E-3</c:v>
                </c:pt>
                <c:pt idx="169">
                  <c:v>-1.8274999965797178E-3</c:v>
                </c:pt>
                <c:pt idx="171">
                  <c:v>-2.0574999944074079E-3</c:v>
                </c:pt>
                <c:pt idx="172">
                  <c:v>-1.7174999957205728E-3</c:v>
                </c:pt>
                <c:pt idx="177">
                  <c:v>-9.7500000265426934E-4</c:v>
                </c:pt>
                <c:pt idx="179">
                  <c:v>-5.5499999871244654E-4</c:v>
                </c:pt>
                <c:pt idx="181">
                  <c:v>2.6749999960884452E-4</c:v>
                </c:pt>
                <c:pt idx="184">
                  <c:v>7.0000001869630069E-5</c:v>
                </c:pt>
                <c:pt idx="186">
                  <c:v>-2.0749999384861439E-4</c:v>
                </c:pt>
                <c:pt idx="188">
                  <c:v>9.4499999977415428E-4</c:v>
                </c:pt>
                <c:pt idx="190">
                  <c:v>1.2849999984609894E-3</c:v>
                </c:pt>
                <c:pt idx="191">
                  <c:v>8.4249999781604856E-4</c:v>
                </c:pt>
                <c:pt idx="193">
                  <c:v>3.3249999978579581E-3</c:v>
                </c:pt>
                <c:pt idx="194">
                  <c:v>2.3100000034901313E-3</c:v>
                </c:pt>
                <c:pt idx="196">
                  <c:v>1.4375000027939677E-3</c:v>
                </c:pt>
                <c:pt idx="200">
                  <c:v>3.5299999944982119E-3</c:v>
                </c:pt>
                <c:pt idx="202">
                  <c:v>2.7724999963538721E-3</c:v>
                </c:pt>
                <c:pt idx="204">
                  <c:v>3.5175000011804514E-3</c:v>
                </c:pt>
                <c:pt idx="205">
                  <c:v>3.8175000008777715E-3</c:v>
                </c:pt>
                <c:pt idx="206">
                  <c:v>3.8175000008777715E-3</c:v>
                </c:pt>
                <c:pt idx="208">
                  <c:v>4.1899999996530823E-3</c:v>
                </c:pt>
                <c:pt idx="210">
                  <c:v>4.8950000054901466E-3</c:v>
                </c:pt>
                <c:pt idx="211">
                  <c:v>5.190000003494788E-3</c:v>
                </c:pt>
                <c:pt idx="213">
                  <c:v>6.3525000005029142E-3</c:v>
                </c:pt>
                <c:pt idx="214">
                  <c:v>6.5299999987473711E-3</c:v>
                </c:pt>
                <c:pt idx="215">
                  <c:v>7.7474999998230487E-3</c:v>
                </c:pt>
                <c:pt idx="217">
                  <c:v>5.9275000021443702E-3</c:v>
                </c:pt>
                <c:pt idx="218">
                  <c:v>6.0175000035087578E-3</c:v>
                </c:pt>
                <c:pt idx="219">
                  <c:v>6.1274999970919453E-3</c:v>
                </c:pt>
                <c:pt idx="220">
                  <c:v>6.2174999984563328E-3</c:v>
                </c:pt>
                <c:pt idx="221">
                  <c:v>6.8275000012363307E-3</c:v>
                </c:pt>
                <c:pt idx="222">
                  <c:v>6.9175000026007183E-3</c:v>
                </c:pt>
                <c:pt idx="224">
                  <c:v>6.4449999990756623E-3</c:v>
                </c:pt>
                <c:pt idx="225">
                  <c:v>8.9949999965028837E-3</c:v>
                </c:pt>
                <c:pt idx="226">
                  <c:v>1.0705000000598375E-2</c:v>
                </c:pt>
                <c:pt idx="227">
                  <c:v>1.0705000000598375E-2</c:v>
                </c:pt>
                <c:pt idx="234">
                  <c:v>1.0472500005562324E-2</c:v>
                </c:pt>
                <c:pt idx="235">
                  <c:v>1.0172499998589046E-2</c:v>
                </c:pt>
                <c:pt idx="236">
                  <c:v>1.0372500000812579E-2</c:v>
                </c:pt>
                <c:pt idx="237">
                  <c:v>1.0572500003036112E-2</c:v>
                </c:pt>
                <c:pt idx="238">
                  <c:v>1.0922499997832347E-2</c:v>
                </c:pt>
                <c:pt idx="239">
                  <c:v>1.0922499997832347E-2</c:v>
                </c:pt>
                <c:pt idx="242">
                  <c:v>1.1907499996596016E-2</c:v>
                </c:pt>
                <c:pt idx="250">
                  <c:v>1.3985000005050097E-2</c:v>
                </c:pt>
                <c:pt idx="251">
                  <c:v>1.4075000006414484E-2</c:v>
                </c:pt>
                <c:pt idx="252">
                  <c:v>1.4135000004898757E-2</c:v>
                </c:pt>
                <c:pt idx="253">
                  <c:v>1.4225000006263144E-2</c:v>
                </c:pt>
                <c:pt idx="254">
                  <c:v>1.4255000001867302E-2</c:v>
                </c:pt>
                <c:pt idx="255">
                  <c:v>1.4415000005101319E-2</c:v>
                </c:pt>
                <c:pt idx="256">
                  <c:v>1.4525000005960464E-2</c:v>
                </c:pt>
                <c:pt idx="257">
                  <c:v>1.4745000000402797E-2</c:v>
                </c:pt>
                <c:pt idx="258">
                  <c:v>1.5525000002526212E-2</c:v>
                </c:pt>
                <c:pt idx="259">
                  <c:v>1.5795000006619375E-2</c:v>
                </c:pt>
                <c:pt idx="260">
                  <c:v>1.5955000002577435E-2</c:v>
                </c:pt>
                <c:pt idx="261">
                  <c:v>1.606500000343658E-2</c:v>
                </c:pt>
                <c:pt idx="262">
                  <c:v>1.628500000515487E-2</c:v>
                </c:pt>
                <c:pt idx="265">
                  <c:v>1.3147500001650769E-2</c:v>
                </c:pt>
                <c:pt idx="266">
                  <c:v>1.2922500005515758E-2</c:v>
                </c:pt>
                <c:pt idx="267">
                  <c:v>1.3402500000665896E-2</c:v>
                </c:pt>
                <c:pt idx="268">
                  <c:v>1.3542500004405156E-2</c:v>
                </c:pt>
                <c:pt idx="269">
                  <c:v>1.3552500000514556E-2</c:v>
                </c:pt>
                <c:pt idx="270">
                  <c:v>1.3722500007133931E-2</c:v>
                </c:pt>
                <c:pt idx="271">
                  <c:v>1.4022500006831251E-2</c:v>
                </c:pt>
                <c:pt idx="272">
                  <c:v>1.4032500002940651E-2</c:v>
                </c:pt>
                <c:pt idx="273">
                  <c:v>1.4202500002284069E-2</c:v>
                </c:pt>
                <c:pt idx="278">
                  <c:v>1.5037500001199078E-2</c:v>
                </c:pt>
                <c:pt idx="281">
                  <c:v>1.5574999997625127E-2</c:v>
                </c:pt>
                <c:pt idx="282">
                  <c:v>1.5739999995275866E-2</c:v>
                </c:pt>
                <c:pt idx="284">
                  <c:v>1.6057500004535541E-2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EC-4FC9-B1BA-E6F94B4E4801}"/>
            </c:ext>
          </c:extLst>
        </c:ser>
        <c:ser>
          <c:idx val="1"/>
          <c:order val="1"/>
          <c:tx>
            <c:strRef>
              <c:f>B!$T$20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B!$T$21:$T$909</c:f>
              <c:numCache>
                <c:formatCode>General</c:formatCode>
                <c:ptCount val="889"/>
                <c:pt idx="1">
                  <c:v>3.948749998016865E-3</c:v>
                </c:pt>
                <c:pt idx="2">
                  <c:v>-1.901249999718857E-3</c:v>
                </c:pt>
                <c:pt idx="5">
                  <c:v>1.3148749996616971E-2</c:v>
                </c:pt>
                <c:pt idx="8">
                  <c:v>9.8237499987590127E-3</c:v>
                </c:pt>
                <c:pt idx="10">
                  <c:v>1.5948749998642597E-2</c:v>
                </c:pt>
                <c:pt idx="12">
                  <c:v>3.3398750001651933E-2</c:v>
                </c:pt>
                <c:pt idx="14">
                  <c:v>2.6948750000883592E-2</c:v>
                </c:pt>
                <c:pt idx="15">
                  <c:v>3.0623749997175764E-2</c:v>
                </c:pt>
                <c:pt idx="18">
                  <c:v>2.5673749998532003E-2</c:v>
                </c:pt>
                <c:pt idx="20">
                  <c:v>2.1298749998095445E-2</c:v>
                </c:pt>
                <c:pt idx="22">
                  <c:v>3.198750000592554E-3</c:v>
                </c:pt>
                <c:pt idx="24">
                  <c:v>7.3749997682170942E-5</c:v>
                </c:pt>
                <c:pt idx="26">
                  <c:v>1.1223749999771826E-2</c:v>
                </c:pt>
                <c:pt idx="27">
                  <c:v>5.3487500008486677E-3</c:v>
                </c:pt>
                <c:pt idx="30">
                  <c:v>1.9237500018789433E-3</c:v>
                </c:pt>
                <c:pt idx="32">
                  <c:v>2.8387499987729825E-3</c:v>
                </c:pt>
                <c:pt idx="34">
                  <c:v>2.9662499982805457E-3</c:v>
                </c:pt>
                <c:pt idx="35">
                  <c:v>1.8551249999291031E-2</c:v>
                </c:pt>
                <c:pt idx="36">
                  <c:v>4.2687499990279321E-3</c:v>
                </c:pt>
                <c:pt idx="39">
                  <c:v>9.4212499971035868E-3</c:v>
                </c:pt>
                <c:pt idx="40">
                  <c:v>7.1387499992852099E-3</c:v>
                </c:pt>
                <c:pt idx="42">
                  <c:v>5.7374999960302375E-4</c:v>
                </c:pt>
                <c:pt idx="45">
                  <c:v>-1.271249999263091E-3</c:v>
                </c:pt>
                <c:pt idx="47">
                  <c:v>-6.576250001671724E-3</c:v>
                </c:pt>
                <c:pt idx="49">
                  <c:v>-2.0387500044307671E-3</c:v>
                </c:pt>
                <c:pt idx="50">
                  <c:v>2.5991249996877741E-2</c:v>
                </c:pt>
                <c:pt idx="53">
                  <c:v>4.410624999582069E-2</c:v>
                </c:pt>
                <c:pt idx="57">
                  <c:v>-5.5806250005844049E-2</c:v>
                </c:pt>
                <c:pt idx="60">
                  <c:v>2.6748749995022081E-2</c:v>
                </c:pt>
                <c:pt idx="63">
                  <c:v>3.8466250000055879E-2</c:v>
                </c:pt>
                <c:pt idx="65">
                  <c:v>3.9375000051222742E-4</c:v>
                </c:pt>
                <c:pt idx="66">
                  <c:v>1.3393749999522697E-2</c:v>
                </c:pt>
                <c:pt idx="68">
                  <c:v>2.1111249996465631E-2</c:v>
                </c:pt>
                <c:pt idx="70">
                  <c:v>4.5686250006838236E-2</c:v>
                </c:pt>
                <c:pt idx="73">
                  <c:v>-1.3071250003122259E-2</c:v>
                </c:pt>
                <c:pt idx="74">
                  <c:v>5.1048749992332887E-2</c:v>
                </c:pt>
                <c:pt idx="78">
                  <c:v>1.8238750002637971E-2</c:v>
                </c:pt>
                <c:pt idx="79">
                  <c:v>1.8508749999455176E-2</c:v>
                </c:pt>
                <c:pt idx="80">
                  <c:v>1.6936250001890585E-2</c:v>
                </c:pt>
                <c:pt idx="81">
                  <c:v>1.3566250003350433E-2</c:v>
                </c:pt>
                <c:pt idx="84">
                  <c:v>1.3998750000610016E-2</c:v>
                </c:pt>
                <c:pt idx="85">
                  <c:v>4.1437499967287295E-3</c:v>
                </c:pt>
                <c:pt idx="90">
                  <c:v>-2.3874999897088856E-4</c:v>
                </c:pt>
                <c:pt idx="93">
                  <c:v>-9.4125000032363459E-4</c:v>
                </c:pt>
                <c:pt idx="96">
                  <c:v>1.8162499982281588E-3</c:v>
                </c:pt>
                <c:pt idx="99">
                  <c:v>1.57125000259839E-3</c:v>
                </c:pt>
                <c:pt idx="102">
                  <c:v>3.4062499980791472E-3</c:v>
                </c:pt>
                <c:pt idx="103">
                  <c:v>9.5037500068428926E-3</c:v>
                </c:pt>
                <c:pt idx="107">
                  <c:v>8.7412499997299165E-3</c:v>
                </c:pt>
                <c:pt idx="108">
                  <c:v>8.791250002104789E-3</c:v>
                </c:pt>
                <c:pt idx="110">
                  <c:v>1.1936249997233972E-2</c:v>
                </c:pt>
                <c:pt idx="111">
                  <c:v>1.1956249996728729E-2</c:v>
                </c:pt>
                <c:pt idx="115">
                  <c:v>1.1996250002994202E-2</c:v>
                </c:pt>
                <c:pt idx="117">
                  <c:v>1.5616249998856802E-2</c:v>
                </c:pt>
                <c:pt idx="118">
                  <c:v>1.6316249995725229E-2</c:v>
                </c:pt>
                <c:pt idx="125">
                  <c:v>1.5023749998363201E-2</c:v>
                </c:pt>
                <c:pt idx="126">
                  <c:v>1.9501250004395843E-2</c:v>
                </c:pt>
                <c:pt idx="128">
                  <c:v>2.2368749996530823E-2</c:v>
                </c:pt>
                <c:pt idx="129">
                  <c:v>2.2568749998754356E-2</c:v>
                </c:pt>
                <c:pt idx="130">
                  <c:v>2.2668749996228144E-2</c:v>
                </c:pt>
                <c:pt idx="136">
                  <c:v>2.3443750003934838E-2</c:v>
                </c:pt>
                <c:pt idx="138">
                  <c:v>2.4891249995562248E-2</c:v>
                </c:pt>
                <c:pt idx="140">
                  <c:v>2.2678749999613501E-2</c:v>
                </c:pt>
                <c:pt idx="146">
                  <c:v>2.5561249996826518E-2</c:v>
                </c:pt>
                <c:pt idx="147">
                  <c:v>2.5511249994451646E-2</c:v>
                </c:pt>
                <c:pt idx="148">
                  <c:v>2.5291250000009313E-2</c:v>
                </c:pt>
                <c:pt idx="150">
                  <c:v>2.6228750000882428E-2</c:v>
                </c:pt>
                <c:pt idx="151">
                  <c:v>2.4913749999541324E-2</c:v>
                </c:pt>
                <c:pt idx="152">
                  <c:v>2.5748749998456333E-2</c:v>
                </c:pt>
                <c:pt idx="153">
                  <c:v>2.4466249997203704E-2</c:v>
                </c:pt>
                <c:pt idx="154">
                  <c:v>2.449874999729218E-2</c:v>
                </c:pt>
                <c:pt idx="155">
                  <c:v>2.4853750001057051E-2</c:v>
                </c:pt>
                <c:pt idx="161">
                  <c:v>2.4493750002875458E-2</c:v>
                </c:pt>
                <c:pt idx="162">
                  <c:v>2.4378750000323635E-2</c:v>
                </c:pt>
                <c:pt idx="166">
                  <c:v>2.4123750001308508E-2</c:v>
                </c:pt>
                <c:pt idx="168">
                  <c:v>2.3876250001194421E-2</c:v>
                </c:pt>
                <c:pt idx="170">
                  <c:v>2.3678750003455207E-2</c:v>
                </c:pt>
                <c:pt idx="173">
                  <c:v>2.3736250004731119E-2</c:v>
                </c:pt>
                <c:pt idx="175">
                  <c:v>2.350125000521075E-2</c:v>
                </c:pt>
                <c:pt idx="176">
                  <c:v>2.3036250000586733E-2</c:v>
                </c:pt>
                <c:pt idx="178">
                  <c:v>2.2576250004931353E-2</c:v>
                </c:pt>
                <c:pt idx="180">
                  <c:v>2.2871249995660037E-2</c:v>
                </c:pt>
                <c:pt idx="182">
                  <c:v>2.1753749999334104E-2</c:v>
                </c:pt>
                <c:pt idx="183">
                  <c:v>2.2103749994130339E-2</c:v>
                </c:pt>
                <c:pt idx="185">
                  <c:v>2.2286250001343433E-2</c:v>
                </c:pt>
                <c:pt idx="187">
                  <c:v>2.1158750001632143E-2</c:v>
                </c:pt>
                <c:pt idx="189">
                  <c:v>2.0711249999294523E-2</c:v>
                </c:pt>
                <c:pt idx="192">
                  <c:v>1.8156250000174623E-2</c:v>
                </c:pt>
                <c:pt idx="195">
                  <c:v>1.9953750001150183E-2</c:v>
                </c:pt>
                <c:pt idx="197">
                  <c:v>1.8273749999934807E-2</c:v>
                </c:pt>
                <c:pt idx="198">
                  <c:v>1.8613749998621643E-2</c:v>
                </c:pt>
                <c:pt idx="199">
                  <c:v>1.7378750002535526E-2</c:v>
                </c:pt>
                <c:pt idx="201">
                  <c:v>1.8021250005403999E-2</c:v>
                </c:pt>
                <c:pt idx="203">
                  <c:v>1.923125000030268E-2</c:v>
                </c:pt>
                <c:pt idx="207">
                  <c:v>1.6936250001890585E-2</c:v>
                </c:pt>
                <c:pt idx="209">
                  <c:v>1.7713749999529682E-2</c:v>
                </c:pt>
                <c:pt idx="212">
                  <c:v>1.4786250001634471E-2</c:v>
                </c:pt>
                <c:pt idx="216">
                  <c:v>1.441375000285916E-2</c:v>
                </c:pt>
                <c:pt idx="223">
                  <c:v>1.4701250001962762E-2</c:v>
                </c:pt>
                <c:pt idx="228">
                  <c:v>9.6887500039883889E-3</c:v>
                </c:pt>
                <c:pt idx="229">
                  <c:v>9.6887500039883889E-3</c:v>
                </c:pt>
                <c:pt idx="230">
                  <c:v>8.7512499958393164E-3</c:v>
                </c:pt>
                <c:pt idx="231">
                  <c:v>8.801249998214189E-3</c:v>
                </c:pt>
                <c:pt idx="232">
                  <c:v>9.3437499963329174E-3</c:v>
                </c:pt>
                <c:pt idx="240">
                  <c:v>1.1208750001969747E-2</c:v>
                </c:pt>
                <c:pt idx="241">
                  <c:v>8.1537500009289943E-3</c:v>
                </c:pt>
                <c:pt idx="243">
                  <c:v>9.4762499938951805E-3</c:v>
                </c:pt>
                <c:pt idx="244">
                  <c:v>6.7087499992339872E-3</c:v>
                </c:pt>
                <c:pt idx="245">
                  <c:v>7.04875000519678E-3</c:v>
                </c:pt>
                <c:pt idx="246">
                  <c:v>7.2287500006495975E-3</c:v>
                </c:pt>
                <c:pt idx="247">
                  <c:v>7.2412500012433156E-3</c:v>
                </c:pt>
                <c:pt idx="248">
                  <c:v>6.5237500020884909E-3</c:v>
                </c:pt>
                <c:pt idx="249">
                  <c:v>1.0483750003913883E-2</c:v>
                </c:pt>
                <c:pt idx="263">
                  <c:v>5.2312500047264621E-3</c:v>
                </c:pt>
                <c:pt idx="264">
                  <c:v>6.4612500063958578E-3</c:v>
                </c:pt>
                <c:pt idx="274">
                  <c:v>6.1262500021257438E-3</c:v>
                </c:pt>
                <c:pt idx="275">
                  <c:v>6.1462500016205013E-3</c:v>
                </c:pt>
                <c:pt idx="276">
                  <c:v>6.6862500025308691E-3</c:v>
                </c:pt>
                <c:pt idx="277">
                  <c:v>6.7962500033900142E-3</c:v>
                </c:pt>
                <c:pt idx="279">
                  <c:v>6.3337500032503158E-3</c:v>
                </c:pt>
                <c:pt idx="280">
                  <c:v>5.8037499984493479E-3</c:v>
                </c:pt>
                <c:pt idx="283">
                  <c:v>3.9812499962863512E-3</c:v>
                </c:pt>
                <c:pt idx="285">
                  <c:v>1.1112499996670522E-3</c:v>
                </c:pt>
                <c:pt idx="286">
                  <c:v>1.8612499989103526E-3</c:v>
                </c:pt>
                <c:pt idx="287">
                  <c:v>1.9812500031548552E-3</c:v>
                </c:pt>
                <c:pt idx="288">
                  <c:v>2.3312499979510903E-3</c:v>
                </c:pt>
                <c:pt idx="289">
                  <c:v>4.0387500048382208E-3</c:v>
                </c:pt>
                <c:pt idx="290">
                  <c:v>2.7012499995180406E-3</c:v>
                </c:pt>
                <c:pt idx="291">
                  <c:v>3.0012499992153607E-3</c:v>
                </c:pt>
                <c:pt idx="292">
                  <c:v>2.3362500069197267E-3</c:v>
                </c:pt>
                <c:pt idx="293">
                  <c:v>1.8937499989988282E-3</c:v>
                </c:pt>
                <c:pt idx="295">
                  <c:v>8.8875000074040145E-4</c:v>
                </c:pt>
                <c:pt idx="296">
                  <c:v>8.8749999122228473E-5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EC-4FC9-B1BA-E6F94B4E4801}"/>
            </c:ext>
          </c:extLst>
        </c:ser>
        <c:ser>
          <c:idx val="7"/>
          <c:order val="2"/>
          <c:tx>
            <c:strRef>
              <c:f>B!$W$20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B!$W$21:$W$909</c:f>
              <c:numCache>
                <c:formatCode>General</c:formatCode>
                <c:ptCount val="889"/>
                <c:pt idx="0">
                  <c:v>2.1019999998316052E-2</c:v>
                </c:pt>
                <c:pt idx="87">
                  <c:v>-3.2861250001587905E-2</c:v>
                </c:pt>
                <c:pt idx="91">
                  <c:v>-7.2587499962537549E-3</c:v>
                </c:pt>
                <c:pt idx="92">
                  <c:v>-5.5412500005331822E-3</c:v>
                </c:pt>
                <c:pt idx="95">
                  <c:v>-1.9816250001895241E-2</c:v>
                </c:pt>
                <c:pt idx="98">
                  <c:v>1.3346249994356185E-2</c:v>
                </c:pt>
                <c:pt idx="109">
                  <c:v>-1.5633750001143198E-2</c:v>
                </c:pt>
                <c:pt idx="114">
                  <c:v>7.4537499967846088E-3</c:v>
                </c:pt>
                <c:pt idx="127">
                  <c:v>-7.3925000033341348E-3</c:v>
                </c:pt>
                <c:pt idx="132">
                  <c:v>1.7643749997660052E-2</c:v>
                </c:pt>
                <c:pt idx="133">
                  <c:v>1.8243749997054692E-2</c:v>
                </c:pt>
                <c:pt idx="134">
                  <c:v>-2.2789999995438848E-2</c:v>
                </c:pt>
                <c:pt idx="142">
                  <c:v>5.903750003199093E-3</c:v>
                </c:pt>
                <c:pt idx="156">
                  <c:v>9.1612499963957816E-3</c:v>
                </c:pt>
                <c:pt idx="163">
                  <c:v>2.5446249994274694E-2</c:v>
                </c:pt>
                <c:pt idx="174">
                  <c:v>-5.2974999998696148E-3</c:v>
                </c:pt>
                <c:pt idx="233">
                  <c:v>5.3774999978486449E-3</c:v>
                </c:pt>
                <c:pt idx="294">
                  <c:v>1.2571250001201406E-2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EC-4FC9-B1BA-E6F94B4E4801}"/>
            </c:ext>
          </c:extLst>
        </c:ser>
        <c:ser>
          <c:idx val="2"/>
          <c:order val="3"/>
          <c:tx>
            <c:strRef>
              <c:f>B!$Y$1</c:f>
              <c:strCache>
                <c:ptCount val="1"/>
                <c:pt idx="0">
                  <c:v>Pri-fit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B!$X$2:$X$62</c:f>
              <c:numCache>
                <c:formatCode>General</c:formatCode>
                <c:ptCount val="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</c:numCache>
            </c:numRef>
          </c:xVal>
          <c:yVal>
            <c:numRef>
              <c:f>B!$Y$2:$Y$62</c:f>
              <c:numCache>
                <c:formatCode>General</c:formatCode>
                <c:ptCount val="61"/>
                <c:pt idx="0">
                  <c:v>-2.1300376617586735E-4</c:v>
                </c:pt>
                <c:pt idx="1">
                  <c:v>3.3674056885922322E-3</c:v>
                </c:pt>
                <c:pt idx="2">
                  <c:v>7.7835902581584945E-3</c:v>
                </c:pt>
                <c:pt idx="3">
                  <c:v>1.2597373469511673E-2</c:v>
                </c:pt>
                <c:pt idx="4">
                  <c:v>1.7331128874715822E-2</c:v>
                </c:pt>
                <c:pt idx="5">
                  <c:v>2.1515170432602079E-2</c:v>
                </c:pt>
                <c:pt idx="6">
                  <c:v>2.4734355038554451E-2</c:v>
                </c:pt>
                <c:pt idx="7">
                  <c:v>2.6669273271524428E-2</c:v>
                </c:pt>
                <c:pt idx="8">
                  <c:v>2.7127941387732217E-2</c:v>
                </c:pt>
                <c:pt idx="9">
                  <c:v>2.606485006249341E-2</c:v>
                </c:pt>
                <c:pt idx="10">
                  <c:v>2.3585479852619919E-2</c:v>
                </c:pt>
                <c:pt idx="11">
                  <c:v>1.9935835352516224E-2</c:v>
                </c:pt>
                <c:pt idx="12">
                  <c:v>1.5478036471259778E-2</c:v>
                </c:pt>
                <c:pt idx="13">
                  <c:v>1.0654388678744985E-2</c:v>
                </c:pt>
                <c:pt idx="14">
                  <c:v>5.9434971925477467E-3</c:v>
                </c:pt>
                <c:pt idx="15">
                  <c:v>1.8127794821248856E-3</c:v>
                </c:pt>
                <c:pt idx="16">
                  <c:v>-1.3279121719302085E-3</c:v>
                </c:pt>
                <c:pt idx="17">
                  <c:v>-3.1669564661797791E-3</c:v>
                </c:pt>
                <c:pt idx="18">
                  <c:v>-3.5218823263578319E-3</c:v>
                </c:pt>
                <c:pt idx="19">
                  <c:v>-2.3574737964409068E-3</c:v>
                </c:pt>
                <c:pt idx="20">
                  <c:v>2.1073581314295931E-4</c:v>
                </c:pt>
                <c:pt idx="21">
                  <c:v>3.9279272096413263E-3</c:v>
                </c:pt>
                <c:pt idx="22">
                  <c:v>8.425278440536605E-3</c:v>
                </c:pt>
                <c:pt idx="23">
                  <c:v>1.3256559628158597E-2</c:v>
                </c:pt>
                <c:pt idx="24">
                  <c:v>1.7942408164905541E-2</c:v>
                </c:pt>
                <c:pt idx="25">
                  <c:v>2.2017891357735953E-2</c:v>
                </c:pt>
                <c:pt idx="26">
                  <c:v>2.5078637327911407E-2</c:v>
                </c:pt>
                <c:pt idx="27">
                  <c:v>2.6820957030540681E-2</c:v>
                </c:pt>
                <c:pt idx="28">
                  <c:v>2.7071976463160792E-2</c:v>
                </c:pt>
                <c:pt idx="29">
                  <c:v>2.5806789327606425E-2</c:v>
                </c:pt>
                <c:pt idx="30">
                  <c:v>2.3150928247802946E-2</c:v>
                </c:pt>
                <c:pt idx="31">
                  <c:v>1.9367909347776512E-2</c:v>
                </c:pt>
                <c:pt idx="32">
                  <c:v>1.4833086024296803E-2</c:v>
                </c:pt>
                <c:pt idx="33">
                  <c:v>9.9964061584612539E-3</c:v>
                </c:pt>
                <c:pt idx="34">
                  <c:v>5.3377680179513311E-3</c:v>
                </c:pt>
                <c:pt idx="35">
                  <c:v>1.3194044640273822E-3</c:v>
                </c:pt>
                <c:pt idx="36">
                  <c:v>-1.6599800692909082E-3</c:v>
                </c:pt>
                <c:pt idx="37">
                  <c:v>-3.3047692675155869E-3</c:v>
                </c:pt>
                <c:pt idx="38">
                  <c:v>-3.4517661631349675E-3</c:v>
                </c:pt>
                <c:pt idx="39">
                  <c:v>-2.0863856362901591E-3</c:v>
                </c:pt>
                <c:pt idx="40">
                  <c:v>6.5589844091346744E-4</c:v>
                </c:pt>
                <c:pt idx="41">
                  <c:v>4.5029950029835909E-3</c:v>
                </c:pt>
                <c:pt idx="42">
                  <c:v>9.0731928292165833E-3</c:v>
                </c:pt>
                <c:pt idx="43">
                  <c:v>1.3913034159204753E-2</c:v>
                </c:pt>
                <c:pt idx="44">
                  <c:v>1.854230704290348E-2</c:v>
                </c:pt>
                <c:pt idx="45">
                  <c:v>2.2501692257387931E-2</c:v>
                </c:pt>
                <c:pt idx="46">
                  <c:v>2.5398337234735172E-2</c:v>
                </c:pt>
                <c:pt idx="47">
                  <c:v>2.6944835128662852E-2</c:v>
                </c:pt>
                <c:pt idx="48">
                  <c:v>2.6987741493630701E-2</c:v>
                </c:pt>
                <c:pt idx="49">
                  <c:v>2.5522799134456962E-2</c:v>
                </c:pt>
                <c:pt idx="50">
                  <c:v>2.2695360507769269E-2</c:v>
                </c:pt>
                <c:pt idx="51">
                  <c:v>1.8785965764365607E-2</c:v>
                </c:pt>
                <c:pt idx="52">
                  <c:v>1.4182507387743702E-2</c:v>
                </c:pt>
                <c:pt idx="53">
                  <c:v>9.3417432700041714E-3</c:v>
                </c:pt>
                <c:pt idx="54">
                  <c:v>4.7439769207439806E-3</c:v>
                </c:pt>
                <c:pt idx="55">
                  <c:v>8.4540146570617931E-4</c:v>
                </c:pt>
                <c:pt idx="56">
                  <c:v>-1.9671641078709834E-3</c:v>
                </c:pt>
                <c:pt idx="57">
                  <c:v>-3.4146553624103473E-3</c:v>
                </c:pt>
                <c:pt idx="58">
                  <c:v>-3.3534513503184586E-3</c:v>
                </c:pt>
                <c:pt idx="59">
                  <c:v>-1.7896247702631589E-3</c:v>
                </c:pt>
                <c:pt idx="60">
                  <c:v>1.121660569618519E-3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EC-4FC9-B1BA-E6F94B4E4801}"/>
            </c:ext>
          </c:extLst>
        </c:ser>
        <c:ser>
          <c:idx val="3"/>
          <c:order val="4"/>
          <c:tx>
            <c:strRef>
              <c:f>B!$V$2</c:f>
              <c:strCache>
                <c:ptCount val="1"/>
                <c:pt idx="0">
                  <c:v>Sec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B!$X$2:$X$62</c:f>
              <c:numCache>
                <c:formatCode>General</c:formatCode>
                <c:ptCount val="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</c:numCache>
            </c:numRef>
          </c:xVal>
          <c:yVal>
            <c:numRef>
              <c:f>B!$Z$2:$Z$62</c:f>
              <c:numCache>
                <c:formatCode>General</c:formatCode>
                <c:ptCount val="61"/>
                <c:pt idx="0">
                  <c:v>2.2453502868413952E-2</c:v>
                </c:pt>
                <c:pt idx="1">
                  <c:v>1.9273112562391888E-2</c:v>
                </c:pt>
                <c:pt idx="2">
                  <c:v>1.5350323626632459E-2</c:v>
                </c:pt>
                <c:pt idx="3">
                  <c:v>1.1074357524406029E-2</c:v>
                </c:pt>
                <c:pt idx="4">
                  <c:v>6.869478168571033E-3</c:v>
                </c:pt>
                <c:pt idx="5">
                  <c:v>3.1528962025129705E-3</c:v>
                </c:pt>
                <c:pt idx="6">
                  <c:v>2.9337311069678462E-4</c:v>
                </c:pt>
                <c:pt idx="7">
                  <c:v>-1.4253675162691996E-3</c:v>
                </c:pt>
                <c:pt idx="8">
                  <c:v>-1.8327912059050381E-3</c:v>
                </c:pt>
                <c:pt idx="9">
                  <c:v>-8.8847313616498107E-4</c:v>
                </c:pt>
                <c:pt idx="10">
                  <c:v>1.3138908895529277E-3</c:v>
                </c:pt>
                <c:pt idx="11">
                  <c:v>4.5557809960319147E-3</c:v>
                </c:pt>
                <c:pt idx="12">
                  <c:v>8.515534908887748E-3</c:v>
                </c:pt>
                <c:pt idx="13">
                  <c:v>1.2800263477724689E-2</c:v>
                </c:pt>
                <c:pt idx="14">
                  <c:v>1.6984833372508962E-2</c:v>
                </c:pt>
                <c:pt idx="15">
                  <c:v>2.0654049066721629E-2</c:v>
                </c:pt>
                <c:pt idx="16">
                  <c:v>2.3443848785706052E-2</c:v>
                </c:pt>
                <c:pt idx="17">
                  <c:v>2.5077426933587284E-2</c:v>
                </c:pt>
                <c:pt idx="18">
                  <c:v>2.5392698909970757E-2</c:v>
                </c:pt>
                <c:pt idx="19">
                  <c:v>2.4358383240888421E-2</c:v>
                </c:pt>
                <c:pt idx="20">
                  <c:v>2.2077105345346092E-2</c:v>
                </c:pt>
                <c:pt idx="21">
                  <c:v>1.8775214979899681E-2</c:v>
                </c:pt>
                <c:pt idx="22">
                  <c:v>1.4780327680496615E-2</c:v>
                </c:pt>
                <c:pt idx="23">
                  <c:v>1.0488818553148791E-2</c:v>
                </c:pt>
                <c:pt idx="24">
                  <c:v>6.3264936989589262E-3</c:v>
                </c:pt>
                <c:pt idx="25">
                  <c:v>2.7063414782199126E-3</c:v>
                </c:pt>
                <c:pt idx="26">
                  <c:v>-1.2444441580031565E-5</c:v>
                </c:pt>
                <c:pt idx="27">
                  <c:v>-1.560104496173503E-3</c:v>
                </c:pt>
                <c:pt idx="28">
                  <c:v>-1.7830789297442248E-3</c:v>
                </c:pt>
                <c:pt idx="29">
                  <c:v>-6.5924408569799711E-4</c:v>
                </c:pt>
                <c:pt idx="30">
                  <c:v>1.6998924709043951E-3</c:v>
                </c:pt>
                <c:pt idx="31">
                  <c:v>5.0602558006123373E-3</c:v>
                </c:pt>
                <c:pt idx="32">
                  <c:v>9.0884286450089152E-3</c:v>
                </c:pt>
                <c:pt idx="33">
                  <c:v>1.3384733286409708E-2</c:v>
                </c:pt>
                <c:pt idx="34">
                  <c:v>1.7522887809940886E-2</c:v>
                </c:pt>
                <c:pt idx="35">
                  <c:v>2.1092302049966635E-2</c:v>
                </c:pt>
                <c:pt idx="36">
                  <c:v>2.3738816591776572E-2</c:v>
                </c:pt>
                <c:pt idx="37">
                  <c:v>2.5199842680431669E-2</c:v>
                </c:pt>
                <c:pt idx="38">
                  <c:v>2.5330416434006311E-2</c:v>
                </c:pt>
                <c:pt idx="39">
                  <c:v>2.4117582246613135E-2</c:v>
                </c:pt>
                <c:pt idx="40">
                  <c:v>2.1681678251364089E-2</c:v>
                </c:pt>
                <c:pt idx="41">
                  <c:v>1.8264396298864304E-2</c:v>
                </c:pt>
                <c:pt idx="42">
                  <c:v>1.4204801147310347E-2</c:v>
                </c:pt>
                <c:pt idx="43">
                  <c:v>9.9056882544872379E-3</c:v>
                </c:pt>
                <c:pt idx="44">
                  <c:v>5.7936181716537029E-3</c:v>
                </c:pt>
                <c:pt idx="45">
                  <c:v>2.2765929506461148E-3</c:v>
                </c:pt>
                <c:pt idx="46">
                  <c:v>-2.9642606361055153E-4</c:v>
                </c:pt>
                <c:pt idx="47">
                  <c:v>-1.6701423863571332E-3</c:v>
                </c:pt>
                <c:pt idx="48">
                  <c:v>-1.7082550628357077E-3</c:v>
                </c:pt>
                <c:pt idx="49">
                  <c:v>-4.0698253050210423E-4</c:v>
                </c:pt>
                <c:pt idx="50">
                  <c:v>2.1045621720778146E-3</c:v>
                </c:pt>
                <c:pt idx="51">
                  <c:v>5.5771820780991252E-3</c:v>
                </c:pt>
                <c:pt idx="52">
                  <c:v>9.6663217645355307E-3</c:v>
                </c:pt>
                <c:pt idx="53">
                  <c:v>1.39662543471891E-2</c:v>
                </c:pt>
                <c:pt idx="54">
                  <c:v>1.8050337944686096E-2</c:v>
                </c:pt>
                <c:pt idx="55">
                  <c:v>2.1513347340995727E-2</c:v>
                </c:pt>
                <c:pt idx="56">
                  <c:v>2.4011680673610491E-2</c:v>
                </c:pt>
                <c:pt idx="57">
                  <c:v>2.5297451815751236E-2</c:v>
                </c:pt>
                <c:pt idx="58">
                  <c:v>2.5243085786053859E-2</c:v>
                </c:pt>
                <c:pt idx="59">
                  <c:v>2.3853976814485228E-2</c:v>
                </c:pt>
                <c:pt idx="60">
                  <c:v>2.126795312362121E-2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EC-4FC9-B1BA-E6F94B4E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992832"/>
        <c:axId val="1"/>
      </c:scatterChart>
      <c:valAx>
        <c:axId val="558992832"/>
        <c:scaling>
          <c:orientation val="minMax"/>
          <c:max val="5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8273892234055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382352941176471E-2"/>
              <c:y val="0.36956586948370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992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1467889908256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10091743119267"/>
          <c:y val="0.15170278637770898"/>
          <c:w val="0.83669724770642206"/>
          <c:h val="0.6222910216718265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B!$S$20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B!$S$21:$S$909</c:f>
              <c:numCache>
                <c:formatCode>General</c:formatCode>
                <c:ptCount val="889"/>
                <c:pt idx="3">
                  <c:v>2.1027499999036081E-2</c:v>
                </c:pt>
                <c:pt idx="4">
                  <c:v>2.2952500001338194E-2</c:v>
                </c:pt>
                <c:pt idx="6">
                  <c:v>3.1052500002260786E-2</c:v>
                </c:pt>
                <c:pt idx="7">
                  <c:v>2.9927499996119877E-2</c:v>
                </c:pt>
                <c:pt idx="9">
                  <c:v>2.8024999955960084E-3</c:v>
                </c:pt>
                <c:pt idx="11">
                  <c:v>5.0249999912921339E-4</c:v>
                </c:pt>
                <c:pt idx="13">
                  <c:v>1.0352500001317821E-2</c:v>
                </c:pt>
                <c:pt idx="16">
                  <c:v>1.5275000005203765E-3</c:v>
                </c:pt>
                <c:pt idx="17">
                  <c:v>-2.2249999892665073E-4</c:v>
                </c:pt>
                <c:pt idx="19">
                  <c:v>2.4024999984249007E-3</c:v>
                </c:pt>
                <c:pt idx="21">
                  <c:v>-2.6975000037054997E-3</c:v>
                </c:pt>
                <c:pt idx="23">
                  <c:v>1.517749999766238E-2</c:v>
                </c:pt>
                <c:pt idx="25">
                  <c:v>1.7774999978428241E-3</c:v>
                </c:pt>
                <c:pt idx="28">
                  <c:v>2.9952500000945292E-2</c:v>
                </c:pt>
                <c:pt idx="29">
                  <c:v>2.4027499996009283E-2</c:v>
                </c:pt>
                <c:pt idx="31">
                  <c:v>2.5942499996745028E-2</c:v>
                </c:pt>
                <c:pt idx="33">
                  <c:v>6.4524999979767017E-3</c:v>
                </c:pt>
                <c:pt idx="37">
                  <c:v>1.5504999999393476E-2</c:v>
                </c:pt>
                <c:pt idx="38">
                  <c:v>3.8769999999203719E-2</c:v>
                </c:pt>
                <c:pt idx="41">
                  <c:v>8.8275000016437843E-3</c:v>
                </c:pt>
                <c:pt idx="43">
                  <c:v>3.0227499999455176E-2</c:v>
                </c:pt>
                <c:pt idx="44">
                  <c:v>2.7832499999931315E-2</c:v>
                </c:pt>
                <c:pt idx="46">
                  <c:v>1.4527499999530846E-2</c:v>
                </c:pt>
                <c:pt idx="48">
                  <c:v>9.5849999925121665E-3</c:v>
                </c:pt>
                <c:pt idx="51">
                  <c:v>-2.0677499996963888E-2</c:v>
                </c:pt>
                <c:pt idx="52">
                  <c:v>-2.3092499999620486E-2</c:v>
                </c:pt>
                <c:pt idx="54">
                  <c:v>-2.7920000000449363E-2</c:v>
                </c:pt>
                <c:pt idx="55">
                  <c:v>1.5664999998989515E-2</c:v>
                </c:pt>
                <c:pt idx="56">
                  <c:v>4.0874999998777639E-2</c:v>
                </c:pt>
                <c:pt idx="58">
                  <c:v>-2.7925000031245872E-3</c:v>
                </c:pt>
                <c:pt idx="59">
                  <c:v>1.2097500002710149E-2</c:v>
                </c:pt>
                <c:pt idx="61">
                  <c:v>2.0230000001902226E-2</c:v>
                </c:pt>
                <c:pt idx="62">
                  <c:v>6.8150000006426126E-3</c:v>
                </c:pt>
                <c:pt idx="64">
                  <c:v>4.0157499999622814E-2</c:v>
                </c:pt>
                <c:pt idx="67">
                  <c:v>5.4600000003119931E-3</c:v>
                </c:pt>
                <c:pt idx="69">
                  <c:v>1.3177500004530884E-2</c:v>
                </c:pt>
                <c:pt idx="71">
                  <c:v>-5.175500000041211E-2</c:v>
                </c:pt>
                <c:pt idx="72">
                  <c:v>-7.7037499999278225E-2</c:v>
                </c:pt>
                <c:pt idx="75">
                  <c:v>-4.6694999997271225E-2</c:v>
                </c:pt>
                <c:pt idx="76">
                  <c:v>8.0700000034994446E-3</c:v>
                </c:pt>
                <c:pt idx="77">
                  <c:v>7.1725000016158447E-3</c:v>
                </c:pt>
                <c:pt idx="82">
                  <c:v>1.2847499994677491E-2</c:v>
                </c:pt>
                <c:pt idx="83">
                  <c:v>1.3432500003546011E-2</c:v>
                </c:pt>
                <c:pt idx="86">
                  <c:v>2.2040000003471505E-2</c:v>
                </c:pt>
                <c:pt idx="88">
                  <c:v>2.6319999997213017E-2</c:v>
                </c:pt>
                <c:pt idx="89">
                  <c:v>2.6924999998300336E-2</c:v>
                </c:pt>
                <c:pt idx="94">
                  <c:v>2.6009999994130339E-2</c:v>
                </c:pt>
                <c:pt idx="97">
                  <c:v>2.6562499995634425E-2</c:v>
                </c:pt>
                <c:pt idx="100">
                  <c:v>2.1237499997369014E-2</c:v>
                </c:pt>
                <c:pt idx="101">
                  <c:v>2.035500000056345E-2</c:v>
                </c:pt>
                <c:pt idx="104">
                  <c:v>1.8085000003338791E-2</c:v>
                </c:pt>
                <c:pt idx="105">
                  <c:v>1.6447499998321291E-2</c:v>
                </c:pt>
                <c:pt idx="106">
                  <c:v>1.8054999993182719E-2</c:v>
                </c:pt>
                <c:pt idx="112">
                  <c:v>1.3882500003091991E-2</c:v>
                </c:pt>
                <c:pt idx="113">
                  <c:v>1.3922500002081506E-2</c:v>
                </c:pt>
                <c:pt idx="116">
                  <c:v>7.2474999979021959E-3</c:v>
                </c:pt>
                <c:pt idx="119">
                  <c:v>4.8674999998183921E-3</c:v>
                </c:pt>
                <c:pt idx="120">
                  <c:v>5.1674999995157123E-3</c:v>
                </c:pt>
                <c:pt idx="121">
                  <c:v>4.302499997720588E-3</c:v>
                </c:pt>
                <c:pt idx="122">
                  <c:v>5.0024999945890158E-3</c:v>
                </c:pt>
                <c:pt idx="123">
                  <c:v>5.3875000012340024E-3</c:v>
                </c:pt>
                <c:pt idx="124">
                  <c:v>6.2875000003259629E-3</c:v>
                </c:pt>
                <c:pt idx="131">
                  <c:v>-7.1999999636318535E-4</c:v>
                </c:pt>
                <c:pt idx="135">
                  <c:v>-1.3774999970337376E-3</c:v>
                </c:pt>
                <c:pt idx="137">
                  <c:v>-2.1275000035529956E-3</c:v>
                </c:pt>
                <c:pt idx="139">
                  <c:v>-2.2124999959487468E-3</c:v>
                </c:pt>
                <c:pt idx="141">
                  <c:v>-4.0674999982002191E-3</c:v>
                </c:pt>
                <c:pt idx="143">
                  <c:v>-3.8050000002840534E-3</c:v>
                </c:pt>
                <c:pt idx="144">
                  <c:v>-3.9575000046170317E-3</c:v>
                </c:pt>
                <c:pt idx="145">
                  <c:v>-3.6250000048312359E-3</c:v>
                </c:pt>
                <c:pt idx="149">
                  <c:v>-3.1400000007124618E-3</c:v>
                </c:pt>
                <c:pt idx="157">
                  <c:v>-2.3100000034901313E-3</c:v>
                </c:pt>
                <c:pt idx="158">
                  <c:v>-3.9550000001327135E-3</c:v>
                </c:pt>
                <c:pt idx="159">
                  <c:v>-2.9075000056764111E-3</c:v>
                </c:pt>
                <c:pt idx="160">
                  <c:v>-3.3574999979464337E-3</c:v>
                </c:pt>
                <c:pt idx="164">
                  <c:v>-3.9800000013201497E-3</c:v>
                </c:pt>
                <c:pt idx="165">
                  <c:v>-3.4474999993108213E-3</c:v>
                </c:pt>
                <c:pt idx="167">
                  <c:v>-2.8125000026193447E-3</c:v>
                </c:pt>
                <c:pt idx="169">
                  <c:v>-1.8274999965797178E-3</c:v>
                </c:pt>
                <c:pt idx="171">
                  <c:v>-2.0574999944074079E-3</c:v>
                </c:pt>
                <c:pt idx="172">
                  <c:v>-1.7174999957205728E-3</c:v>
                </c:pt>
                <c:pt idx="177">
                  <c:v>-9.7500000265426934E-4</c:v>
                </c:pt>
                <c:pt idx="179">
                  <c:v>-5.5499999871244654E-4</c:v>
                </c:pt>
                <c:pt idx="181">
                  <c:v>2.6749999960884452E-4</c:v>
                </c:pt>
                <c:pt idx="184">
                  <c:v>7.0000001869630069E-5</c:v>
                </c:pt>
                <c:pt idx="186">
                  <c:v>-2.0749999384861439E-4</c:v>
                </c:pt>
                <c:pt idx="188">
                  <c:v>9.4499999977415428E-4</c:v>
                </c:pt>
                <c:pt idx="190">
                  <c:v>1.2849999984609894E-3</c:v>
                </c:pt>
                <c:pt idx="191">
                  <c:v>8.4249999781604856E-4</c:v>
                </c:pt>
                <c:pt idx="193">
                  <c:v>3.3249999978579581E-3</c:v>
                </c:pt>
                <c:pt idx="194">
                  <c:v>2.3100000034901313E-3</c:v>
                </c:pt>
                <c:pt idx="196">
                  <c:v>1.4375000027939677E-3</c:v>
                </c:pt>
                <c:pt idx="200">
                  <c:v>3.5299999944982119E-3</c:v>
                </c:pt>
                <c:pt idx="202">
                  <c:v>2.7724999963538721E-3</c:v>
                </c:pt>
                <c:pt idx="204">
                  <c:v>3.5175000011804514E-3</c:v>
                </c:pt>
                <c:pt idx="205">
                  <c:v>3.8175000008777715E-3</c:v>
                </c:pt>
                <c:pt idx="206">
                  <c:v>3.8175000008777715E-3</c:v>
                </c:pt>
                <c:pt idx="208">
                  <c:v>4.1899999996530823E-3</c:v>
                </c:pt>
                <c:pt idx="210">
                  <c:v>4.8950000054901466E-3</c:v>
                </c:pt>
                <c:pt idx="211">
                  <c:v>5.190000003494788E-3</c:v>
                </c:pt>
                <c:pt idx="213">
                  <c:v>6.3525000005029142E-3</c:v>
                </c:pt>
                <c:pt idx="214">
                  <c:v>6.5299999987473711E-3</c:v>
                </c:pt>
                <c:pt idx="215">
                  <c:v>7.7474999998230487E-3</c:v>
                </c:pt>
                <c:pt idx="217">
                  <c:v>5.9275000021443702E-3</c:v>
                </c:pt>
                <c:pt idx="218">
                  <c:v>6.0175000035087578E-3</c:v>
                </c:pt>
                <c:pt idx="219">
                  <c:v>6.1274999970919453E-3</c:v>
                </c:pt>
                <c:pt idx="220">
                  <c:v>6.2174999984563328E-3</c:v>
                </c:pt>
                <c:pt idx="221">
                  <c:v>6.8275000012363307E-3</c:v>
                </c:pt>
                <c:pt idx="222">
                  <c:v>6.9175000026007183E-3</c:v>
                </c:pt>
                <c:pt idx="224">
                  <c:v>6.4449999990756623E-3</c:v>
                </c:pt>
                <c:pt idx="225">
                  <c:v>8.9949999965028837E-3</c:v>
                </c:pt>
                <c:pt idx="226">
                  <c:v>1.0705000000598375E-2</c:v>
                </c:pt>
                <c:pt idx="227">
                  <c:v>1.0705000000598375E-2</c:v>
                </c:pt>
                <c:pt idx="234">
                  <c:v>1.0472500005562324E-2</c:v>
                </c:pt>
                <c:pt idx="235">
                  <c:v>1.0172499998589046E-2</c:v>
                </c:pt>
                <c:pt idx="236">
                  <c:v>1.0372500000812579E-2</c:v>
                </c:pt>
                <c:pt idx="237">
                  <c:v>1.0572500003036112E-2</c:v>
                </c:pt>
                <c:pt idx="238">
                  <c:v>1.0922499997832347E-2</c:v>
                </c:pt>
                <c:pt idx="239">
                  <c:v>1.0922499997832347E-2</c:v>
                </c:pt>
                <c:pt idx="242">
                  <c:v>1.1907499996596016E-2</c:v>
                </c:pt>
                <c:pt idx="250">
                  <c:v>1.3985000005050097E-2</c:v>
                </c:pt>
                <c:pt idx="251">
                  <c:v>1.4075000006414484E-2</c:v>
                </c:pt>
                <c:pt idx="252">
                  <c:v>1.4135000004898757E-2</c:v>
                </c:pt>
                <c:pt idx="253">
                  <c:v>1.4225000006263144E-2</c:v>
                </c:pt>
                <c:pt idx="254">
                  <c:v>1.4255000001867302E-2</c:v>
                </c:pt>
                <c:pt idx="255">
                  <c:v>1.4415000005101319E-2</c:v>
                </c:pt>
                <c:pt idx="256">
                  <c:v>1.4525000005960464E-2</c:v>
                </c:pt>
                <c:pt idx="257">
                  <c:v>1.4745000000402797E-2</c:v>
                </c:pt>
                <c:pt idx="258">
                  <c:v>1.5525000002526212E-2</c:v>
                </c:pt>
                <c:pt idx="259">
                  <c:v>1.5795000006619375E-2</c:v>
                </c:pt>
                <c:pt idx="260">
                  <c:v>1.5955000002577435E-2</c:v>
                </c:pt>
                <c:pt idx="261">
                  <c:v>1.606500000343658E-2</c:v>
                </c:pt>
                <c:pt idx="262">
                  <c:v>1.628500000515487E-2</c:v>
                </c:pt>
                <c:pt idx="265">
                  <c:v>1.3147500001650769E-2</c:v>
                </c:pt>
                <c:pt idx="266">
                  <c:v>1.2922500005515758E-2</c:v>
                </c:pt>
                <c:pt idx="267">
                  <c:v>1.3402500000665896E-2</c:v>
                </c:pt>
                <c:pt idx="268">
                  <c:v>1.3542500004405156E-2</c:v>
                </c:pt>
                <c:pt idx="269">
                  <c:v>1.3552500000514556E-2</c:v>
                </c:pt>
                <c:pt idx="270">
                  <c:v>1.3722500007133931E-2</c:v>
                </c:pt>
                <c:pt idx="271">
                  <c:v>1.4022500006831251E-2</c:v>
                </c:pt>
                <c:pt idx="272">
                  <c:v>1.4032500002940651E-2</c:v>
                </c:pt>
                <c:pt idx="273">
                  <c:v>1.4202500002284069E-2</c:v>
                </c:pt>
                <c:pt idx="278">
                  <c:v>1.5037500001199078E-2</c:v>
                </c:pt>
                <c:pt idx="281">
                  <c:v>1.5574999997625127E-2</c:v>
                </c:pt>
                <c:pt idx="282">
                  <c:v>1.5739999995275866E-2</c:v>
                </c:pt>
                <c:pt idx="284">
                  <c:v>1.6057500004535541E-2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70-43EA-8D6A-F7DBA4E466A8}"/>
            </c:ext>
          </c:extLst>
        </c:ser>
        <c:ser>
          <c:idx val="1"/>
          <c:order val="1"/>
          <c:tx>
            <c:strRef>
              <c:f>B!$T$20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B!$T$21:$T$909</c:f>
              <c:numCache>
                <c:formatCode>General</c:formatCode>
                <c:ptCount val="889"/>
                <c:pt idx="1">
                  <c:v>3.948749998016865E-3</c:v>
                </c:pt>
                <c:pt idx="2">
                  <c:v>-1.901249999718857E-3</c:v>
                </c:pt>
                <c:pt idx="5">
                  <c:v>1.3148749996616971E-2</c:v>
                </c:pt>
                <c:pt idx="8">
                  <c:v>9.8237499987590127E-3</c:v>
                </c:pt>
                <c:pt idx="10">
                  <c:v>1.5948749998642597E-2</c:v>
                </c:pt>
                <c:pt idx="12">
                  <c:v>3.3398750001651933E-2</c:v>
                </c:pt>
                <c:pt idx="14">
                  <c:v>2.6948750000883592E-2</c:v>
                </c:pt>
                <c:pt idx="15">
                  <c:v>3.0623749997175764E-2</c:v>
                </c:pt>
                <c:pt idx="18">
                  <c:v>2.5673749998532003E-2</c:v>
                </c:pt>
                <c:pt idx="20">
                  <c:v>2.1298749998095445E-2</c:v>
                </c:pt>
                <c:pt idx="22">
                  <c:v>3.198750000592554E-3</c:v>
                </c:pt>
                <c:pt idx="24">
                  <c:v>7.3749997682170942E-5</c:v>
                </c:pt>
                <c:pt idx="26">
                  <c:v>1.1223749999771826E-2</c:v>
                </c:pt>
                <c:pt idx="27">
                  <c:v>5.3487500008486677E-3</c:v>
                </c:pt>
                <c:pt idx="30">
                  <c:v>1.9237500018789433E-3</c:v>
                </c:pt>
                <c:pt idx="32">
                  <c:v>2.8387499987729825E-3</c:v>
                </c:pt>
                <c:pt idx="34">
                  <c:v>2.9662499982805457E-3</c:v>
                </c:pt>
                <c:pt idx="35">
                  <c:v>1.8551249999291031E-2</c:v>
                </c:pt>
                <c:pt idx="36">
                  <c:v>4.2687499990279321E-3</c:v>
                </c:pt>
                <c:pt idx="39">
                  <c:v>9.4212499971035868E-3</c:v>
                </c:pt>
                <c:pt idx="40">
                  <c:v>7.1387499992852099E-3</c:v>
                </c:pt>
                <c:pt idx="42">
                  <c:v>5.7374999960302375E-4</c:v>
                </c:pt>
                <c:pt idx="45">
                  <c:v>-1.271249999263091E-3</c:v>
                </c:pt>
                <c:pt idx="47">
                  <c:v>-6.576250001671724E-3</c:v>
                </c:pt>
                <c:pt idx="49">
                  <c:v>-2.0387500044307671E-3</c:v>
                </c:pt>
                <c:pt idx="50">
                  <c:v>2.5991249996877741E-2</c:v>
                </c:pt>
                <c:pt idx="53">
                  <c:v>4.410624999582069E-2</c:v>
                </c:pt>
                <c:pt idx="57">
                  <c:v>-5.5806250005844049E-2</c:v>
                </c:pt>
                <c:pt idx="60">
                  <c:v>2.6748749995022081E-2</c:v>
                </c:pt>
                <c:pt idx="63">
                  <c:v>3.8466250000055879E-2</c:v>
                </c:pt>
                <c:pt idx="65">
                  <c:v>3.9375000051222742E-4</c:v>
                </c:pt>
                <c:pt idx="66">
                  <c:v>1.3393749999522697E-2</c:v>
                </c:pt>
                <c:pt idx="68">
                  <c:v>2.1111249996465631E-2</c:v>
                </c:pt>
                <c:pt idx="70">
                  <c:v>4.5686250006838236E-2</c:v>
                </c:pt>
                <c:pt idx="73">
                  <c:v>-1.3071250003122259E-2</c:v>
                </c:pt>
                <c:pt idx="74">
                  <c:v>5.1048749992332887E-2</c:v>
                </c:pt>
                <c:pt idx="78">
                  <c:v>1.8238750002637971E-2</c:v>
                </c:pt>
                <c:pt idx="79">
                  <c:v>1.8508749999455176E-2</c:v>
                </c:pt>
                <c:pt idx="80">
                  <c:v>1.6936250001890585E-2</c:v>
                </c:pt>
                <c:pt idx="81">
                  <c:v>1.3566250003350433E-2</c:v>
                </c:pt>
                <c:pt idx="84">
                  <c:v>1.3998750000610016E-2</c:v>
                </c:pt>
                <c:pt idx="85">
                  <c:v>4.1437499967287295E-3</c:v>
                </c:pt>
                <c:pt idx="90">
                  <c:v>-2.3874999897088856E-4</c:v>
                </c:pt>
                <c:pt idx="93">
                  <c:v>-9.4125000032363459E-4</c:v>
                </c:pt>
                <c:pt idx="96">
                  <c:v>1.8162499982281588E-3</c:v>
                </c:pt>
                <c:pt idx="99">
                  <c:v>1.57125000259839E-3</c:v>
                </c:pt>
                <c:pt idx="102">
                  <c:v>3.4062499980791472E-3</c:v>
                </c:pt>
                <c:pt idx="103">
                  <c:v>9.5037500068428926E-3</c:v>
                </c:pt>
                <c:pt idx="107">
                  <c:v>8.7412499997299165E-3</c:v>
                </c:pt>
                <c:pt idx="108">
                  <c:v>8.791250002104789E-3</c:v>
                </c:pt>
                <c:pt idx="110">
                  <c:v>1.1936249997233972E-2</c:v>
                </c:pt>
                <c:pt idx="111">
                  <c:v>1.1956249996728729E-2</c:v>
                </c:pt>
                <c:pt idx="115">
                  <c:v>1.1996250002994202E-2</c:v>
                </c:pt>
                <c:pt idx="117">
                  <c:v>1.5616249998856802E-2</c:v>
                </c:pt>
                <c:pt idx="118">
                  <c:v>1.6316249995725229E-2</c:v>
                </c:pt>
                <c:pt idx="125">
                  <c:v>1.5023749998363201E-2</c:v>
                </c:pt>
                <c:pt idx="126">
                  <c:v>1.9501250004395843E-2</c:v>
                </c:pt>
                <c:pt idx="128">
                  <c:v>2.2368749996530823E-2</c:v>
                </c:pt>
                <c:pt idx="129">
                  <c:v>2.2568749998754356E-2</c:v>
                </c:pt>
                <c:pt idx="130">
                  <c:v>2.2668749996228144E-2</c:v>
                </c:pt>
                <c:pt idx="136">
                  <c:v>2.3443750003934838E-2</c:v>
                </c:pt>
                <c:pt idx="138">
                  <c:v>2.4891249995562248E-2</c:v>
                </c:pt>
                <c:pt idx="140">
                  <c:v>2.2678749999613501E-2</c:v>
                </c:pt>
                <c:pt idx="146">
                  <c:v>2.5561249996826518E-2</c:v>
                </c:pt>
                <c:pt idx="147">
                  <c:v>2.5511249994451646E-2</c:v>
                </c:pt>
                <c:pt idx="148">
                  <c:v>2.5291250000009313E-2</c:v>
                </c:pt>
                <c:pt idx="150">
                  <c:v>2.6228750000882428E-2</c:v>
                </c:pt>
                <c:pt idx="151">
                  <c:v>2.4913749999541324E-2</c:v>
                </c:pt>
                <c:pt idx="152">
                  <c:v>2.5748749998456333E-2</c:v>
                </c:pt>
                <c:pt idx="153">
                  <c:v>2.4466249997203704E-2</c:v>
                </c:pt>
                <c:pt idx="154">
                  <c:v>2.449874999729218E-2</c:v>
                </c:pt>
                <c:pt idx="155">
                  <c:v>2.4853750001057051E-2</c:v>
                </c:pt>
                <c:pt idx="161">
                  <c:v>2.4493750002875458E-2</c:v>
                </c:pt>
                <c:pt idx="162">
                  <c:v>2.4378750000323635E-2</c:v>
                </c:pt>
                <c:pt idx="166">
                  <c:v>2.4123750001308508E-2</c:v>
                </c:pt>
                <c:pt idx="168">
                  <c:v>2.3876250001194421E-2</c:v>
                </c:pt>
                <c:pt idx="170">
                  <c:v>2.3678750003455207E-2</c:v>
                </c:pt>
                <c:pt idx="173">
                  <c:v>2.3736250004731119E-2</c:v>
                </c:pt>
                <c:pt idx="175">
                  <c:v>2.350125000521075E-2</c:v>
                </c:pt>
                <c:pt idx="176">
                  <c:v>2.3036250000586733E-2</c:v>
                </c:pt>
                <c:pt idx="178">
                  <c:v>2.2576250004931353E-2</c:v>
                </c:pt>
                <c:pt idx="180">
                  <c:v>2.2871249995660037E-2</c:v>
                </c:pt>
                <c:pt idx="182">
                  <c:v>2.1753749999334104E-2</c:v>
                </c:pt>
                <c:pt idx="183">
                  <c:v>2.2103749994130339E-2</c:v>
                </c:pt>
                <c:pt idx="185">
                  <c:v>2.2286250001343433E-2</c:v>
                </c:pt>
                <c:pt idx="187">
                  <c:v>2.1158750001632143E-2</c:v>
                </c:pt>
                <c:pt idx="189">
                  <c:v>2.0711249999294523E-2</c:v>
                </c:pt>
                <c:pt idx="192">
                  <c:v>1.8156250000174623E-2</c:v>
                </c:pt>
                <c:pt idx="195">
                  <c:v>1.9953750001150183E-2</c:v>
                </c:pt>
                <c:pt idx="197">
                  <c:v>1.8273749999934807E-2</c:v>
                </c:pt>
                <c:pt idx="198">
                  <c:v>1.8613749998621643E-2</c:v>
                </c:pt>
                <c:pt idx="199">
                  <c:v>1.7378750002535526E-2</c:v>
                </c:pt>
                <c:pt idx="201">
                  <c:v>1.8021250005403999E-2</c:v>
                </c:pt>
                <c:pt idx="203">
                  <c:v>1.923125000030268E-2</c:v>
                </c:pt>
                <c:pt idx="207">
                  <c:v>1.6936250001890585E-2</c:v>
                </c:pt>
                <c:pt idx="209">
                  <c:v>1.7713749999529682E-2</c:v>
                </c:pt>
                <c:pt idx="212">
                  <c:v>1.4786250001634471E-2</c:v>
                </c:pt>
                <c:pt idx="216">
                  <c:v>1.441375000285916E-2</c:v>
                </c:pt>
                <c:pt idx="223">
                  <c:v>1.4701250001962762E-2</c:v>
                </c:pt>
                <c:pt idx="228">
                  <c:v>9.6887500039883889E-3</c:v>
                </c:pt>
                <c:pt idx="229">
                  <c:v>9.6887500039883889E-3</c:v>
                </c:pt>
                <c:pt idx="230">
                  <c:v>8.7512499958393164E-3</c:v>
                </c:pt>
                <c:pt idx="231">
                  <c:v>8.801249998214189E-3</c:v>
                </c:pt>
                <c:pt idx="232">
                  <c:v>9.3437499963329174E-3</c:v>
                </c:pt>
                <c:pt idx="240">
                  <c:v>1.1208750001969747E-2</c:v>
                </c:pt>
                <c:pt idx="241">
                  <c:v>8.1537500009289943E-3</c:v>
                </c:pt>
                <c:pt idx="243">
                  <c:v>9.4762499938951805E-3</c:v>
                </c:pt>
                <c:pt idx="244">
                  <c:v>6.7087499992339872E-3</c:v>
                </c:pt>
                <c:pt idx="245">
                  <c:v>7.04875000519678E-3</c:v>
                </c:pt>
                <c:pt idx="246">
                  <c:v>7.2287500006495975E-3</c:v>
                </c:pt>
                <c:pt idx="247">
                  <c:v>7.2412500012433156E-3</c:v>
                </c:pt>
                <c:pt idx="248">
                  <c:v>6.5237500020884909E-3</c:v>
                </c:pt>
                <c:pt idx="249">
                  <c:v>1.0483750003913883E-2</c:v>
                </c:pt>
                <c:pt idx="263">
                  <c:v>5.2312500047264621E-3</c:v>
                </c:pt>
                <c:pt idx="264">
                  <c:v>6.4612500063958578E-3</c:v>
                </c:pt>
                <c:pt idx="274">
                  <c:v>6.1262500021257438E-3</c:v>
                </c:pt>
                <c:pt idx="275">
                  <c:v>6.1462500016205013E-3</c:v>
                </c:pt>
                <c:pt idx="276">
                  <c:v>6.6862500025308691E-3</c:v>
                </c:pt>
                <c:pt idx="277">
                  <c:v>6.7962500033900142E-3</c:v>
                </c:pt>
                <c:pt idx="279">
                  <c:v>6.3337500032503158E-3</c:v>
                </c:pt>
                <c:pt idx="280">
                  <c:v>5.8037499984493479E-3</c:v>
                </c:pt>
                <c:pt idx="283">
                  <c:v>3.9812499962863512E-3</c:v>
                </c:pt>
                <c:pt idx="285">
                  <c:v>1.1112499996670522E-3</c:v>
                </c:pt>
                <c:pt idx="286">
                  <c:v>1.8612499989103526E-3</c:v>
                </c:pt>
                <c:pt idx="287">
                  <c:v>1.9812500031548552E-3</c:v>
                </c:pt>
                <c:pt idx="288">
                  <c:v>2.3312499979510903E-3</c:v>
                </c:pt>
                <c:pt idx="289">
                  <c:v>4.0387500048382208E-3</c:v>
                </c:pt>
                <c:pt idx="290">
                  <c:v>2.7012499995180406E-3</c:v>
                </c:pt>
                <c:pt idx="291">
                  <c:v>3.0012499992153607E-3</c:v>
                </c:pt>
                <c:pt idx="292">
                  <c:v>2.3362500069197267E-3</c:v>
                </c:pt>
                <c:pt idx="293">
                  <c:v>1.8937499989988282E-3</c:v>
                </c:pt>
                <c:pt idx="295">
                  <c:v>8.8875000074040145E-4</c:v>
                </c:pt>
                <c:pt idx="296">
                  <c:v>8.8749999122228473E-5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70-43EA-8D6A-F7DBA4E466A8}"/>
            </c:ext>
          </c:extLst>
        </c:ser>
        <c:ser>
          <c:idx val="7"/>
          <c:order val="2"/>
          <c:tx>
            <c:strRef>
              <c:f>B!$W$20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B!$W$21:$W$909</c:f>
              <c:numCache>
                <c:formatCode>General</c:formatCode>
                <c:ptCount val="889"/>
                <c:pt idx="0">
                  <c:v>2.1019999998316052E-2</c:v>
                </c:pt>
                <c:pt idx="87">
                  <c:v>-3.2861250001587905E-2</c:v>
                </c:pt>
                <c:pt idx="91">
                  <c:v>-7.2587499962537549E-3</c:v>
                </c:pt>
                <c:pt idx="92">
                  <c:v>-5.5412500005331822E-3</c:v>
                </c:pt>
                <c:pt idx="95">
                  <c:v>-1.9816250001895241E-2</c:v>
                </c:pt>
                <c:pt idx="98">
                  <c:v>1.3346249994356185E-2</c:v>
                </c:pt>
                <c:pt idx="109">
                  <c:v>-1.5633750001143198E-2</c:v>
                </c:pt>
                <c:pt idx="114">
                  <c:v>7.4537499967846088E-3</c:v>
                </c:pt>
                <c:pt idx="127">
                  <c:v>-7.3925000033341348E-3</c:v>
                </c:pt>
                <c:pt idx="132">
                  <c:v>1.7643749997660052E-2</c:v>
                </c:pt>
                <c:pt idx="133">
                  <c:v>1.8243749997054692E-2</c:v>
                </c:pt>
                <c:pt idx="134">
                  <c:v>-2.2789999995438848E-2</c:v>
                </c:pt>
                <c:pt idx="142">
                  <c:v>5.903750003199093E-3</c:v>
                </c:pt>
                <c:pt idx="156">
                  <c:v>9.1612499963957816E-3</c:v>
                </c:pt>
                <c:pt idx="163">
                  <c:v>2.5446249994274694E-2</c:v>
                </c:pt>
                <c:pt idx="174">
                  <c:v>-5.2974999998696148E-3</c:v>
                </c:pt>
                <c:pt idx="233">
                  <c:v>5.3774999978486449E-3</c:v>
                </c:pt>
                <c:pt idx="294">
                  <c:v>1.2571250001201406E-2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70-43EA-8D6A-F7DBA4E466A8}"/>
            </c:ext>
          </c:extLst>
        </c:ser>
        <c:ser>
          <c:idx val="2"/>
          <c:order val="3"/>
          <c:tx>
            <c:strRef>
              <c:f>B!$Y$1</c:f>
              <c:strCache>
                <c:ptCount val="1"/>
                <c:pt idx="0">
                  <c:v>Pri-fit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B!$X$2:$X$62</c:f>
              <c:numCache>
                <c:formatCode>General</c:formatCode>
                <c:ptCount val="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</c:numCache>
            </c:numRef>
          </c:xVal>
          <c:yVal>
            <c:numRef>
              <c:f>B!$Y$2:$Y$62</c:f>
              <c:numCache>
                <c:formatCode>General</c:formatCode>
                <c:ptCount val="61"/>
                <c:pt idx="0">
                  <c:v>-2.1300376617586735E-4</c:v>
                </c:pt>
                <c:pt idx="1">
                  <c:v>3.3674056885922322E-3</c:v>
                </c:pt>
                <c:pt idx="2">
                  <c:v>7.7835902581584945E-3</c:v>
                </c:pt>
                <c:pt idx="3">
                  <c:v>1.2597373469511673E-2</c:v>
                </c:pt>
                <c:pt idx="4">
                  <c:v>1.7331128874715822E-2</c:v>
                </c:pt>
                <c:pt idx="5">
                  <c:v>2.1515170432602079E-2</c:v>
                </c:pt>
                <c:pt idx="6">
                  <c:v>2.4734355038554451E-2</c:v>
                </c:pt>
                <c:pt idx="7">
                  <c:v>2.6669273271524428E-2</c:v>
                </c:pt>
                <c:pt idx="8">
                  <c:v>2.7127941387732217E-2</c:v>
                </c:pt>
                <c:pt idx="9">
                  <c:v>2.606485006249341E-2</c:v>
                </c:pt>
                <c:pt idx="10">
                  <c:v>2.3585479852619919E-2</c:v>
                </c:pt>
                <c:pt idx="11">
                  <c:v>1.9935835352516224E-2</c:v>
                </c:pt>
                <c:pt idx="12">
                  <c:v>1.5478036471259778E-2</c:v>
                </c:pt>
                <c:pt idx="13">
                  <c:v>1.0654388678744985E-2</c:v>
                </c:pt>
                <c:pt idx="14">
                  <c:v>5.9434971925477467E-3</c:v>
                </c:pt>
                <c:pt idx="15">
                  <c:v>1.8127794821248856E-3</c:v>
                </c:pt>
                <c:pt idx="16">
                  <c:v>-1.3279121719302085E-3</c:v>
                </c:pt>
                <c:pt idx="17">
                  <c:v>-3.1669564661797791E-3</c:v>
                </c:pt>
                <c:pt idx="18">
                  <c:v>-3.5218823263578319E-3</c:v>
                </c:pt>
                <c:pt idx="19">
                  <c:v>-2.3574737964409068E-3</c:v>
                </c:pt>
                <c:pt idx="20">
                  <c:v>2.1073581314295931E-4</c:v>
                </c:pt>
                <c:pt idx="21">
                  <c:v>3.9279272096413263E-3</c:v>
                </c:pt>
                <c:pt idx="22">
                  <c:v>8.425278440536605E-3</c:v>
                </c:pt>
                <c:pt idx="23">
                  <c:v>1.3256559628158597E-2</c:v>
                </c:pt>
                <c:pt idx="24">
                  <c:v>1.7942408164905541E-2</c:v>
                </c:pt>
                <c:pt idx="25">
                  <c:v>2.2017891357735953E-2</c:v>
                </c:pt>
                <c:pt idx="26">
                  <c:v>2.5078637327911407E-2</c:v>
                </c:pt>
                <c:pt idx="27">
                  <c:v>2.6820957030540681E-2</c:v>
                </c:pt>
                <c:pt idx="28">
                  <c:v>2.7071976463160792E-2</c:v>
                </c:pt>
                <c:pt idx="29">
                  <c:v>2.5806789327606425E-2</c:v>
                </c:pt>
                <c:pt idx="30">
                  <c:v>2.3150928247802946E-2</c:v>
                </c:pt>
                <c:pt idx="31">
                  <c:v>1.9367909347776512E-2</c:v>
                </c:pt>
                <c:pt idx="32">
                  <c:v>1.4833086024296803E-2</c:v>
                </c:pt>
                <c:pt idx="33">
                  <c:v>9.9964061584612539E-3</c:v>
                </c:pt>
                <c:pt idx="34">
                  <c:v>5.3377680179513311E-3</c:v>
                </c:pt>
                <c:pt idx="35">
                  <c:v>1.3194044640273822E-3</c:v>
                </c:pt>
                <c:pt idx="36">
                  <c:v>-1.6599800692909082E-3</c:v>
                </c:pt>
                <c:pt idx="37">
                  <c:v>-3.3047692675155869E-3</c:v>
                </c:pt>
                <c:pt idx="38">
                  <c:v>-3.4517661631349675E-3</c:v>
                </c:pt>
                <c:pt idx="39">
                  <c:v>-2.0863856362901591E-3</c:v>
                </c:pt>
                <c:pt idx="40">
                  <c:v>6.5589844091346744E-4</c:v>
                </c:pt>
                <c:pt idx="41">
                  <c:v>4.5029950029835909E-3</c:v>
                </c:pt>
                <c:pt idx="42">
                  <c:v>9.0731928292165833E-3</c:v>
                </c:pt>
                <c:pt idx="43">
                  <c:v>1.3913034159204753E-2</c:v>
                </c:pt>
                <c:pt idx="44">
                  <c:v>1.854230704290348E-2</c:v>
                </c:pt>
                <c:pt idx="45">
                  <c:v>2.2501692257387931E-2</c:v>
                </c:pt>
                <c:pt idx="46">
                  <c:v>2.5398337234735172E-2</c:v>
                </c:pt>
                <c:pt idx="47">
                  <c:v>2.6944835128662852E-2</c:v>
                </c:pt>
                <c:pt idx="48">
                  <c:v>2.6987741493630701E-2</c:v>
                </c:pt>
                <c:pt idx="49">
                  <c:v>2.5522799134456962E-2</c:v>
                </c:pt>
                <c:pt idx="50">
                  <c:v>2.2695360507769269E-2</c:v>
                </c:pt>
                <c:pt idx="51">
                  <c:v>1.8785965764365607E-2</c:v>
                </c:pt>
                <c:pt idx="52">
                  <c:v>1.4182507387743702E-2</c:v>
                </c:pt>
                <c:pt idx="53">
                  <c:v>9.3417432700041714E-3</c:v>
                </c:pt>
                <c:pt idx="54">
                  <c:v>4.7439769207439806E-3</c:v>
                </c:pt>
                <c:pt idx="55">
                  <c:v>8.4540146570617931E-4</c:v>
                </c:pt>
                <c:pt idx="56">
                  <c:v>-1.9671641078709834E-3</c:v>
                </c:pt>
                <c:pt idx="57">
                  <c:v>-3.4146553624103473E-3</c:v>
                </c:pt>
                <c:pt idx="58">
                  <c:v>-3.3534513503184586E-3</c:v>
                </c:pt>
                <c:pt idx="59">
                  <c:v>-1.7896247702631589E-3</c:v>
                </c:pt>
                <c:pt idx="60">
                  <c:v>1.121660569618519E-3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70-43EA-8D6A-F7DBA4E466A8}"/>
            </c:ext>
          </c:extLst>
        </c:ser>
        <c:ser>
          <c:idx val="3"/>
          <c:order val="4"/>
          <c:tx>
            <c:strRef>
              <c:f>B!$V$2</c:f>
              <c:strCache>
                <c:ptCount val="1"/>
                <c:pt idx="0">
                  <c:v>Sec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B!$X$2:$X$62</c:f>
              <c:numCache>
                <c:formatCode>General</c:formatCode>
                <c:ptCount val="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</c:numCache>
            </c:numRef>
          </c:xVal>
          <c:yVal>
            <c:numRef>
              <c:f>B!$Z$2:$Z$62</c:f>
              <c:numCache>
                <c:formatCode>General</c:formatCode>
                <c:ptCount val="61"/>
                <c:pt idx="0">
                  <c:v>2.2453502868413952E-2</c:v>
                </c:pt>
                <c:pt idx="1">
                  <c:v>1.9273112562391888E-2</c:v>
                </c:pt>
                <c:pt idx="2">
                  <c:v>1.5350323626632459E-2</c:v>
                </c:pt>
                <c:pt idx="3">
                  <c:v>1.1074357524406029E-2</c:v>
                </c:pt>
                <c:pt idx="4">
                  <c:v>6.869478168571033E-3</c:v>
                </c:pt>
                <c:pt idx="5">
                  <c:v>3.1528962025129705E-3</c:v>
                </c:pt>
                <c:pt idx="6">
                  <c:v>2.9337311069678462E-4</c:v>
                </c:pt>
                <c:pt idx="7">
                  <c:v>-1.4253675162691996E-3</c:v>
                </c:pt>
                <c:pt idx="8">
                  <c:v>-1.8327912059050381E-3</c:v>
                </c:pt>
                <c:pt idx="9">
                  <c:v>-8.8847313616498107E-4</c:v>
                </c:pt>
                <c:pt idx="10">
                  <c:v>1.3138908895529277E-3</c:v>
                </c:pt>
                <c:pt idx="11">
                  <c:v>4.5557809960319147E-3</c:v>
                </c:pt>
                <c:pt idx="12">
                  <c:v>8.515534908887748E-3</c:v>
                </c:pt>
                <c:pt idx="13">
                  <c:v>1.2800263477724689E-2</c:v>
                </c:pt>
                <c:pt idx="14">
                  <c:v>1.6984833372508962E-2</c:v>
                </c:pt>
                <c:pt idx="15">
                  <c:v>2.0654049066721629E-2</c:v>
                </c:pt>
                <c:pt idx="16">
                  <c:v>2.3443848785706052E-2</c:v>
                </c:pt>
                <c:pt idx="17">
                  <c:v>2.5077426933587284E-2</c:v>
                </c:pt>
                <c:pt idx="18">
                  <c:v>2.5392698909970757E-2</c:v>
                </c:pt>
                <c:pt idx="19">
                  <c:v>2.4358383240888421E-2</c:v>
                </c:pt>
                <c:pt idx="20">
                  <c:v>2.2077105345346092E-2</c:v>
                </c:pt>
                <c:pt idx="21">
                  <c:v>1.8775214979899681E-2</c:v>
                </c:pt>
                <c:pt idx="22">
                  <c:v>1.4780327680496615E-2</c:v>
                </c:pt>
                <c:pt idx="23">
                  <c:v>1.0488818553148791E-2</c:v>
                </c:pt>
                <c:pt idx="24">
                  <c:v>6.3264936989589262E-3</c:v>
                </c:pt>
                <c:pt idx="25">
                  <c:v>2.7063414782199126E-3</c:v>
                </c:pt>
                <c:pt idx="26">
                  <c:v>-1.2444441580031565E-5</c:v>
                </c:pt>
                <c:pt idx="27">
                  <c:v>-1.560104496173503E-3</c:v>
                </c:pt>
                <c:pt idx="28">
                  <c:v>-1.7830789297442248E-3</c:v>
                </c:pt>
                <c:pt idx="29">
                  <c:v>-6.5924408569799711E-4</c:v>
                </c:pt>
                <c:pt idx="30">
                  <c:v>1.6998924709043951E-3</c:v>
                </c:pt>
                <c:pt idx="31">
                  <c:v>5.0602558006123373E-3</c:v>
                </c:pt>
                <c:pt idx="32">
                  <c:v>9.0884286450089152E-3</c:v>
                </c:pt>
                <c:pt idx="33">
                  <c:v>1.3384733286409708E-2</c:v>
                </c:pt>
                <c:pt idx="34">
                  <c:v>1.7522887809940886E-2</c:v>
                </c:pt>
                <c:pt idx="35">
                  <c:v>2.1092302049966635E-2</c:v>
                </c:pt>
                <c:pt idx="36">
                  <c:v>2.3738816591776572E-2</c:v>
                </c:pt>
                <c:pt idx="37">
                  <c:v>2.5199842680431669E-2</c:v>
                </c:pt>
                <c:pt idx="38">
                  <c:v>2.5330416434006311E-2</c:v>
                </c:pt>
                <c:pt idx="39">
                  <c:v>2.4117582246613135E-2</c:v>
                </c:pt>
                <c:pt idx="40">
                  <c:v>2.1681678251364089E-2</c:v>
                </c:pt>
                <c:pt idx="41">
                  <c:v>1.8264396298864304E-2</c:v>
                </c:pt>
                <c:pt idx="42">
                  <c:v>1.4204801147310347E-2</c:v>
                </c:pt>
                <c:pt idx="43">
                  <c:v>9.9056882544872379E-3</c:v>
                </c:pt>
                <c:pt idx="44">
                  <c:v>5.7936181716537029E-3</c:v>
                </c:pt>
                <c:pt idx="45">
                  <c:v>2.2765929506461148E-3</c:v>
                </c:pt>
                <c:pt idx="46">
                  <c:v>-2.9642606361055153E-4</c:v>
                </c:pt>
                <c:pt idx="47">
                  <c:v>-1.6701423863571332E-3</c:v>
                </c:pt>
                <c:pt idx="48">
                  <c:v>-1.7082550628357077E-3</c:v>
                </c:pt>
                <c:pt idx="49">
                  <c:v>-4.0698253050210423E-4</c:v>
                </c:pt>
                <c:pt idx="50">
                  <c:v>2.1045621720778146E-3</c:v>
                </c:pt>
                <c:pt idx="51">
                  <c:v>5.5771820780991252E-3</c:v>
                </c:pt>
                <c:pt idx="52">
                  <c:v>9.6663217645355307E-3</c:v>
                </c:pt>
                <c:pt idx="53">
                  <c:v>1.39662543471891E-2</c:v>
                </c:pt>
                <c:pt idx="54">
                  <c:v>1.8050337944686096E-2</c:v>
                </c:pt>
                <c:pt idx="55">
                  <c:v>2.1513347340995727E-2</c:v>
                </c:pt>
                <c:pt idx="56">
                  <c:v>2.4011680673610491E-2</c:v>
                </c:pt>
                <c:pt idx="57">
                  <c:v>2.5297451815751236E-2</c:v>
                </c:pt>
                <c:pt idx="58">
                  <c:v>2.5243085786053859E-2</c:v>
                </c:pt>
                <c:pt idx="59">
                  <c:v>2.3853976814485228E-2</c:v>
                </c:pt>
                <c:pt idx="60">
                  <c:v>2.126795312362121E-2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70-43EA-8D6A-F7DBA4E46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991848"/>
        <c:axId val="1"/>
      </c:scatterChart>
      <c:valAx>
        <c:axId val="558991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9633027522933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34862385321101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991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880733944954129"/>
          <c:y val="0.91640866873065019"/>
          <c:w val="0.82935779816513766"/>
          <c:h val="0.972136222910216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40834386852085969"/>
          <c:y val="1.20192307692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575221238937E-2"/>
          <c:y val="9.8557692307692304E-2"/>
          <c:w val="0.87989886219974711"/>
          <c:h val="0.7451923076923077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B!$H$21:$H$909</c:f>
              <c:numCache>
                <c:formatCode>General</c:formatCode>
                <c:ptCount val="889"/>
                <c:pt idx="0">
                  <c:v>3.3652499998424901E-2</c:v>
                </c:pt>
                <c:pt idx="1">
                  <c:v>3.948749998016865E-3</c:v>
                </c:pt>
                <c:pt idx="2">
                  <c:v>-1.901249999718857E-3</c:v>
                </c:pt>
                <c:pt idx="3">
                  <c:v>2.1027499999036081E-2</c:v>
                </c:pt>
                <c:pt idx="4">
                  <c:v>2.2952500001338194E-2</c:v>
                </c:pt>
                <c:pt idx="5">
                  <c:v>1.3148749996616971E-2</c:v>
                </c:pt>
                <c:pt idx="6">
                  <c:v>3.1052500002260786E-2</c:v>
                </c:pt>
                <c:pt idx="7">
                  <c:v>2.9927499996119877E-2</c:v>
                </c:pt>
                <c:pt idx="8">
                  <c:v>9.8237499987590127E-3</c:v>
                </c:pt>
                <c:pt idx="9">
                  <c:v>2.8024999955960084E-3</c:v>
                </c:pt>
                <c:pt idx="10">
                  <c:v>1.5948749998642597E-2</c:v>
                </c:pt>
                <c:pt idx="11">
                  <c:v>5.0249999912921339E-4</c:v>
                </c:pt>
                <c:pt idx="12">
                  <c:v>3.3398750001651933E-2</c:v>
                </c:pt>
                <c:pt idx="13">
                  <c:v>1.0352500001317821E-2</c:v>
                </c:pt>
                <c:pt idx="14">
                  <c:v>2.6948750000883592E-2</c:v>
                </c:pt>
                <c:pt idx="15">
                  <c:v>3.0623749997175764E-2</c:v>
                </c:pt>
                <c:pt idx="16">
                  <c:v>1.5275000005203765E-3</c:v>
                </c:pt>
                <c:pt idx="17">
                  <c:v>-2.2249999892665073E-4</c:v>
                </c:pt>
                <c:pt idx="18">
                  <c:v>2.5673749998532003E-2</c:v>
                </c:pt>
                <c:pt idx="19">
                  <c:v>2.4024999984249007E-3</c:v>
                </c:pt>
                <c:pt idx="20">
                  <c:v>2.1298749998095445E-2</c:v>
                </c:pt>
                <c:pt idx="21">
                  <c:v>-2.6975000037054997E-3</c:v>
                </c:pt>
                <c:pt idx="22">
                  <c:v>3.198750000592554E-3</c:v>
                </c:pt>
                <c:pt idx="23">
                  <c:v>1.517749999766238E-2</c:v>
                </c:pt>
                <c:pt idx="24">
                  <c:v>7.3749997682170942E-5</c:v>
                </c:pt>
                <c:pt idx="25">
                  <c:v>1.7774999978428241E-3</c:v>
                </c:pt>
                <c:pt idx="26">
                  <c:v>1.1223749999771826E-2</c:v>
                </c:pt>
                <c:pt idx="27">
                  <c:v>5.3487500008486677E-3</c:v>
                </c:pt>
                <c:pt idx="28">
                  <c:v>2.9952500000945292E-2</c:v>
                </c:pt>
                <c:pt idx="29">
                  <c:v>2.4027499996009283E-2</c:v>
                </c:pt>
                <c:pt idx="30">
                  <c:v>1.9237500018789433E-3</c:v>
                </c:pt>
                <c:pt idx="31">
                  <c:v>2.5942499996745028E-2</c:v>
                </c:pt>
                <c:pt idx="32">
                  <c:v>2.8387499987729825E-3</c:v>
                </c:pt>
                <c:pt idx="33">
                  <c:v>6.4524999979767017E-3</c:v>
                </c:pt>
                <c:pt idx="34">
                  <c:v>2.9662499982805457E-3</c:v>
                </c:pt>
                <c:pt idx="35">
                  <c:v>1.8551249999291031E-2</c:v>
                </c:pt>
                <c:pt idx="36">
                  <c:v>4.2687499990279321E-3</c:v>
                </c:pt>
                <c:pt idx="37">
                  <c:v>1.5504999999393476E-2</c:v>
                </c:pt>
                <c:pt idx="38">
                  <c:v>3.8769999999203719E-2</c:v>
                </c:pt>
                <c:pt idx="39">
                  <c:v>9.4212499971035868E-3</c:v>
                </c:pt>
                <c:pt idx="40">
                  <c:v>7.1387499992852099E-3</c:v>
                </c:pt>
                <c:pt idx="41">
                  <c:v>8.8275000016437843E-3</c:v>
                </c:pt>
                <c:pt idx="42">
                  <c:v>5.7374999960302375E-4</c:v>
                </c:pt>
                <c:pt idx="43">
                  <c:v>3.0227499999455176E-2</c:v>
                </c:pt>
                <c:pt idx="44">
                  <c:v>2.7832499999931315E-2</c:v>
                </c:pt>
                <c:pt idx="45">
                  <c:v>-1.271249999263091E-3</c:v>
                </c:pt>
                <c:pt idx="46">
                  <c:v>1.4527499999530846E-2</c:v>
                </c:pt>
                <c:pt idx="47">
                  <c:v>-6.576250001671724E-3</c:v>
                </c:pt>
                <c:pt idx="48">
                  <c:v>9.5849999925121665E-3</c:v>
                </c:pt>
                <c:pt idx="49">
                  <c:v>-2.0387500044307671E-3</c:v>
                </c:pt>
                <c:pt idx="50">
                  <c:v>2.5991249996877741E-2</c:v>
                </c:pt>
                <c:pt idx="51">
                  <c:v>-2.0677499996963888E-2</c:v>
                </c:pt>
                <c:pt idx="52">
                  <c:v>-2.3092499999620486E-2</c:v>
                </c:pt>
                <c:pt idx="53">
                  <c:v>4.410624999582069E-2</c:v>
                </c:pt>
                <c:pt idx="54">
                  <c:v>-2.7920000000449363E-2</c:v>
                </c:pt>
                <c:pt idx="55">
                  <c:v>1.5664999998989515E-2</c:v>
                </c:pt>
                <c:pt idx="56">
                  <c:v>4.0874999998777639E-2</c:v>
                </c:pt>
                <c:pt idx="57">
                  <c:v>-5.5806250005844049E-2</c:v>
                </c:pt>
                <c:pt idx="58">
                  <c:v>-2.7925000031245872E-3</c:v>
                </c:pt>
                <c:pt idx="59">
                  <c:v>1.2097500002710149E-2</c:v>
                </c:pt>
                <c:pt idx="60">
                  <c:v>2.6748749995022081E-2</c:v>
                </c:pt>
                <c:pt idx="61">
                  <c:v>2.0230000001902226E-2</c:v>
                </c:pt>
                <c:pt idx="62">
                  <c:v>6.8150000006426126E-3</c:v>
                </c:pt>
                <c:pt idx="63">
                  <c:v>3.8466250000055879E-2</c:v>
                </c:pt>
                <c:pt idx="64">
                  <c:v>4.0157499999622814E-2</c:v>
                </c:pt>
                <c:pt idx="65">
                  <c:v>3.9375000051222742E-4</c:v>
                </c:pt>
                <c:pt idx="66">
                  <c:v>1.3393749999522697E-2</c:v>
                </c:pt>
                <c:pt idx="67">
                  <c:v>5.4600000003119931E-3</c:v>
                </c:pt>
                <c:pt idx="68">
                  <c:v>2.1111249996465631E-2</c:v>
                </c:pt>
                <c:pt idx="69">
                  <c:v>1.3177500004530884E-2</c:v>
                </c:pt>
                <c:pt idx="70">
                  <c:v>4.5686250006838236E-2</c:v>
                </c:pt>
                <c:pt idx="71">
                  <c:v>-5.175500000041211E-2</c:v>
                </c:pt>
                <c:pt idx="72">
                  <c:v>-7.7037499999278225E-2</c:v>
                </c:pt>
                <c:pt idx="73">
                  <c:v>-1.3071250003122259E-2</c:v>
                </c:pt>
                <c:pt idx="74">
                  <c:v>5.1048749992332887E-2</c:v>
                </c:pt>
                <c:pt idx="75">
                  <c:v>-4.6694999997271225E-2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63-4481-9325-CB7D4A7187A7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B!$I$21:$I$909</c:f>
              <c:numCache>
                <c:formatCode>General</c:formatCode>
                <c:ptCount val="889"/>
                <c:pt idx="85">
                  <c:v>4.1437499967287295E-3</c:v>
                </c:pt>
                <c:pt idx="86">
                  <c:v>2.2040000003471505E-2</c:v>
                </c:pt>
                <c:pt idx="87">
                  <c:v>-2.0228750006936025E-2</c:v>
                </c:pt>
                <c:pt idx="88">
                  <c:v>2.6319999997213017E-2</c:v>
                </c:pt>
                <c:pt idx="97">
                  <c:v>2.6562499995634425E-2</c:v>
                </c:pt>
                <c:pt idx="103">
                  <c:v>9.5037500068428926E-3</c:v>
                </c:pt>
                <c:pt idx="115">
                  <c:v>1.1996250002994202E-2</c:v>
                </c:pt>
                <c:pt idx="116">
                  <c:v>7.2474999979021959E-3</c:v>
                </c:pt>
                <c:pt idx="174">
                  <c:v>7.3350000020582229E-3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63-4481-9325-CB7D4A7187A7}"/>
            </c:ext>
          </c:extLst>
        </c:ser>
        <c:ser>
          <c:idx val="7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B!$J$21:$J$909</c:f>
              <c:numCache>
                <c:formatCode>General</c:formatCode>
                <c:ptCount val="889"/>
                <c:pt idx="76">
                  <c:v>8.0700000034994446E-3</c:v>
                </c:pt>
                <c:pt idx="77">
                  <c:v>7.1725000016158447E-3</c:v>
                </c:pt>
                <c:pt idx="78">
                  <c:v>1.8238750002637971E-2</c:v>
                </c:pt>
                <c:pt idx="79">
                  <c:v>1.8508749999455176E-2</c:v>
                </c:pt>
                <c:pt idx="80">
                  <c:v>1.6936250001890585E-2</c:v>
                </c:pt>
                <c:pt idx="81">
                  <c:v>1.3566250003350433E-2</c:v>
                </c:pt>
                <c:pt idx="82">
                  <c:v>1.2847499994677491E-2</c:v>
                </c:pt>
                <c:pt idx="83">
                  <c:v>1.3432500003546011E-2</c:v>
                </c:pt>
                <c:pt idx="84">
                  <c:v>1.3998750000610016E-2</c:v>
                </c:pt>
                <c:pt idx="89">
                  <c:v>2.6924999998300336E-2</c:v>
                </c:pt>
                <c:pt idx="90">
                  <c:v>-2.3874999897088856E-4</c:v>
                </c:pt>
                <c:pt idx="93">
                  <c:v>-9.4125000032363459E-4</c:v>
                </c:pt>
                <c:pt idx="94">
                  <c:v>2.6009999994130339E-2</c:v>
                </c:pt>
                <c:pt idx="96">
                  <c:v>1.8162499982281588E-3</c:v>
                </c:pt>
                <c:pt idx="99">
                  <c:v>1.57125000259839E-3</c:v>
                </c:pt>
                <c:pt idx="100">
                  <c:v>2.1237499997369014E-2</c:v>
                </c:pt>
                <c:pt idx="101">
                  <c:v>2.035500000056345E-2</c:v>
                </c:pt>
                <c:pt idx="102">
                  <c:v>3.4062499980791472E-3</c:v>
                </c:pt>
                <c:pt idx="104">
                  <c:v>1.8085000003338791E-2</c:v>
                </c:pt>
                <c:pt idx="105">
                  <c:v>1.6447499998321291E-2</c:v>
                </c:pt>
                <c:pt idx="106">
                  <c:v>1.8054999993182719E-2</c:v>
                </c:pt>
                <c:pt idx="107">
                  <c:v>8.7412499997299165E-3</c:v>
                </c:pt>
                <c:pt idx="108">
                  <c:v>8.791250002104789E-3</c:v>
                </c:pt>
                <c:pt idx="110">
                  <c:v>1.1936249997233972E-2</c:v>
                </c:pt>
                <c:pt idx="111">
                  <c:v>1.1956249996728729E-2</c:v>
                </c:pt>
                <c:pt idx="112">
                  <c:v>1.3882500003091991E-2</c:v>
                </c:pt>
                <c:pt idx="113">
                  <c:v>1.3922500002081506E-2</c:v>
                </c:pt>
                <c:pt idx="114">
                  <c:v>2.0086249998712447E-2</c:v>
                </c:pt>
                <c:pt idx="117">
                  <c:v>1.5616249998856802E-2</c:v>
                </c:pt>
                <c:pt idx="118">
                  <c:v>1.6316249995725229E-2</c:v>
                </c:pt>
                <c:pt idx="119">
                  <c:v>4.8674999998183921E-3</c:v>
                </c:pt>
                <c:pt idx="120">
                  <c:v>5.1674999995157123E-3</c:v>
                </c:pt>
                <c:pt idx="121">
                  <c:v>4.302499997720588E-3</c:v>
                </c:pt>
                <c:pt idx="122">
                  <c:v>5.0024999945890158E-3</c:v>
                </c:pt>
                <c:pt idx="123">
                  <c:v>5.3875000012340024E-3</c:v>
                </c:pt>
                <c:pt idx="124">
                  <c:v>6.2875000003259629E-3</c:v>
                </c:pt>
                <c:pt idx="125">
                  <c:v>1.5023749998363201E-2</c:v>
                </c:pt>
                <c:pt idx="126">
                  <c:v>1.9501250004395843E-2</c:v>
                </c:pt>
                <c:pt idx="128">
                  <c:v>2.2368749996530823E-2</c:v>
                </c:pt>
                <c:pt idx="129">
                  <c:v>2.2568749998754356E-2</c:v>
                </c:pt>
                <c:pt idx="131">
                  <c:v>-7.1999999636318535E-4</c:v>
                </c:pt>
                <c:pt idx="134">
                  <c:v>-1.0157500000786968E-2</c:v>
                </c:pt>
                <c:pt idx="135">
                  <c:v>-1.3774999970337376E-3</c:v>
                </c:pt>
                <c:pt idx="136">
                  <c:v>2.3443750003934838E-2</c:v>
                </c:pt>
                <c:pt idx="137">
                  <c:v>-2.1275000035529956E-3</c:v>
                </c:pt>
                <c:pt idx="138">
                  <c:v>2.4891249995562248E-2</c:v>
                </c:pt>
                <c:pt idx="139">
                  <c:v>-2.2124999959487468E-3</c:v>
                </c:pt>
                <c:pt idx="140">
                  <c:v>2.2678749999613501E-2</c:v>
                </c:pt>
                <c:pt idx="141">
                  <c:v>-4.0674999982002191E-3</c:v>
                </c:pt>
                <c:pt idx="143">
                  <c:v>-3.8050000002840534E-3</c:v>
                </c:pt>
                <c:pt idx="146">
                  <c:v>2.5561249996826518E-2</c:v>
                </c:pt>
                <c:pt idx="147">
                  <c:v>2.5511249994451646E-2</c:v>
                </c:pt>
                <c:pt idx="149">
                  <c:v>-3.1400000007124618E-3</c:v>
                </c:pt>
                <c:pt idx="150">
                  <c:v>2.6228750000882428E-2</c:v>
                </c:pt>
                <c:pt idx="151">
                  <c:v>2.4913749999541324E-2</c:v>
                </c:pt>
                <c:pt idx="153">
                  <c:v>2.4466249997203704E-2</c:v>
                </c:pt>
                <c:pt idx="154">
                  <c:v>2.449874999729218E-2</c:v>
                </c:pt>
                <c:pt idx="155">
                  <c:v>2.4853750001057051E-2</c:v>
                </c:pt>
                <c:pt idx="157">
                  <c:v>-2.3100000034901313E-3</c:v>
                </c:pt>
                <c:pt idx="158">
                  <c:v>-3.9550000001327135E-3</c:v>
                </c:pt>
                <c:pt idx="160">
                  <c:v>-3.3574999979464337E-3</c:v>
                </c:pt>
                <c:pt idx="161">
                  <c:v>2.4493750002875458E-2</c:v>
                </c:pt>
                <c:pt idx="164">
                  <c:v>-3.9800000013201497E-3</c:v>
                </c:pt>
                <c:pt idx="165">
                  <c:v>-3.4474999993108213E-3</c:v>
                </c:pt>
                <c:pt idx="166">
                  <c:v>2.4123750001308508E-2</c:v>
                </c:pt>
                <c:pt idx="167">
                  <c:v>-2.8125000026193447E-3</c:v>
                </c:pt>
                <c:pt idx="170">
                  <c:v>2.3678750003455207E-2</c:v>
                </c:pt>
                <c:pt idx="172">
                  <c:v>-1.7174999957205728E-3</c:v>
                </c:pt>
                <c:pt idx="173">
                  <c:v>2.3736250004731119E-2</c:v>
                </c:pt>
                <c:pt idx="175">
                  <c:v>2.350125000521075E-2</c:v>
                </c:pt>
                <c:pt idx="176">
                  <c:v>2.3036250000586733E-2</c:v>
                </c:pt>
                <c:pt idx="177">
                  <c:v>-9.7500000265426934E-4</c:v>
                </c:pt>
                <c:pt idx="180">
                  <c:v>2.2871249995660037E-2</c:v>
                </c:pt>
                <c:pt idx="181">
                  <c:v>2.6749999960884452E-4</c:v>
                </c:pt>
                <c:pt idx="185">
                  <c:v>2.2286250001343433E-2</c:v>
                </c:pt>
                <c:pt idx="186">
                  <c:v>-2.0749999384861439E-4</c:v>
                </c:pt>
                <c:pt idx="191">
                  <c:v>8.4249999781604856E-4</c:v>
                </c:pt>
                <c:pt idx="193">
                  <c:v>3.3249999978579581E-3</c:v>
                </c:pt>
                <c:pt idx="194">
                  <c:v>2.3100000034901313E-3</c:v>
                </c:pt>
                <c:pt idx="198">
                  <c:v>1.8613749998621643E-2</c:v>
                </c:pt>
                <c:pt idx="279">
                  <c:v>6.3337500032503158E-3</c:v>
                </c:pt>
                <c:pt idx="281">
                  <c:v>1.5574999997625127E-2</c:v>
                </c:pt>
                <c:pt idx="282">
                  <c:v>1.5739999995275866E-2</c:v>
                </c:pt>
                <c:pt idx="283">
                  <c:v>3.9812499962863512E-3</c:v>
                </c:pt>
                <c:pt idx="289">
                  <c:v>4.0387500048382208E-3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63-4481-9325-CB7D4A7187A7}"/>
            </c:ext>
          </c:extLst>
        </c:ser>
        <c:ser>
          <c:idx val="2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B!$F$21:$F$405</c:f>
              <c:numCache>
                <c:formatCode>General</c:formatCode>
                <c:ptCount val="385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B!$K$21:$K$405</c:f>
              <c:numCache>
                <c:formatCode>General</c:formatCode>
                <c:ptCount val="385"/>
                <c:pt idx="130">
                  <c:v>2.2668749996228144E-2</c:v>
                </c:pt>
                <c:pt idx="144">
                  <c:v>-3.9575000046170317E-3</c:v>
                </c:pt>
                <c:pt idx="145">
                  <c:v>-3.6250000048312359E-3</c:v>
                </c:pt>
                <c:pt idx="148">
                  <c:v>2.5291250000009313E-2</c:v>
                </c:pt>
                <c:pt idx="152">
                  <c:v>2.5748749998456333E-2</c:v>
                </c:pt>
                <c:pt idx="159">
                  <c:v>-2.9075000056764111E-3</c:v>
                </c:pt>
                <c:pt idx="162">
                  <c:v>2.4378750000323635E-2</c:v>
                </c:pt>
                <c:pt idx="168">
                  <c:v>2.3876250001194421E-2</c:v>
                </c:pt>
                <c:pt idx="169">
                  <c:v>-1.8274999965797178E-3</c:v>
                </c:pt>
                <c:pt idx="171">
                  <c:v>-2.0574999944074079E-3</c:v>
                </c:pt>
                <c:pt idx="178">
                  <c:v>2.2576250004931353E-2</c:v>
                </c:pt>
                <c:pt idx="179">
                  <c:v>-5.5499999871244654E-4</c:v>
                </c:pt>
                <c:pt idx="182">
                  <c:v>2.1753749999334104E-2</c:v>
                </c:pt>
                <c:pt idx="183">
                  <c:v>2.2103749994130339E-2</c:v>
                </c:pt>
                <c:pt idx="184">
                  <c:v>7.0000001869630069E-5</c:v>
                </c:pt>
                <c:pt idx="187">
                  <c:v>2.1158750001632143E-2</c:v>
                </c:pt>
                <c:pt idx="188">
                  <c:v>9.4499999977415428E-4</c:v>
                </c:pt>
                <c:pt idx="189">
                  <c:v>2.0711249999294523E-2</c:v>
                </c:pt>
                <c:pt idx="190">
                  <c:v>1.2849999984609894E-3</c:v>
                </c:pt>
                <c:pt idx="192">
                  <c:v>1.8156250000174623E-2</c:v>
                </c:pt>
                <c:pt idx="195">
                  <c:v>1.9953750001150183E-2</c:v>
                </c:pt>
                <c:pt idx="196">
                  <c:v>1.4375000027939677E-3</c:v>
                </c:pt>
                <c:pt idx="197">
                  <c:v>1.8273749999934807E-2</c:v>
                </c:pt>
                <c:pt idx="199">
                  <c:v>1.7378750002535526E-2</c:v>
                </c:pt>
                <c:pt idx="200">
                  <c:v>3.5299999944982119E-3</c:v>
                </c:pt>
                <c:pt idx="201">
                  <c:v>1.8021250005403999E-2</c:v>
                </c:pt>
                <c:pt idx="202">
                  <c:v>2.7724999963538721E-3</c:v>
                </c:pt>
                <c:pt idx="203">
                  <c:v>1.923125000030268E-2</c:v>
                </c:pt>
                <c:pt idx="204">
                  <c:v>3.5175000011804514E-3</c:v>
                </c:pt>
                <c:pt idx="205">
                  <c:v>3.8175000008777715E-3</c:v>
                </c:pt>
                <c:pt idx="206">
                  <c:v>3.8175000008777715E-3</c:v>
                </c:pt>
                <c:pt idx="207">
                  <c:v>1.6936250001890585E-2</c:v>
                </c:pt>
                <c:pt idx="208">
                  <c:v>4.1899999996530823E-3</c:v>
                </c:pt>
                <c:pt idx="209">
                  <c:v>1.7713749999529682E-2</c:v>
                </c:pt>
                <c:pt idx="210">
                  <c:v>4.8950000054901466E-3</c:v>
                </c:pt>
                <c:pt idx="211">
                  <c:v>5.190000003494788E-3</c:v>
                </c:pt>
                <c:pt idx="212">
                  <c:v>1.4786250001634471E-2</c:v>
                </c:pt>
                <c:pt idx="213">
                  <c:v>6.3525000005029142E-3</c:v>
                </c:pt>
                <c:pt idx="214">
                  <c:v>6.5299999987473711E-3</c:v>
                </c:pt>
                <c:pt idx="215">
                  <c:v>7.7474999998230487E-3</c:v>
                </c:pt>
                <c:pt idx="216">
                  <c:v>1.441375000285916E-2</c:v>
                </c:pt>
                <c:pt idx="217">
                  <c:v>5.9275000021443702E-3</c:v>
                </c:pt>
                <c:pt idx="218">
                  <c:v>6.0175000035087578E-3</c:v>
                </c:pt>
                <c:pt idx="219">
                  <c:v>6.1274999970919453E-3</c:v>
                </c:pt>
                <c:pt idx="220">
                  <c:v>6.2174999984563328E-3</c:v>
                </c:pt>
                <c:pt idx="221">
                  <c:v>6.8275000012363307E-3</c:v>
                </c:pt>
                <c:pt idx="222">
                  <c:v>6.9175000026007183E-3</c:v>
                </c:pt>
                <c:pt idx="223">
                  <c:v>1.4701250001962762E-2</c:v>
                </c:pt>
                <c:pt idx="224">
                  <c:v>6.4449999990756623E-3</c:v>
                </c:pt>
                <c:pt idx="225">
                  <c:v>8.9949999965028837E-3</c:v>
                </c:pt>
                <c:pt idx="226">
                  <c:v>1.0705000000598375E-2</c:v>
                </c:pt>
                <c:pt idx="227">
                  <c:v>1.0705000000598375E-2</c:v>
                </c:pt>
                <c:pt idx="228">
                  <c:v>9.6887500039883889E-3</c:v>
                </c:pt>
                <c:pt idx="229">
                  <c:v>9.6887500039883889E-3</c:v>
                </c:pt>
                <c:pt idx="230">
                  <c:v>8.7512499958393164E-3</c:v>
                </c:pt>
                <c:pt idx="231">
                  <c:v>8.801249998214189E-3</c:v>
                </c:pt>
                <c:pt idx="232">
                  <c:v>9.3437499963329174E-3</c:v>
                </c:pt>
                <c:pt idx="233">
                  <c:v>0</c:v>
                </c:pt>
                <c:pt idx="234">
                  <c:v>1.0472500005562324E-2</c:v>
                </c:pt>
                <c:pt idx="235">
                  <c:v>1.0172499998589046E-2</c:v>
                </c:pt>
                <c:pt idx="236">
                  <c:v>1.0372500000812579E-2</c:v>
                </c:pt>
                <c:pt idx="237">
                  <c:v>1.0572500003036112E-2</c:v>
                </c:pt>
                <c:pt idx="238">
                  <c:v>1.0922499997832347E-2</c:v>
                </c:pt>
                <c:pt idx="239">
                  <c:v>1.0922499997832347E-2</c:v>
                </c:pt>
                <c:pt idx="240">
                  <c:v>1.1208750001969747E-2</c:v>
                </c:pt>
                <c:pt idx="241">
                  <c:v>8.1537500009289943E-3</c:v>
                </c:pt>
                <c:pt idx="242">
                  <c:v>1.1907499996596016E-2</c:v>
                </c:pt>
                <c:pt idx="243">
                  <c:v>9.4762499938951805E-3</c:v>
                </c:pt>
                <c:pt idx="244">
                  <c:v>6.7087499992339872E-3</c:v>
                </c:pt>
                <c:pt idx="245">
                  <c:v>7.04875000519678E-3</c:v>
                </c:pt>
                <c:pt idx="246">
                  <c:v>7.2287500006495975E-3</c:v>
                </c:pt>
                <c:pt idx="247">
                  <c:v>7.2412500012433156E-3</c:v>
                </c:pt>
                <c:pt idx="248">
                  <c:v>6.5237500020884909E-3</c:v>
                </c:pt>
                <c:pt idx="249">
                  <c:v>1.0483750003913883E-2</c:v>
                </c:pt>
                <c:pt idx="250">
                  <c:v>1.3985000005050097E-2</c:v>
                </c:pt>
                <c:pt idx="251">
                  <c:v>1.4075000006414484E-2</c:v>
                </c:pt>
                <c:pt idx="252">
                  <c:v>1.4135000004898757E-2</c:v>
                </c:pt>
                <c:pt idx="253">
                  <c:v>1.4225000006263144E-2</c:v>
                </c:pt>
                <c:pt idx="254">
                  <c:v>1.4255000001867302E-2</c:v>
                </c:pt>
                <c:pt idx="255">
                  <c:v>1.4415000005101319E-2</c:v>
                </c:pt>
                <c:pt idx="256">
                  <c:v>1.4525000005960464E-2</c:v>
                </c:pt>
                <c:pt idx="257">
                  <c:v>1.4745000000402797E-2</c:v>
                </c:pt>
                <c:pt idx="258">
                  <c:v>1.5525000002526212E-2</c:v>
                </c:pt>
                <c:pt idx="259">
                  <c:v>1.5795000006619375E-2</c:v>
                </c:pt>
                <c:pt idx="260">
                  <c:v>1.5955000002577435E-2</c:v>
                </c:pt>
                <c:pt idx="261">
                  <c:v>1.606500000343658E-2</c:v>
                </c:pt>
                <c:pt idx="262">
                  <c:v>1.628500000515487E-2</c:v>
                </c:pt>
                <c:pt idx="263">
                  <c:v>5.2312500047264621E-3</c:v>
                </c:pt>
                <c:pt idx="264">
                  <c:v>6.4612500063958578E-3</c:v>
                </c:pt>
                <c:pt idx="265">
                  <c:v>1.3147500001650769E-2</c:v>
                </c:pt>
                <c:pt idx="266">
                  <c:v>1.2922500005515758E-2</c:v>
                </c:pt>
                <c:pt idx="267">
                  <c:v>1.3402500000665896E-2</c:v>
                </c:pt>
                <c:pt idx="268">
                  <c:v>1.3542500004405156E-2</c:v>
                </c:pt>
                <c:pt idx="269">
                  <c:v>1.3552500000514556E-2</c:v>
                </c:pt>
                <c:pt idx="270">
                  <c:v>1.3722500007133931E-2</c:v>
                </c:pt>
                <c:pt idx="271">
                  <c:v>1.4022500006831251E-2</c:v>
                </c:pt>
                <c:pt idx="272">
                  <c:v>1.4032500002940651E-2</c:v>
                </c:pt>
                <c:pt idx="273">
                  <c:v>1.4202500002284069E-2</c:v>
                </c:pt>
                <c:pt idx="274">
                  <c:v>6.1262500021257438E-3</c:v>
                </c:pt>
                <c:pt idx="275">
                  <c:v>6.1462500016205013E-3</c:v>
                </c:pt>
                <c:pt idx="276">
                  <c:v>6.6862500025308691E-3</c:v>
                </c:pt>
                <c:pt idx="277">
                  <c:v>6.7962500033900142E-3</c:v>
                </c:pt>
                <c:pt idx="278">
                  <c:v>1.5037500001199078E-2</c:v>
                </c:pt>
                <c:pt idx="280">
                  <c:v>5.8037499984493479E-3</c:v>
                </c:pt>
                <c:pt idx="285">
                  <c:v>1.1112499996670522E-3</c:v>
                </c:pt>
                <c:pt idx="286">
                  <c:v>1.8612499989103526E-3</c:v>
                </c:pt>
                <c:pt idx="287">
                  <c:v>1.9812500031548552E-3</c:v>
                </c:pt>
                <c:pt idx="288">
                  <c:v>2.3312499979510903E-3</c:v>
                </c:pt>
                <c:pt idx="290">
                  <c:v>2.7012499995180406E-3</c:v>
                </c:pt>
                <c:pt idx="291">
                  <c:v>3.0012499992153607E-3</c:v>
                </c:pt>
                <c:pt idx="292">
                  <c:v>2.3362500069197267E-3</c:v>
                </c:pt>
                <c:pt idx="293">
                  <c:v>1.8937499989988282E-3</c:v>
                </c:pt>
                <c:pt idx="295">
                  <c:v>8.8875000074040145E-4</c:v>
                </c:pt>
                <c:pt idx="296">
                  <c:v>8.8749999122228473E-5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63-4481-9325-CB7D4A7187A7}"/>
            </c:ext>
          </c:extLst>
        </c:ser>
        <c:ser>
          <c:idx val="3"/>
          <c:order val="4"/>
          <c:tx>
            <c:strRef>
              <c:f>B!$W$20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B!$F$2:$F$62</c:f>
              <c:strCache>
                <c:ptCount val="61"/>
                <c:pt idx="18">
                  <c:v>n</c:v>
                </c:pt>
                <c:pt idx="19">
                  <c:v>-26751</c:v>
                </c:pt>
                <c:pt idx="20">
                  <c:v>-26670.5</c:v>
                </c:pt>
                <c:pt idx="21">
                  <c:v>-26290.5</c:v>
                </c:pt>
                <c:pt idx="22">
                  <c:v>-26001</c:v>
                </c:pt>
                <c:pt idx="23">
                  <c:v>-25191</c:v>
                </c:pt>
                <c:pt idx="24">
                  <c:v>-24830.5</c:v>
                </c:pt>
                <c:pt idx="25">
                  <c:v>-24671</c:v>
                </c:pt>
                <c:pt idx="26">
                  <c:v>-24121</c:v>
                </c:pt>
                <c:pt idx="27">
                  <c:v>-24120.5</c:v>
                </c:pt>
                <c:pt idx="28">
                  <c:v>-23571</c:v>
                </c:pt>
                <c:pt idx="29">
                  <c:v>-23470.5</c:v>
                </c:pt>
                <c:pt idx="30">
                  <c:v>-22731</c:v>
                </c:pt>
                <c:pt idx="31">
                  <c:v>-22730.5</c:v>
                </c:pt>
                <c:pt idx="32">
                  <c:v>-22311</c:v>
                </c:pt>
                <c:pt idx="33">
                  <c:v>-22270.5</c:v>
                </c:pt>
                <c:pt idx="34">
                  <c:v>-21560.5</c:v>
                </c:pt>
                <c:pt idx="35">
                  <c:v>-21401</c:v>
                </c:pt>
                <c:pt idx="36">
                  <c:v>-21301</c:v>
                </c:pt>
                <c:pt idx="37">
                  <c:v>-21300.5</c:v>
                </c:pt>
                <c:pt idx="38">
                  <c:v>-20851</c:v>
                </c:pt>
                <c:pt idx="39">
                  <c:v>-20850.5</c:v>
                </c:pt>
                <c:pt idx="40">
                  <c:v>-20171</c:v>
                </c:pt>
                <c:pt idx="41">
                  <c:v>-20170.5</c:v>
                </c:pt>
                <c:pt idx="42">
                  <c:v>-19621</c:v>
                </c:pt>
                <c:pt idx="43">
                  <c:v>-19620.5</c:v>
                </c:pt>
                <c:pt idx="44">
                  <c:v>-18901</c:v>
                </c:pt>
                <c:pt idx="45">
                  <c:v>-18840.5</c:v>
                </c:pt>
                <c:pt idx="46">
                  <c:v>-18190.5</c:v>
                </c:pt>
                <c:pt idx="47">
                  <c:v>-17991</c:v>
                </c:pt>
                <c:pt idx="48">
                  <c:v>-17601</c:v>
                </c:pt>
                <c:pt idx="49">
                  <c:v>-17600.5</c:v>
                </c:pt>
                <c:pt idx="50">
                  <c:v>-17403</c:v>
                </c:pt>
                <c:pt idx="51">
                  <c:v>-17402.5</c:v>
                </c:pt>
                <c:pt idx="52">
                  <c:v>-17391</c:v>
                </c:pt>
                <c:pt idx="53">
                  <c:v>-17099.5</c:v>
                </c:pt>
                <c:pt idx="54">
                  <c:v>-17097.5</c:v>
                </c:pt>
                <c:pt idx="55">
                  <c:v>-17086.5</c:v>
                </c:pt>
                <c:pt idx="56">
                  <c:v>-17078</c:v>
                </c:pt>
                <c:pt idx="57">
                  <c:v>-17060</c:v>
                </c:pt>
                <c:pt idx="58">
                  <c:v>-17053.5</c:v>
                </c:pt>
                <c:pt idx="59">
                  <c:v>-17042.5</c:v>
                </c:pt>
                <c:pt idx="60">
                  <c:v>-17041</c:v>
                </c:pt>
              </c:strCache>
            </c:strRef>
          </c:xVal>
          <c:yVal>
            <c:numRef>
              <c:f>B!$W$2:$W$62</c:f>
              <c:numCache>
                <c:formatCode>General</c:formatCode>
                <c:ptCount val="61"/>
                <c:pt idx="18">
                  <c:v>0</c:v>
                </c:pt>
                <c:pt idx="19">
                  <c:v>2.1019999998316052E-2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63-4481-9325-CB7D4A718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326496"/>
        <c:axId val="1"/>
      </c:scatterChart>
      <c:valAx>
        <c:axId val="924326496"/>
        <c:scaling>
          <c:orientation val="minMax"/>
          <c:max val="5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070796460176989"/>
              <c:y val="0.935096153846153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113780025284451E-2"/>
              <c:y val="0.39903846153846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3264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608091024020228E-2"/>
          <c:y val="0.91586538461538458"/>
          <c:w val="0.5828065739570164"/>
          <c:h val="0.963942307692307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40782881306503349"/>
          <c:y val="1.1990407673860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8394736420277E-2"/>
          <c:y val="9.8321573182641037E-2"/>
          <c:w val="0.88005159018356194"/>
          <c:h val="0.7458051038975941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B!$H$21:$H$909</c:f>
              <c:numCache>
                <c:formatCode>General</c:formatCode>
                <c:ptCount val="889"/>
                <c:pt idx="0">
                  <c:v>3.3652499998424901E-2</c:v>
                </c:pt>
                <c:pt idx="1">
                  <c:v>3.948749998016865E-3</c:v>
                </c:pt>
                <c:pt idx="2">
                  <c:v>-1.901249999718857E-3</c:v>
                </c:pt>
                <c:pt idx="3">
                  <c:v>2.1027499999036081E-2</c:v>
                </c:pt>
                <c:pt idx="4">
                  <c:v>2.2952500001338194E-2</c:v>
                </c:pt>
                <c:pt idx="5">
                  <c:v>1.3148749996616971E-2</c:v>
                </c:pt>
                <c:pt idx="6">
                  <c:v>3.1052500002260786E-2</c:v>
                </c:pt>
                <c:pt idx="7">
                  <c:v>2.9927499996119877E-2</c:v>
                </c:pt>
                <c:pt idx="8">
                  <c:v>9.8237499987590127E-3</c:v>
                </c:pt>
                <c:pt idx="9">
                  <c:v>2.8024999955960084E-3</c:v>
                </c:pt>
                <c:pt idx="10">
                  <c:v>1.5948749998642597E-2</c:v>
                </c:pt>
                <c:pt idx="11">
                  <c:v>5.0249999912921339E-4</c:v>
                </c:pt>
                <c:pt idx="12">
                  <c:v>3.3398750001651933E-2</c:v>
                </c:pt>
                <c:pt idx="13">
                  <c:v>1.0352500001317821E-2</c:v>
                </c:pt>
                <c:pt idx="14">
                  <c:v>2.6948750000883592E-2</c:v>
                </c:pt>
                <c:pt idx="15">
                  <c:v>3.0623749997175764E-2</c:v>
                </c:pt>
                <c:pt idx="16">
                  <c:v>1.5275000005203765E-3</c:v>
                </c:pt>
                <c:pt idx="17">
                  <c:v>-2.2249999892665073E-4</c:v>
                </c:pt>
                <c:pt idx="18">
                  <c:v>2.5673749998532003E-2</c:v>
                </c:pt>
                <c:pt idx="19">
                  <c:v>2.4024999984249007E-3</c:v>
                </c:pt>
                <c:pt idx="20">
                  <c:v>2.1298749998095445E-2</c:v>
                </c:pt>
                <c:pt idx="21">
                  <c:v>-2.6975000037054997E-3</c:v>
                </c:pt>
                <c:pt idx="22">
                  <c:v>3.198750000592554E-3</c:v>
                </c:pt>
                <c:pt idx="23">
                  <c:v>1.517749999766238E-2</c:v>
                </c:pt>
                <c:pt idx="24">
                  <c:v>7.3749997682170942E-5</c:v>
                </c:pt>
                <c:pt idx="25">
                  <c:v>1.7774999978428241E-3</c:v>
                </c:pt>
                <c:pt idx="26">
                  <c:v>1.1223749999771826E-2</c:v>
                </c:pt>
                <c:pt idx="27">
                  <c:v>5.3487500008486677E-3</c:v>
                </c:pt>
                <c:pt idx="28">
                  <c:v>2.9952500000945292E-2</c:v>
                </c:pt>
                <c:pt idx="29">
                  <c:v>2.4027499996009283E-2</c:v>
                </c:pt>
                <c:pt idx="30">
                  <c:v>1.9237500018789433E-3</c:v>
                </c:pt>
                <c:pt idx="31">
                  <c:v>2.5942499996745028E-2</c:v>
                </c:pt>
                <c:pt idx="32">
                  <c:v>2.8387499987729825E-3</c:v>
                </c:pt>
                <c:pt idx="33">
                  <c:v>6.4524999979767017E-3</c:v>
                </c:pt>
                <c:pt idx="34">
                  <c:v>2.9662499982805457E-3</c:v>
                </c:pt>
                <c:pt idx="35">
                  <c:v>1.8551249999291031E-2</c:v>
                </c:pt>
                <c:pt idx="36">
                  <c:v>4.2687499990279321E-3</c:v>
                </c:pt>
                <c:pt idx="37">
                  <c:v>1.5504999999393476E-2</c:v>
                </c:pt>
                <c:pt idx="38">
                  <c:v>3.8769999999203719E-2</c:v>
                </c:pt>
                <c:pt idx="39">
                  <c:v>9.4212499971035868E-3</c:v>
                </c:pt>
                <c:pt idx="40">
                  <c:v>7.1387499992852099E-3</c:v>
                </c:pt>
                <c:pt idx="41">
                  <c:v>8.8275000016437843E-3</c:v>
                </c:pt>
                <c:pt idx="42">
                  <c:v>5.7374999960302375E-4</c:v>
                </c:pt>
                <c:pt idx="43">
                  <c:v>3.0227499999455176E-2</c:v>
                </c:pt>
                <c:pt idx="44">
                  <c:v>2.7832499999931315E-2</c:v>
                </c:pt>
                <c:pt idx="45">
                  <c:v>-1.271249999263091E-3</c:v>
                </c:pt>
                <c:pt idx="46">
                  <c:v>1.4527499999530846E-2</c:v>
                </c:pt>
                <c:pt idx="47">
                  <c:v>-6.576250001671724E-3</c:v>
                </c:pt>
                <c:pt idx="48">
                  <c:v>9.5849999925121665E-3</c:v>
                </c:pt>
                <c:pt idx="49">
                  <c:v>-2.0387500044307671E-3</c:v>
                </c:pt>
                <c:pt idx="50">
                  <c:v>2.5991249996877741E-2</c:v>
                </c:pt>
                <c:pt idx="51">
                  <c:v>-2.0677499996963888E-2</c:v>
                </c:pt>
                <c:pt idx="52">
                  <c:v>-2.3092499999620486E-2</c:v>
                </c:pt>
                <c:pt idx="53">
                  <c:v>4.410624999582069E-2</c:v>
                </c:pt>
                <c:pt idx="54">
                  <c:v>-2.7920000000449363E-2</c:v>
                </c:pt>
                <c:pt idx="55">
                  <c:v>1.5664999998989515E-2</c:v>
                </c:pt>
                <c:pt idx="56">
                  <c:v>4.0874999998777639E-2</c:v>
                </c:pt>
                <c:pt idx="57">
                  <c:v>-5.5806250005844049E-2</c:v>
                </c:pt>
                <c:pt idx="58">
                  <c:v>-2.7925000031245872E-3</c:v>
                </c:pt>
                <c:pt idx="59">
                  <c:v>1.2097500002710149E-2</c:v>
                </c:pt>
                <c:pt idx="60">
                  <c:v>2.6748749995022081E-2</c:v>
                </c:pt>
                <c:pt idx="61">
                  <c:v>2.0230000001902226E-2</c:v>
                </c:pt>
                <c:pt idx="62">
                  <c:v>6.8150000006426126E-3</c:v>
                </c:pt>
                <c:pt idx="63">
                  <c:v>3.8466250000055879E-2</c:v>
                </c:pt>
                <c:pt idx="64">
                  <c:v>4.0157499999622814E-2</c:v>
                </c:pt>
                <c:pt idx="65">
                  <c:v>3.9375000051222742E-4</c:v>
                </c:pt>
                <c:pt idx="66">
                  <c:v>1.3393749999522697E-2</c:v>
                </c:pt>
                <c:pt idx="67">
                  <c:v>5.4600000003119931E-3</c:v>
                </c:pt>
                <c:pt idx="68">
                  <c:v>2.1111249996465631E-2</c:v>
                </c:pt>
                <c:pt idx="69">
                  <c:v>1.3177500004530884E-2</c:v>
                </c:pt>
                <c:pt idx="70">
                  <c:v>4.5686250006838236E-2</c:v>
                </c:pt>
                <c:pt idx="71">
                  <c:v>-5.175500000041211E-2</c:v>
                </c:pt>
                <c:pt idx="72">
                  <c:v>-7.7037499999278225E-2</c:v>
                </c:pt>
                <c:pt idx="73">
                  <c:v>-1.3071250003122259E-2</c:v>
                </c:pt>
                <c:pt idx="74">
                  <c:v>5.1048749992332887E-2</c:v>
                </c:pt>
                <c:pt idx="75">
                  <c:v>-4.6694999997271225E-2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59-4357-82E2-2FD804CA1354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B!$I$21:$I$909</c:f>
              <c:numCache>
                <c:formatCode>General</c:formatCode>
                <c:ptCount val="889"/>
                <c:pt idx="85">
                  <c:v>4.1437499967287295E-3</c:v>
                </c:pt>
                <c:pt idx="86">
                  <c:v>2.2040000003471505E-2</c:v>
                </c:pt>
                <c:pt idx="87">
                  <c:v>-2.0228750006936025E-2</c:v>
                </c:pt>
                <c:pt idx="88">
                  <c:v>2.6319999997213017E-2</c:v>
                </c:pt>
                <c:pt idx="97">
                  <c:v>2.6562499995634425E-2</c:v>
                </c:pt>
                <c:pt idx="103">
                  <c:v>9.5037500068428926E-3</c:v>
                </c:pt>
                <c:pt idx="115">
                  <c:v>1.1996250002994202E-2</c:v>
                </c:pt>
                <c:pt idx="116">
                  <c:v>7.2474999979021959E-3</c:v>
                </c:pt>
                <c:pt idx="174">
                  <c:v>7.3350000020582229E-3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59-4357-82E2-2FD804CA1354}"/>
            </c:ext>
          </c:extLst>
        </c:ser>
        <c:ser>
          <c:idx val="7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B!$J$21:$J$909</c:f>
              <c:numCache>
                <c:formatCode>General</c:formatCode>
                <c:ptCount val="889"/>
                <c:pt idx="76">
                  <c:v>8.0700000034994446E-3</c:v>
                </c:pt>
                <c:pt idx="77">
                  <c:v>7.1725000016158447E-3</c:v>
                </c:pt>
                <c:pt idx="78">
                  <c:v>1.8238750002637971E-2</c:v>
                </c:pt>
                <c:pt idx="79">
                  <c:v>1.8508749999455176E-2</c:v>
                </c:pt>
                <c:pt idx="80">
                  <c:v>1.6936250001890585E-2</c:v>
                </c:pt>
                <c:pt idx="81">
                  <c:v>1.3566250003350433E-2</c:v>
                </c:pt>
                <c:pt idx="82">
                  <c:v>1.2847499994677491E-2</c:v>
                </c:pt>
                <c:pt idx="83">
                  <c:v>1.3432500003546011E-2</c:v>
                </c:pt>
                <c:pt idx="84">
                  <c:v>1.3998750000610016E-2</c:v>
                </c:pt>
                <c:pt idx="89">
                  <c:v>2.6924999998300336E-2</c:v>
                </c:pt>
                <c:pt idx="90">
                  <c:v>-2.3874999897088856E-4</c:v>
                </c:pt>
                <c:pt idx="93">
                  <c:v>-9.4125000032363459E-4</c:v>
                </c:pt>
                <c:pt idx="94">
                  <c:v>2.6009999994130339E-2</c:v>
                </c:pt>
                <c:pt idx="96">
                  <c:v>1.8162499982281588E-3</c:v>
                </c:pt>
                <c:pt idx="99">
                  <c:v>1.57125000259839E-3</c:v>
                </c:pt>
                <c:pt idx="100">
                  <c:v>2.1237499997369014E-2</c:v>
                </c:pt>
                <c:pt idx="101">
                  <c:v>2.035500000056345E-2</c:v>
                </c:pt>
                <c:pt idx="102">
                  <c:v>3.4062499980791472E-3</c:v>
                </c:pt>
                <c:pt idx="104">
                  <c:v>1.8085000003338791E-2</c:v>
                </c:pt>
                <c:pt idx="105">
                  <c:v>1.6447499998321291E-2</c:v>
                </c:pt>
                <c:pt idx="106">
                  <c:v>1.8054999993182719E-2</c:v>
                </c:pt>
                <c:pt idx="107">
                  <c:v>8.7412499997299165E-3</c:v>
                </c:pt>
                <c:pt idx="108">
                  <c:v>8.791250002104789E-3</c:v>
                </c:pt>
                <c:pt idx="110">
                  <c:v>1.1936249997233972E-2</c:v>
                </c:pt>
                <c:pt idx="111">
                  <c:v>1.1956249996728729E-2</c:v>
                </c:pt>
                <c:pt idx="112">
                  <c:v>1.3882500003091991E-2</c:v>
                </c:pt>
                <c:pt idx="113">
                  <c:v>1.3922500002081506E-2</c:v>
                </c:pt>
                <c:pt idx="114">
                  <c:v>2.0086249998712447E-2</c:v>
                </c:pt>
                <c:pt idx="117">
                  <c:v>1.5616249998856802E-2</c:v>
                </c:pt>
                <c:pt idx="118">
                  <c:v>1.6316249995725229E-2</c:v>
                </c:pt>
                <c:pt idx="119">
                  <c:v>4.8674999998183921E-3</c:v>
                </c:pt>
                <c:pt idx="120">
                  <c:v>5.1674999995157123E-3</c:v>
                </c:pt>
                <c:pt idx="121">
                  <c:v>4.302499997720588E-3</c:v>
                </c:pt>
                <c:pt idx="122">
                  <c:v>5.0024999945890158E-3</c:v>
                </c:pt>
                <c:pt idx="123">
                  <c:v>5.3875000012340024E-3</c:v>
                </c:pt>
                <c:pt idx="124">
                  <c:v>6.2875000003259629E-3</c:v>
                </c:pt>
                <c:pt idx="125">
                  <c:v>1.5023749998363201E-2</c:v>
                </c:pt>
                <c:pt idx="126">
                  <c:v>1.9501250004395843E-2</c:v>
                </c:pt>
                <c:pt idx="128">
                  <c:v>2.2368749996530823E-2</c:v>
                </c:pt>
                <c:pt idx="129">
                  <c:v>2.2568749998754356E-2</c:v>
                </c:pt>
                <c:pt idx="131">
                  <c:v>-7.1999999636318535E-4</c:v>
                </c:pt>
                <c:pt idx="134">
                  <c:v>-1.0157500000786968E-2</c:v>
                </c:pt>
                <c:pt idx="135">
                  <c:v>-1.3774999970337376E-3</c:v>
                </c:pt>
                <c:pt idx="136">
                  <c:v>2.3443750003934838E-2</c:v>
                </c:pt>
                <c:pt idx="137">
                  <c:v>-2.1275000035529956E-3</c:v>
                </c:pt>
                <c:pt idx="138">
                  <c:v>2.4891249995562248E-2</c:v>
                </c:pt>
                <c:pt idx="139">
                  <c:v>-2.2124999959487468E-3</c:v>
                </c:pt>
                <c:pt idx="140">
                  <c:v>2.2678749999613501E-2</c:v>
                </c:pt>
                <c:pt idx="141">
                  <c:v>-4.0674999982002191E-3</c:v>
                </c:pt>
                <c:pt idx="143">
                  <c:v>-3.8050000002840534E-3</c:v>
                </c:pt>
                <c:pt idx="146">
                  <c:v>2.5561249996826518E-2</c:v>
                </c:pt>
                <c:pt idx="147">
                  <c:v>2.5511249994451646E-2</c:v>
                </c:pt>
                <c:pt idx="149">
                  <c:v>-3.1400000007124618E-3</c:v>
                </c:pt>
                <c:pt idx="150">
                  <c:v>2.6228750000882428E-2</c:v>
                </c:pt>
                <c:pt idx="151">
                  <c:v>2.4913749999541324E-2</c:v>
                </c:pt>
                <c:pt idx="153">
                  <c:v>2.4466249997203704E-2</c:v>
                </c:pt>
                <c:pt idx="154">
                  <c:v>2.449874999729218E-2</c:v>
                </c:pt>
                <c:pt idx="155">
                  <c:v>2.4853750001057051E-2</c:v>
                </c:pt>
                <c:pt idx="157">
                  <c:v>-2.3100000034901313E-3</c:v>
                </c:pt>
                <c:pt idx="158">
                  <c:v>-3.9550000001327135E-3</c:v>
                </c:pt>
                <c:pt idx="160">
                  <c:v>-3.3574999979464337E-3</c:v>
                </c:pt>
                <c:pt idx="161">
                  <c:v>2.4493750002875458E-2</c:v>
                </c:pt>
                <c:pt idx="164">
                  <c:v>-3.9800000013201497E-3</c:v>
                </c:pt>
                <c:pt idx="165">
                  <c:v>-3.4474999993108213E-3</c:v>
                </c:pt>
                <c:pt idx="166">
                  <c:v>2.4123750001308508E-2</c:v>
                </c:pt>
                <c:pt idx="167">
                  <c:v>-2.8125000026193447E-3</c:v>
                </c:pt>
                <c:pt idx="170">
                  <c:v>2.3678750003455207E-2</c:v>
                </c:pt>
                <c:pt idx="172">
                  <c:v>-1.7174999957205728E-3</c:v>
                </c:pt>
                <c:pt idx="173">
                  <c:v>2.3736250004731119E-2</c:v>
                </c:pt>
                <c:pt idx="175">
                  <c:v>2.350125000521075E-2</c:v>
                </c:pt>
                <c:pt idx="176">
                  <c:v>2.3036250000586733E-2</c:v>
                </c:pt>
                <c:pt idx="177">
                  <c:v>-9.7500000265426934E-4</c:v>
                </c:pt>
                <c:pt idx="180">
                  <c:v>2.2871249995660037E-2</c:v>
                </c:pt>
                <c:pt idx="181">
                  <c:v>2.6749999960884452E-4</c:v>
                </c:pt>
                <c:pt idx="185">
                  <c:v>2.2286250001343433E-2</c:v>
                </c:pt>
                <c:pt idx="186">
                  <c:v>-2.0749999384861439E-4</c:v>
                </c:pt>
                <c:pt idx="191">
                  <c:v>8.4249999781604856E-4</c:v>
                </c:pt>
                <c:pt idx="193">
                  <c:v>3.3249999978579581E-3</c:v>
                </c:pt>
                <c:pt idx="194">
                  <c:v>2.3100000034901313E-3</c:v>
                </c:pt>
                <c:pt idx="198">
                  <c:v>1.8613749998621643E-2</c:v>
                </c:pt>
                <c:pt idx="279">
                  <c:v>6.3337500032503158E-3</c:v>
                </c:pt>
                <c:pt idx="281">
                  <c:v>1.5574999997625127E-2</c:v>
                </c:pt>
                <c:pt idx="282">
                  <c:v>1.5739999995275866E-2</c:v>
                </c:pt>
                <c:pt idx="283">
                  <c:v>3.9812499962863512E-3</c:v>
                </c:pt>
                <c:pt idx="289">
                  <c:v>4.0387500048382208E-3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59-4357-82E2-2FD804CA1354}"/>
            </c:ext>
          </c:extLst>
        </c:ser>
        <c:ser>
          <c:idx val="2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B!$F$21:$F$405</c:f>
              <c:numCache>
                <c:formatCode>General</c:formatCode>
                <c:ptCount val="385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B!$K$21:$K$405</c:f>
              <c:numCache>
                <c:formatCode>General</c:formatCode>
                <c:ptCount val="385"/>
                <c:pt idx="130">
                  <c:v>2.2668749996228144E-2</c:v>
                </c:pt>
                <c:pt idx="144">
                  <c:v>-3.9575000046170317E-3</c:v>
                </c:pt>
                <c:pt idx="145">
                  <c:v>-3.6250000048312359E-3</c:v>
                </c:pt>
                <c:pt idx="148">
                  <c:v>2.5291250000009313E-2</c:v>
                </c:pt>
                <c:pt idx="152">
                  <c:v>2.5748749998456333E-2</c:v>
                </c:pt>
                <c:pt idx="159">
                  <c:v>-2.9075000056764111E-3</c:v>
                </c:pt>
                <c:pt idx="162">
                  <c:v>2.4378750000323635E-2</c:v>
                </c:pt>
                <c:pt idx="168">
                  <c:v>2.3876250001194421E-2</c:v>
                </c:pt>
                <c:pt idx="169">
                  <c:v>-1.8274999965797178E-3</c:v>
                </c:pt>
                <c:pt idx="171">
                  <c:v>-2.0574999944074079E-3</c:v>
                </c:pt>
                <c:pt idx="178">
                  <c:v>2.2576250004931353E-2</c:v>
                </c:pt>
                <c:pt idx="179">
                  <c:v>-5.5499999871244654E-4</c:v>
                </c:pt>
                <c:pt idx="182">
                  <c:v>2.1753749999334104E-2</c:v>
                </c:pt>
                <c:pt idx="183">
                  <c:v>2.2103749994130339E-2</c:v>
                </c:pt>
                <c:pt idx="184">
                  <c:v>7.0000001869630069E-5</c:v>
                </c:pt>
                <c:pt idx="187">
                  <c:v>2.1158750001632143E-2</c:v>
                </c:pt>
                <c:pt idx="188">
                  <c:v>9.4499999977415428E-4</c:v>
                </c:pt>
                <c:pt idx="189">
                  <c:v>2.0711249999294523E-2</c:v>
                </c:pt>
                <c:pt idx="190">
                  <c:v>1.2849999984609894E-3</c:v>
                </c:pt>
                <c:pt idx="192">
                  <c:v>1.8156250000174623E-2</c:v>
                </c:pt>
                <c:pt idx="195">
                  <c:v>1.9953750001150183E-2</c:v>
                </c:pt>
                <c:pt idx="196">
                  <c:v>1.4375000027939677E-3</c:v>
                </c:pt>
                <c:pt idx="197">
                  <c:v>1.8273749999934807E-2</c:v>
                </c:pt>
                <c:pt idx="199">
                  <c:v>1.7378750002535526E-2</c:v>
                </c:pt>
                <c:pt idx="200">
                  <c:v>3.5299999944982119E-3</c:v>
                </c:pt>
                <c:pt idx="201">
                  <c:v>1.8021250005403999E-2</c:v>
                </c:pt>
                <c:pt idx="202">
                  <c:v>2.7724999963538721E-3</c:v>
                </c:pt>
                <c:pt idx="203">
                  <c:v>1.923125000030268E-2</c:v>
                </c:pt>
                <c:pt idx="204">
                  <c:v>3.5175000011804514E-3</c:v>
                </c:pt>
                <c:pt idx="205">
                  <c:v>3.8175000008777715E-3</c:v>
                </c:pt>
                <c:pt idx="206">
                  <c:v>3.8175000008777715E-3</c:v>
                </c:pt>
                <c:pt idx="207">
                  <c:v>1.6936250001890585E-2</c:v>
                </c:pt>
                <c:pt idx="208">
                  <c:v>4.1899999996530823E-3</c:v>
                </c:pt>
                <c:pt idx="209">
                  <c:v>1.7713749999529682E-2</c:v>
                </c:pt>
                <c:pt idx="210">
                  <c:v>4.8950000054901466E-3</c:v>
                </c:pt>
                <c:pt idx="211">
                  <c:v>5.190000003494788E-3</c:v>
                </c:pt>
                <c:pt idx="212">
                  <c:v>1.4786250001634471E-2</c:v>
                </c:pt>
                <c:pt idx="213">
                  <c:v>6.3525000005029142E-3</c:v>
                </c:pt>
                <c:pt idx="214">
                  <c:v>6.5299999987473711E-3</c:v>
                </c:pt>
                <c:pt idx="215">
                  <c:v>7.7474999998230487E-3</c:v>
                </c:pt>
                <c:pt idx="216">
                  <c:v>1.441375000285916E-2</c:v>
                </c:pt>
                <c:pt idx="217">
                  <c:v>5.9275000021443702E-3</c:v>
                </c:pt>
                <c:pt idx="218">
                  <c:v>6.0175000035087578E-3</c:v>
                </c:pt>
                <c:pt idx="219">
                  <c:v>6.1274999970919453E-3</c:v>
                </c:pt>
                <c:pt idx="220">
                  <c:v>6.2174999984563328E-3</c:v>
                </c:pt>
                <c:pt idx="221">
                  <c:v>6.8275000012363307E-3</c:v>
                </c:pt>
                <c:pt idx="222">
                  <c:v>6.9175000026007183E-3</c:v>
                </c:pt>
                <c:pt idx="223">
                  <c:v>1.4701250001962762E-2</c:v>
                </c:pt>
                <c:pt idx="224">
                  <c:v>6.4449999990756623E-3</c:v>
                </c:pt>
                <c:pt idx="225">
                  <c:v>8.9949999965028837E-3</c:v>
                </c:pt>
                <c:pt idx="226">
                  <c:v>1.0705000000598375E-2</c:v>
                </c:pt>
                <c:pt idx="227">
                  <c:v>1.0705000000598375E-2</c:v>
                </c:pt>
                <c:pt idx="228">
                  <c:v>9.6887500039883889E-3</c:v>
                </c:pt>
                <c:pt idx="229">
                  <c:v>9.6887500039883889E-3</c:v>
                </c:pt>
                <c:pt idx="230">
                  <c:v>8.7512499958393164E-3</c:v>
                </c:pt>
                <c:pt idx="231">
                  <c:v>8.801249998214189E-3</c:v>
                </c:pt>
                <c:pt idx="232">
                  <c:v>9.3437499963329174E-3</c:v>
                </c:pt>
                <c:pt idx="233">
                  <c:v>0</c:v>
                </c:pt>
                <c:pt idx="234">
                  <c:v>1.0472500005562324E-2</c:v>
                </c:pt>
                <c:pt idx="235">
                  <c:v>1.0172499998589046E-2</c:v>
                </c:pt>
                <c:pt idx="236">
                  <c:v>1.0372500000812579E-2</c:v>
                </c:pt>
                <c:pt idx="237">
                  <c:v>1.0572500003036112E-2</c:v>
                </c:pt>
                <c:pt idx="238">
                  <c:v>1.0922499997832347E-2</c:v>
                </c:pt>
                <c:pt idx="239">
                  <c:v>1.0922499997832347E-2</c:v>
                </c:pt>
                <c:pt idx="240">
                  <c:v>1.1208750001969747E-2</c:v>
                </c:pt>
                <c:pt idx="241">
                  <c:v>8.1537500009289943E-3</c:v>
                </c:pt>
                <c:pt idx="242">
                  <c:v>1.1907499996596016E-2</c:v>
                </c:pt>
                <c:pt idx="243">
                  <c:v>9.4762499938951805E-3</c:v>
                </c:pt>
                <c:pt idx="244">
                  <c:v>6.7087499992339872E-3</c:v>
                </c:pt>
                <c:pt idx="245">
                  <c:v>7.04875000519678E-3</c:v>
                </c:pt>
                <c:pt idx="246">
                  <c:v>7.2287500006495975E-3</c:v>
                </c:pt>
                <c:pt idx="247">
                  <c:v>7.2412500012433156E-3</c:v>
                </c:pt>
                <c:pt idx="248">
                  <c:v>6.5237500020884909E-3</c:v>
                </c:pt>
                <c:pt idx="249">
                  <c:v>1.0483750003913883E-2</c:v>
                </c:pt>
                <c:pt idx="250">
                  <c:v>1.3985000005050097E-2</c:v>
                </c:pt>
                <c:pt idx="251">
                  <c:v>1.4075000006414484E-2</c:v>
                </c:pt>
                <c:pt idx="252">
                  <c:v>1.4135000004898757E-2</c:v>
                </c:pt>
                <c:pt idx="253">
                  <c:v>1.4225000006263144E-2</c:v>
                </c:pt>
                <c:pt idx="254">
                  <c:v>1.4255000001867302E-2</c:v>
                </c:pt>
                <c:pt idx="255">
                  <c:v>1.4415000005101319E-2</c:v>
                </c:pt>
                <c:pt idx="256">
                  <c:v>1.4525000005960464E-2</c:v>
                </c:pt>
                <c:pt idx="257">
                  <c:v>1.4745000000402797E-2</c:v>
                </c:pt>
                <c:pt idx="258">
                  <c:v>1.5525000002526212E-2</c:v>
                </c:pt>
                <c:pt idx="259">
                  <c:v>1.5795000006619375E-2</c:v>
                </c:pt>
                <c:pt idx="260">
                  <c:v>1.5955000002577435E-2</c:v>
                </c:pt>
                <c:pt idx="261">
                  <c:v>1.606500000343658E-2</c:v>
                </c:pt>
                <c:pt idx="262">
                  <c:v>1.628500000515487E-2</c:v>
                </c:pt>
                <c:pt idx="263">
                  <c:v>5.2312500047264621E-3</c:v>
                </c:pt>
                <c:pt idx="264">
                  <c:v>6.4612500063958578E-3</c:v>
                </c:pt>
                <c:pt idx="265">
                  <c:v>1.3147500001650769E-2</c:v>
                </c:pt>
                <c:pt idx="266">
                  <c:v>1.2922500005515758E-2</c:v>
                </c:pt>
                <c:pt idx="267">
                  <c:v>1.3402500000665896E-2</c:v>
                </c:pt>
                <c:pt idx="268">
                  <c:v>1.3542500004405156E-2</c:v>
                </c:pt>
                <c:pt idx="269">
                  <c:v>1.3552500000514556E-2</c:v>
                </c:pt>
                <c:pt idx="270">
                  <c:v>1.3722500007133931E-2</c:v>
                </c:pt>
                <c:pt idx="271">
                  <c:v>1.4022500006831251E-2</c:v>
                </c:pt>
                <c:pt idx="272">
                  <c:v>1.4032500002940651E-2</c:v>
                </c:pt>
                <c:pt idx="273">
                  <c:v>1.4202500002284069E-2</c:v>
                </c:pt>
                <c:pt idx="274">
                  <c:v>6.1262500021257438E-3</c:v>
                </c:pt>
                <c:pt idx="275">
                  <c:v>6.1462500016205013E-3</c:v>
                </c:pt>
                <c:pt idx="276">
                  <c:v>6.6862500025308691E-3</c:v>
                </c:pt>
                <c:pt idx="277">
                  <c:v>6.7962500033900142E-3</c:v>
                </c:pt>
                <c:pt idx="278">
                  <c:v>1.5037500001199078E-2</c:v>
                </c:pt>
                <c:pt idx="280">
                  <c:v>5.8037499984493479E-3</c:v>
                </c:pt>
                <c:pt idx="285">
                  <c:v>1.1112499996670522E-3</c:v>
                </c:pt>
                <c:pt idx="286">
                  <c:v>1.8612499989103526E-3</c:v>
                </c:pt>
                <c:pt idx="287">
                  <c:v>1.9812500031548552E-3</c:v>
                </c:pt>
                <c:pt idx="288">
                  <c:v>2.3312499979510903E-3</c:v>
                </c:pt>
                <c:pt idx="290">
                  <c:v>2.7012499995180406E-3</c:v>
                </c:pt>
                <c:pt idx="291">
                  <c:v>3.0012499992153607E-3</c:v>
                </c:pt>
                <c:pt idx="292">
                  <c:v>2.3362500069197267E-3</c:v>
                </c:pt>
                <c:pt idx="293">
                  <c:v>1.8937499989988282E-3</c:v>
                </c:pt>
                <c:pt idx="295">
                  <c:v>8.8875000074040145E-4</c:v>
                </c:pt>
                <c:pt idx="296">
                  <c:v>8.8749999122228473E-5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59-4357-82E2-2FD804CA1354}"/>
            </c:ext>
          </c:extLst>
        </c:ser>
        <c:ser>
          <c:idx val="3"/>
          <c:order val="4"/>
          <c:tx>
            <c:strRef>
              <c:f>B!$W$20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B!$F$2:$F$62</c:f>
              <c:strCache>
                <c:ptCount val="61"/>
                <c:pt idx="18">
                  <c:v>n</c:v>
                </c:pt>
                <c:pt idx="19">
                  <c:v>-26751</c:v>
                </c:pt>
                <c:pt idx="20">
                  <c:v>-26670.5</c:v>
                </c:pt>
                <c:pt idx="21">
                  <c:v>-26290.5</c:v>
                </c:pt>
                <c:pt idx="22">
                  <c:v>-26001</c:v>
                </c:pt>
                <c:pt idx="23">
                  <c:v>-25191</c:v>
                </c:pt>
                <c:pt idx="24">
                  <c:v>-24830.5</c:v>
                </c:pt>
                <c:pt idx="25">
                  <c:v>-24671</c:v>
                </c:pt>
                <c:pt idx="26">
                  <c:v>-24121</c:v>
                </c:pt>
                <c:pt idx="27">
                  <c:v>-24120.5</c:v>
                </c:pt>
                <c:pt idx="28">
                  <c:v>-23571</c:v>
                </c:pt>
                <c:pt idx="29">
                  <c:v>-23470.5</c:v>
                </c:pt>
                <c:pt idx="30">
                  <c:v>-22731</c:v>
                </c:pt>
                <c:pt idx="31">
                  <c:v>-22730.5</c:v>
                </c:pt>
                <c:pt idx="32">
                  <c:v>-22311</c:v>
                </c:pt>
                <c:pt idx="33">
                  <c:v>-22270.5</c:v>
                </c:pt>
                <c:pt idx="34">
                  <c:v>-21560.5</c:v>
                </c:pt>
                <c:pt idx="35">
                  <c:v>-21401</c:v>
                </c:pt>
                <c:pt idx="36">
                  <c:v>-21301</c:v>
                </c:pt>
                <c:pt idx="37">
                  <c:v>-21300.5</c:v>
                </c:pt>
                <c:pt idx="38">
                  <c:v>-20851</c:v>
                </c:pt>
                <c:pt idx="39">
                  <c:v>-20850.5</c:v>
                </c:pt>
                <c:pt idx="40">
                  <c:v>-20171</c:v>
                </c:pt>
                <c:pt idx="41">
                  <c:v>-20170.5</c:v>
                </c:pt>
                <c:pt idx="42">
                  <c:v>-19621</c:v>
                </c:pt>
                <c:pt idx="43">
                  <c:v>-19620.5</c:v>
                </c:pt>
                <c:pt idx="44">
                  <c:v>-18901</c:v>
                </c:pt>
                <c:pt idx="45">
                  <c:v>-18840.5</c:v>
                </c:pt>
                <c:pt idx="46">
                  <c:v>-18190.5</c:v>
                </c:pt>
                <c:pt idx="47">
                  <c:v>-17991</c:v>
                </c:pt>
                <c:pt idx="48">
                  <c:v>-17601</c:v>
                </c:pt>
                <c:pt idx="49">
                  <c:v>-17600.5</c:v>
                </c:pt>
                <c:pt idx="50">
                  <c:v>-17403</c:v>
                </c:pt>
                <c:pt idx="51">
                  <c:v>-17402.5</c:v>
                </c:pt>
                <c:pt idx="52">
                  <c:v>-17391</c:v>
                </c:pt>
                <c:pt idx="53">
                  <c:v>-17099.5</c:v>
                </c:pt>
                <c:pt idx="54">
                  <c:v>-17097.5</c:v>
                </c:pt>
                <c:pt idx="55">
                  <c:v>-17086.5</c:v>
                </c:pt>
                <c:pt idx="56">
                  <c:v>-17078</c:v>
                </c:pt>
                <c:pt idx="57">
                  <c:v>-17060</c:v>
                </c:pt>
                <c:pt idx="58">
                  <c:v>-17053.5</c:v>
                </c:pt>
                <c:pt idx="59">
                  <c:v>-17042.5</c:v>
                </c:pt>
                <c:pt idx="60">
                  <c:v>-17041</c:v>
                </c:pt>
              </c:strCache>
            </c:strRef>
          </c:xVal>
          <c:yVal>
            <c:numRef>
              <c:f>B!$W$2:$W$62</c:f>
              <c:numCache>
                <c:formatCode>General</c:formatCode>
                <c:ptCount val="61"/>
                <c:pt idx="18">
                  <c:v>0</c:v>
                </c:pt>
                <c:pt idx="19">
                  <c:v>2.1019999998316052E-2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59-4357-82E2-2FD804CA1354}"/>
            </c:ext>
          </c:extLst>
        </c:ser>
        <c:ser>
          <c:idx val="4"/>
          <c:order val="5"/>
          <c:tx>
            <c:strRef>
              <c:f>B!$Y$1</c:f>
              <c:strCache>
                <c:ptCount val="1"/>
                <c:pt idx="0">
                  <c:v>Pri-fit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B!$X$2:$X$71</c:f>
              <c:numCache>
                <c:formatCode>General</c:formatCode>
                <c:ptCount val="70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</c:numCache>
            </c:numRef>
          </c:xVal>
          <c:yVal>
            <c:numRef>
              <c:f>B!$Y$2:$Y$71</c:f>
              <c:numCache>
                <c:formatCode>General</c:formatCode>
                <c:ptCount val="70"/>
                <c:pt idx="0">
                  <c:v>-2.1300376617586735E-4</c:v>
                </c:pt>
                <c:pt idx="1">
                  <c:v>3.3674056885922322E-3</c:v>
                </c:pt>
                <c:pt idx="2">
                  <c:v>7.7835902581584945E-3</c:v>
                </c:pt>
                <c:pt idx="3">
                  <c:v>1.2597373469511673E-2</c:v>
                </c:pt>
                <c:pt idx="4">
                  <c:v>1.7331128874715822E-2</c:v>
                </c:pt>
                <c:pt idx="5">
                  <c:v>2.1515170432602079E-2</c:v>
                </c:pt>
                <c:pt idx="6">
                  <c:v>2.4734355038554451E-2</c:v>
                </c:pt>
                <c:pt idx="7">
                  <c:v>2.6669273271524428E-2</c:v>
                </c:pt>
                <c:pt idx="8">
                  <c:v>2.7127941387732217E-2</c:v>
                </c:pt>
                <c:pt idx="9">
                  <c:v>2.606485006249341E-2</c:v>
                </c:pt>
                <c:pt idx="10">
                  <c:v>2.3585479852619919E-2</c:v>
                </c:pt>
                <c:pt idx="11">
                  <c:v>1.9935835352516224E-2</c:v>
                </c:pt>
                <c:pt idx="12">
                  <c:v>1.5478036471259778E-2</c:v>
                </c:pt>
                <c:pt idx="13">
                  <c:v>1.0654388678744985E-2</c:v>
                </c:pt>
                <c:pt idx="14">
                  <c:v>5.9434971925477467E-3</c:v>
                </c:pt>
                <c:pt idx="15">
                  <c:v>1.8127794821248856E-3</c:v>
                </c:pt>
                <c:pt idx="16">
                  <c:v>-1.3279121719302085E-3</c:v>
                </c:pt>
                <c:pt idx="17">
                  <c:v>-3.1669564661797791E-3</c:v>
                </c:pt>
                <c:pt idx="18">
                  <c:v>-3.5218823263578319E-3</c:v>
                </c:pt>
                <c:pt idx="19">
                  <c:v>-2.3574737964409068E-3</c:v>
                </c:pt>
                <c:pt idx="20">
                  <c:v>2.1073581314295931E-4</c:v>
                </c:pt>
                <c:pt idx="21">
                  <c:v>3.9279272096413263E-3</c:v>
                </c:pt>
                <c:pt idx="22">
                  <c:v>8.425278440536605E-3</c:v>
                </c:pt>
                <c:pt idx="23">
                  <c:v>1.3256559628158597E-2</c:v>
                </c:pt>
                <c:pt idx="24">
                  <c:v>1.7942408164905541E-2</c:v>
                </c:pt>
                <c:pt idx="25">
                  <c:v>2.2017891357735953E-2</c:v>
                </c:pt>
                <c:pt idx="26">
                  <c:v>2.5078637327911407E-2</c:v>
                </c:pt>
                <c:pt idx="27">
                  <c:v>2.6820957030540681E-2</c:v>
                </c:pt>
                <c:pt idx="28">
                  <c:v>2.7071976463160792E-2</c:v>
                </c:pt>
                <c:pt idx="29">
                  <c:v>2.5806789327606425E-2</c:v>
                </c:pt>
                <c:pt idx="30">
                  <c:v>2.3150928247802946E-2</c:v>
                </c:pt>
                <c:pt idx="31">
                  <c:v>1.9367909347776512E-2</c:v>
                </c:pt>
                <c:pt idx="32">
                  <c:v>1.4833086024296803E-2</c:v>
                </c:pt>
                <c:pt idx="33">
                  <c:v>9.9964061584612539E-3</c:v>
                </c:pt>
                <c:pt idx="34">
                  <c:v>5.3377680179513311E-3</c:v>
                </c:pt>
                <c:pt idx="35">
                  <c:v>1.3194044640273822E-3</c:v>
                </c:pt>
                <c:pt idx="36">
                  <c:v>-1.6599800692909082E-3</c:v>
                </c:pt>
                <c:pt idx="37">
                  <c:v>-3.3047692675155869E-3</c:v>
                </c:pt>
                <c:pt idx="38">
                  <c:v>-3.4517661631349675E-3</c:v>
                </c:pt>
                <c:pt idx="39">
                  <c:v>-2.0863856362901591E-3</c:v>
                </c:pt>
                <c:pt idx="40">
                  <c:v>6.5589844091346744E-4</c:v>
                </c:pt>
                <c:pt idx="41">
                  <c:v>4.5029950029835909E-3</c:v>
                </c:pt>
                <c:pt idx="42">
                  <c:v>9.0731928292165833E-3</c:v>
                </c:pt>
                <c:pt idx="43">
                  <c:v>1.3913034159204753E-2</c:v>
                </c:pt>
                <c:pt idx="44">
                  <c:v>1.854230704290348E-2</c:v>
                </c:pt>
                <c:pt idx="45">
                  <c:v>2.2501692257387931E-2</c:v>
                </c:pt>
                <c:pt idx="46">
                  <c:v>2.5398337234735172E-2</c:v>
                </c:pt>
                <c:pt idx="47">
                  <c:v>2.6944835128662852E-2</c:v>
                </c:pt>
                <c:pt idx="48">
                  <c:v>2.6987741493630701E-2</c:v>
                </c:pt>
                <c:pt idx="49">
                  <c:v>2.5522799134456962E-2</c:v>
                </c:pt>
                <c:pt idx="50">
                  <c:v>2.2695360507769269E-2</c:v>
                </c:pt>
                <c:pt idx="51">
                  <c:v>1.8785965764365607E-2</c:v>
                </c:pt>
                <c:pt idx="52">
                  <c:v>1.4182507387743702E-2</c:v>
                </c:pt>
                <c:pt idx="53">
                  <c:v>9.3417432700041714E-3</c:v>
                </c:pt>
                <c:pt idx="54">
                  <c:v>4.7439769207439806E-3</c:v>
                </c:pt>
                <c:pt idx="55">
                  <c:v>8.4540146570617931E-4</c:v>
                </c:pt>
                <c:pt idx="56">
                  <c:v>-1.9671641078709834E-3</c:v>
                </c:pt>
                <c:pt idx="57">
                  <c:v>-3.4146553624103473E-3</c:v>
                </c:pt>
                <c:pt idx="58">
                  <c:v>-3.3534513503184586E-3</c:v>
                </c:pt>
                <c:pt idx="59">
                  <c:v>-1.7896247702631589E-3</c:v>
                </c:pt>
                <c:pt idx="60">
                  <c:v>1.121660569618519E-3</c:v>
                </c:pt>
                <c:pt idx="61">
                  <c:v>5.0915451975214734E-3</c:v>
                </c:pt>
                <c:pt idx="62">
                  <c:v>9.7261347874467614E-3</c:v>
                </c:pt>
                <c:pt idx="63">
                  <c:v>1.4565582589699425E-2</c:v>
                </c:pt>
                <c:pt idx="64">
                  <c:v>1.9129715700291997E-2</c:v>
                </c:pt>
                <c:pt idx="65">
                  <c:v>2.2965678103528151E-2</c:v>
                </c:pt>
                <c:pt idx="66">
                  <c:v>2.5692863316599826E-2</c:v>
                </c:pt>
                <c:pt idx="67">
                  <c:v>2.7040678392340044E-2</c:v>
                </c:pt>
                <c:pt idx="68">
                  <c:v>2.6875392313202774E-2</c:v>
                </c:pt>
                <c:pt idx="69">
                  <c:v>2.5213404862768914E-2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59-4357-82E2-2FD804CA1354}"/>
            </c:ext>
          </c:extLst>
        </c:ser>
        <c:ser>
          <c:idx val="5"/>
          <c:order val="6"/>
          <c:tx>
            <c:strRef>
              <c:f>B!$Z$1</c:f>
              <c:strCache>
                <c:ptCount val="1"/>
                <c:pt idx="0">
                  <c:v>Sec-fit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B!$X$2:$X$71</c:f>
              <c:numCache>
                <c:formatCode>General</c:formatCode>
                <c:ptCount val="70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</c:numCache>
            </c:numRef>
          </c:xVal>
          <c:yVal>
            <c:numRef>
              <c:f>B!$Z$2:$Z$71</c:f>
              <c:numCache>
                <c:formatCode>General</c:formatCode>
                <c:ptCount val="70"/>
                <c:pt idx="0">
                  <c:v>2.2453502868413952E-2</c:v>
                </c:pt>
                <c:pt idx="1">
                  <c:v>1.9273112562391888E-2</c:v>
                </c:pt>
                <c:pt idx="2">
                  <c:v>1.5350323626632459E-2</c:v>
                </c:pt>
                <c:pt idx="3">
                  <c:v>1.1074357524406029E-2</c:v>
                </c:pt>
                <c:pt idx="4">
                  <c:v>6.869478168571033E-3</c:v>
                </c:pt>
                <c:pt idx="5">
                  <c:v>3.1528962025129705E-3</c:v>
                </c:pt>
                <c:pt idx="6">
                  <c:v>2.9337311069678462E-4</c:v>
                </c:pt>
                <c:pt idx="7">
                  <c:v>-1.4253675162691996E-3</c:v>
                </c:pt>
                <c:pt idx="8">
                  <c:v>-1.8327912059050381E-3</c:v>
                </c:pt>
                <c:pt idx="9">
                  <c:v>-8.8847313616498107E-4</c:v>
                </c:pt>
                <c:pt idx="10">
                  <c:v>1.3138908895529277E-3</c:v>
                </c:pt>
                <c:pt idx="11">
                  <c:v>4.5557809960319147E-3</c:v>
                </c:pt>
                <c:pt idx="12">
                  <c:v>8.515534908887748E-3</c:v>
                </c:pt>
                <c:pt idx="13">
                  <c:v>1.2800263477724689E-2</c:v>
                </c:pt>
                <c:pt idx="14">
                  <c:v>1.6984833372508962E-2</c:v>
                </c:pt>
                <c:pt idx="15">
                  <c:v>2.0654049066721629E-2</c:v>
                </c:pt>
                <c:pt idx="16">
                  <c:v>2.3443848785706052E-2</c:v>
                </c:pt>
                <c:pt idx="17">
                  <c:v>2.5077426933587284E-2</c:v>
                </c:pt>
                <c:pt idx="18">
                  <c:v>2.5392698909970757E-2</c:v>
                </c:pt>
                <c:pt idx="19">
                  <c:v>2.4358383240888421E-2</c:v>
                </c:pt>
                <c:pt idx="20">
                  <c:v>2.2077105345346092E-2</c:v>
                </c:pt>
                <c:pt idx="21">
                  <c:v>1.8775214979899681E-2</c:v>
                </c:pt>
                <c:pt idx="22">
                  <c:v>1.4780327680496615E-2</c:v>
                </c:pt>
                <c:pt idx="23">
                  <c:v>1.0488818553148791E-2</c:v>
                </c:pt>
                <c:pt idx="24">
                  <c:v>6.3264936989589262E-3</c:v>
                </c:pt>
                <c:pt idx="25">
                  <c:v>2.7063414782199126E-3</c:v>
                </c:pt>
                <c:pt idx="26">
                  <c:v>-1.2444441580031565E-5</c:v>
                </c:pt>
                <c:pt idx="27">
                  <c:v>-1.560104496173503E-3</c:v>
                </c:pt>
                <c:pt idx="28">
                  <c:v>-1.7830789297442248E-3</c:v>
                </c:pt>
                <c:pt idx="29">
                  <c:v>-6.5924408569799711E-4</c:v>
                </c:pt>
                <c:pt idx="30">
                  <c:v>1.6998924709043951E-3</c:v>
                </c:pt>
                <c:pt idx="31">
                  <c:v>5.0602558006123373E-3</c:v>
                </c:pt>
                <c:pt idx="32">
                  <c:v>9.0884286450089152E-3</c:v>
                </c:pt>
                <c:pt idx="33">
                  <c:v>1.3384733286409708E-2</c:v>
                </c:pt>
                <c:pt idx="34">
                  <c:v>1.7522887809940886E-2</c:v>
                </c:pt>
                <c:pt idx="35">
                  <c:v>2.1092302049966635E-2</c:v>
                </c:pt>
                <c:pt idx="36">
                  <c:v>2.3738816591776572E-2</c:v>
                </c:pt>
                <c:pt idx="37">
                  <c:v>2.5199842680431669E-2</c:v>
                </c:pt>
                <c:pt idx="38">
                  <c:v>2.5330416434006311E-2</c:v>
                </c:pt>
                <c:pt idx="39">
                  <c:v>2.4117582246613135E-2</c:v>
                </c:pt>
                <c:pt idx="40">
                  <c:v>2.1681678251364089E-2</c:v>
                </c:pt>
                <c:pt idx="41">
                  <c:v>1.8264396298864304E-2</c:v>
                </c:pt>
                <c:pt idx="42">
                  <c:v>1.4204801147310347E-2</c:v>
                </c:pt>
                <c:pt idx="43">
                  <c:v>9.9056882544872379E-3</c:v>
                </c:pt>
                <c:pt idx="44">
                  <c:v>5.7936181716537029E-3</c:v>
                </c:pt>
                <c:pt idx="45">
                  <c:v>2.2765929506461148E-3</c:v>
                </c:pt>
                <c:pt idx="46">
                  <c:v>-2.9642606361055153E-4</c:v>
                </c:pt>
                <c:pt idx="47">
                  <c:v>-1.6701423863571332E-3</c:v>
                </c:pt>
                <c:pt idx="48">
                  <c:v>-1.7082550628357077E-3</c:v>
                </c:pt>
                <c:pt idx="49">
                  <c:v>-4.0698253050210423E-4</c:v>
                </c:pt>
                <c:pt idx="50">
                  <c:v>2.1045621720778146E-3</c:v>
                </c:pt>
                <c:pt idx="51">
                  <c:v>5.5771820780991252E-3</c:v>
                </c:pt>
                <c:pt idx="52">
                  <c:v>9.6663217645355307E-3</c:v>
                </c:pt>
                <c:pt idx="53">
                  <c:v>1.39662543471891E-2</c:v>
                </c:pt>
                <c:pt idx="54">
                  <c:v>1.8050337944686096E-2</c:v>
                </c:pt>
                <c:pt idx="55">
                  <c:v>2.1513347340995727E-2</c:v>
                </c:pt>
                <c:pt idx="56">
                  <c:v>2.4011680673610491E-2</c:v>
                </c:pt>
                <c:pt idx="57">
                  <c:v>2.5297451815751236E-2</c:v>
                </c:pt>
                <c:pt idx="58">
                  <c:v>2.5243085786053859E-2</c:v>
                </c:pt>
                <c:pt idx="59">
                  <c:v>2.3853976814485228E-2</c:v>
                </c:pt>
                <c:pt idx="60">
                  <c:v>2.126795312362121E-2</c:v>
                </c:pt>
                <c:pt idx="61">
                  <c:v>1.7741601530008203E-2</c:v>
                </c:pt>
                <c:pt idx="62">
                  <c:v>1.362480874683647E-2</c:v>
                </c:pt>
                <c:pt idx="63">
                  <c:v>9.3260454150931645E-3</c:v>
                </c:pt>
                <c:pt idx="64">
                  <c:v>5.2718374023777255E-3</c:v>
                </c:pt>
                <c:pt idx="65">
                  <c:v>1.8644456513391468E-3</c:v>
                </c:pt>
                <c:pt idx="66">
                  <c:v>-5.5804639152739685E-4</c:v>
                </c:pt>
                <c:pt idx="67">
                  <c:v>-1.7552776175499048E-3</c:v>
                </c:pt>
                <c:pt idx="68">
                  <c:v>-1.6084580287711609E-3</c:v>
                </c:pt>
                <c:pt idx="69">
                  <c:v>-1.3215515255933334E-4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59-4357-82E2-2FD804CA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328464"/>
        <c:axId val="1"/>
      </c:scatterChart>
      <c:valAx>
        <c:axId val="924328464"/>
        <c:scaling>
          <c:orientation val="minMax"/>
          <c:max val="5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091015138259229"/>
              <c:y val="0.935254064464963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101010101010102E-2"/>
              <c:y val="0.398082541840543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3284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7222222222222224E-2"/>
          <c:y val="0.91606714628297359"/>
          <c:w val="0.78535353535353536"/>
          <c:h val="0.964028776978417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40857529630990325"/>
          <c:y val="1.1961722488038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272437707157911E-2"/>
          <c:y val="9.8086238980075069E-2"/>
          <c:w val="0.88020230742280314"/>
          <c:h val="0.74641235516544924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B!$H$21:$H$909</c:f>
              <c:numCache>
                <c:formatCode>General</c:formatCode>
                <c:ptCount val="889"/>
                <c:pt idx="0">
                  <c:v>3.3652499998424901E-2</c:v>
                </c:pt>
                <c:pt idx="1">
                  <c:v>3.948749998016865E-3</c:v>
                </c:pt>
                <c:pt idx="2">
                  <c:v>-1.901249999718857E-3</c:v>
                </c:pt>
                <c:pt idx="3">
                  <c:v>2.1027499999036081E-2</c:v>
                </c:pt>
                <c:pt idx="4">
                  <c:v>2.2952500001338194E-2</c:v>
                </c:pt>
                <c:pt idx="5">
                  <c:v>1.3148749996616971E-2</c:v>
                </c:pt>
                <c:pt idx="6">
                  <c:v>3.1052500002260786E-2</c:v>
                </c:pt>
                <c:pt idx="7">
                  <c:v>2.9927499996119877E-2</c:v>
                </c:pt>
                <c:pt idx="8">
                  <c:v>9.8237499987590127E-3</c:v>
                </c:pt>
                <c:pt idx="9">
                  <c:v>2.8024999955960084E-3</c:v>
                </c:pt>
                <c:pt idx="10">
                  <c:v>1.5948749998642597E-2</c:v>
                </c:pt>
                <c:pt idx="11">
                  <c:v>5.0249999912921339E-4</c:v>
                </c:pt>
                <c:pt idx="12">
                  <c:v>3.3398750001651933E-2</c:v>
                </c:pt>
                <c:pt idx="13">
                  <c:v>1.0352500001317821E-2</c:v>
                </c:pt>
                <c:pt idx="14">
                  <c:v>2.6948750000883592E-2</c:v>
                </c:pt>
                <c:pt idx="15">
                  <c:v>3.0623749997175764E-2</c:v>
                </c:pt>
                <c:pt idx="16">
                  <c:v>1.5275000005203765E-3</c:v>
                </c:pt>
                <c:pt idx="17">
                  <c:v>-2.2249999892665073E-4</c:v>
                </c:pt>
                <c:pt idx="18">
                  <c:v>2.5673749998532003E-2</c:v>
                </c:pt>
                <c:pt idx="19">
                  <c:v>2.4024999984249007E-3</c:v>
                </c:pt>
                <c:pt idx="20">
                  <c:v>2.1298749998095445E-2</c:v>
                </c:pt>
                <c:pt idx="21">
                  <c:v>-2.6975000037054997E-3</c:v>
                </c:pt>
                <c:pt idx="22">
                  <c:v>3.198750000592554E-3</c:v>
                </c:pt>
                <c:pt idx="23">
                  <c:v>1.517749999766238E-2</c:v>
                </c:pt>
                <c:pt idx="24">
                  <c:v>7.3749997682170942E-5</c:v>
                </c:pt>
                <c:pt idx="25">
                  <c:v>1.7774999978428241E-3</c:v>
                </c:pt>
                <c:pt idx="26">
                  <c:v>1.1223749999771826E-2</c:v>
                </c:pt>
                <c:pt idx="27">
                  <c:v>5.3487500008486677E-3</c:v>
                </c:pt>
                <c:pt idx="28">
                  <c:v>2.9952500000945292E-2</c:v>
                </c:pt>
                <c:pt idx="29">
                  <c:v>2.4027499996009283E-2</c:v>
                </c:pt>
                <c:pt idx="30">
                  <c:v>1.9237500018789433E-3</c:v>
                </c:pt>
                <c:pt idx="31">
                  <c:v>2.5942499996745028E-2</c:v>
                </c:pt>
                <c:pt idx="32">
                  <c:v>2.8387499987729825E-3</c:v>
                </c:pt>
                <c:pt idx="33">
                  <c:v>6.4524999979767017E-3</c:v>
                </c:pt>
                <c:pt idx="34">
                  <c:v>2.9662499982805457E-3</c:v>
                </c:pt>
                <c:pt idx="35">
                  <c:v>1.8551249999291031E-2</c:v>
                </c:pt>
                <c:pt idx="36">
                  <c:v>4.2687499990279321E-3</c:v>
                </c:pt>
                <c:pt idx="37">
                  <c:v>1.5504999999393476E-2</c:v>
                </c:pt>
                <c:pt idx="38">
                  <c:v>3.8769999999203719E-2</c:v>
                </c:pt>
                <c:pt idx="39">
                  <c:v>9.4212499971035868E-3</c:v>
                </c:pt>
                <c:pt idx="40">
                  <c:v>7.1387499992852099E-3</c:v>
                </c:pt>
                <c:pt idx="41">
                  <c:v>8.8275000016437843E-3</c:v>
                </c:pt>
                <c:pt idx="42">
                  <c:v>5.7374999960302375E-4</c:v>
                </c:pt>
                <c:pt idx="43">
                  <c:v>3.0227499999455176E-2</c:v>
                </c:pt>
                <c:pt idx="44">
                  <c:v>2.7832499999931315E-2</c:v>
                </c:pt>
                <c:pt idx="45">
                  <c:v>-1.271249999263091E-3</c:v>
                </c:pt>
                <c:pt idx="46">
                  <c:v>1.4527499999530846E-2</c:v>
                </c:pt>
                <c:pt idx="47">
                  <c:v>-6.576250001671724E-3</c:v>
                </c:pt>
                <c:pt idx="48">
                  <c:v>9.5849999925121665E-3</c:v>
                </c:pt>
                <c:pt idx="49">
                  <c:v>-2.0387500044307671E-3</c:v>
                </c:pt>
                <c:pt idx="50">
                  <c:v>2.5991249996877741E-2</c:v>
                </c:pt>
                <c:pt idx="51">
                  <c:v>-2.0677499996963888E-2</c:v>
                </c:pt>
                <c:pt idx="52">
                  <c:v>-2.3092499999620486E-2</c:v>
                </c:pt>
                <c:pt idx="53">
                  <c:v>4.410624999582069E-2</c:v>
                </c:pt>
                <c:pt idx="54">
                  <c:v>-2.7920000000449363E-2</c:v>
                </c:pt>
                <c:pt idx="55">
                  <c:v>1.5664999998989515E-2</c:v>
                </c:pt>
                <c:pt idx="56">
                  <c:v>4.0874999998777639E-2</c:v>
                </c:pt>
                <c:pt idx="57">
                  <c:v>-5.5806250005844049E-2</c:v>
                </c:pt>
                <c:pt idx="58">
                  <c:v>-2.7925000031245872E-3</c:v>
                </c:pt>
                <c:pt idx="59">
                  <c:v>1.2097500002710149E-2</c:v>
                </c:pt>
                <c:pt idx="60">
                  <c:v>2.6748749995022081E-2</c:v>
                </c:pt>
                <c:pt idx="61">
                  <c:v>2.0230000001902226E-2</c:v>
                </c:pt>
                <c:pt idx="62">
                  <c:v>6.8150000006426126E-3</c:v>
                </c:pt>
                <c:pt idx="63">
                  <c:v>3.8466250000055879E-2</c:v>
                </c:pt>
                <c:pt idx="64">
                  <c:v>4.0157499999622814E-2</c:v>
                </c:pt>
                <c:pt idx="65">
                  <c:v>3.9375000051222742E-4</c:v>
                </c:pt>
                <c:pt idx="66">
                  <c:v>1.3393749999522697E-2</c:v>
                </c:pt>
                <c:pt idx="67">
                  <c:v>5.4600000003119931E-3</c:v>
                </c:pt>
                <c:pt idx="68">
                  <c:v>2.1111249996465631E-2</c:v>
                </c:pt>
                <c:pt idx="69">
                  <c:v>1.3177500004530884E-2</c:v>
                </c:pt>
                <c:pt idx="70">
                  <c:v>4.5686250006838236E-2</c:v>
                </c:pt>
                <c:pt idx="71">
                  <c:v>-5.175500000041211E-2</c:v>
                </c:pt>
                <c:pt idx="72">
                  <c:v>-7.7037499999278225E-2</c:v>
                </c:pt>
                <c:pt idx="73">
                  <c:v>-1.3071250003122259E-2</c:v>
                </c:pt>
                <c:pt idx="74">
                  <c:v>5.1048749992332887E-2</c:v>
                </c:pt>
                <c:pt idx="75">
                  <c:v>-4.6694999997271225E-2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2E-4DE9-B816-BC723A26CDCC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B!$I$21:$I$909</c:f>
              <c:numCache>
                <c:formatCode>General</c:formatCode>
                <c:ptCount val="889"/>
                <c:pt idx="85">
                  <c:v>4.1437499967287295E-3</c:v>
                </c:pt>
                <c:pt idx="86">
                  <c:v>2.2040000003471505E-2</c:v>
                </c:pt>
                <c:pt idx="87">
                  <c:v>-2.0228750006936025E-2</c:v>
                </c:pt>
                <c:pt idx="88">
                  <c:v>2.6319999997213017E-2</c:v>
                </c:pt>
                <c:pt idx="97">
                  <c:v>2.6562499995634425E-2</c:v>
                </c:pt>
                <c:pt idx="103">
                  <c:v>9.5037500068428926E-3</c:v>
                </c:pt>
                <c:pt idx="115">
                  <c:v>1.1996250002994202E-2</c:v>
                </c:pt>
                <c:pt idx="116">
                  <c:v>7.2474999979021959E-3</c:v>
                </c:pt>
                <c:pt idx="174">
                  <c:v>7.3350000020582229E-3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2E-4DE9-B816-BC723A26CDCC}"/>
            </c:ext>
          </c:extLst>
        </c:ser>
        <c:ser>
          <c:idx val="7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B!$J$21:$J$909</c:f>
              <c:numCache>
                <c:formatCode>General</c:formatCode>
                <c:ptCount val="889"/>
                <c:pt idx="76">
                  <c:v>8.0700000034994446E-3</c:v>
                </c:pt>
                <c:pt idx="77">
                  <c:v>7.1725000016158447E-3</c:v>
                </c:pt>
                <c:pt idx="78">
                  <c:v>1.8238750002637971E-2</c:v>
                </c:pt>
                <c:pt idx="79">
                  <c:v>1.8508749999455176E-2</c:v>
                </c:pt>
                <c:pt idx="80">
                  <c:v>1.6936250001890585E-2</c:v>
                </c:pt>
                <c:pt idx="81">
                  <c:v>1.3566250003350433E-2</c:v>
                </c:pt>
                <c:pt idx="82">
                  <c:v>1.2847499994677491E-2</c:v>
                </c:pt>
                <c:pt idx="83">
                  <c:v>1.3432500003546011E-2</c:v>
                </c:pt>
                <c:pt idx="84">
                  <c:v>1.3998750000610016E-2</c:v>
                </c:pt>
                <c:pt idx="89">
                  <c:v>2.6924999998300336E-2</c:v>
                </c:pt>
                <c:pt idx="90">
                  <c:v>-2.3874999897088856E-4</c:v>
                </c:pt>
                <c:pt idx="93">
                  <c:v>-9.4125000032363459E-4</c:v>
                </c:pt>
                <c:pt idx="94">
                  <c:v>2.6009999994130339E-2</c:v>
                </c:pt>
                <c:pt idx="96">
                  <c:v>1.8162499982281588E-3</c:v>
                </c:pt>
                <c:pt idx="99">
                  <c:v>1.57125000259839E-3</c:v>
                </c:pt>
                <c:pt idx="100">
                  <c:v>2.1237499997369014E-2</c:v>
                </c:pt>
                <c:pt idx="101">
                  <c:v>2.035500000056345E-2</c:v>
                </c:pt>
                <c:pt idx="102">
                  <c:v>3.4062499980791472E-3</c:v>
                </c:pt>
                <c:pt idx="104">
                  <c:v>1.8085000003338791E-2</c:v>
                </c:pt>
                <c:pt idx="105">
                  <c:v>1.6447499998321291E-2</c:v>
                </c:pt>
                <c:pt idx="106">
                  <c:v>1.8054999993182719E-2</c:v>
                </c:pt>
                <c:pt idx="107">
                  <c:v>8.7412499997299165E-3</c:v>
                </c:pt>
                <c:pt idx="108">
                  <c:v>8.791250002104789E-3</c:v>
                </c:pt>
                <c:pt idx="110">
                  <c:v>1.1936249997233972E-2</c:v>
                </c:pt>
                <c:pt idx="111">
                  <c:v>1.1956249996728729E-2</c:v>
                </c:pt>
                <c:pt idx="112">
                  <c:v>1.3882500003091991E-2</c:v>
                </c:pt>
                <c:pt idx="113">
                  <c:v>1.3922500002081506E-2</c:v>
                </c:pt>
                <c:pt idx="114">
                  <c:v>2.0086249998712447E-2</c:v>
                </c:pt>
                <c:pt idx="117">
                  <c:v>1.5616249998856802E-2</c:v>
                </c:pt>
                <c:pt idx="118">
                  <c:v>1.6316249995725229E-2</c:v>
                </c:pt>
                <c:pt idx="119">
                  <c:v>4.8674999998183921E-3</c:v>
                </c:pt>
                <c:pt idx="120">
                  <c:v>5.1674999995157123E-3</c:v>
                </c:pt>
                <c:pt idx="121">
                  <c:v>4.302499997720588E-3</c:v>
                </c:pt>
                <c:pt idx="122">
                  <c:v>5.0024999945890158E-3</c:v>
                </c:pt>
                <c:pt idx="123">
                  <c:v>5.3875000012340024E-3</c:v>
                </c:pt>
                <c:pt idx="124">
                  <c:v>6.2875000003259629E-3</c:v>
                </c:pt>
                <c:pt idx="125">
                  <c:v>1.5023749998363201E-2</c:v>
                </c:pt>
                <c:pt idx="126">
                  <c:v>1.9501250004395843E-2</c:v>
                </c:pt>
                <c:pt idx="128">
                  <c:v>2.2368749996530823E-2</c:v>
                </c:pt>
                <c:pt idx="129">
                  <c:v>2.2568749998754356E-2</c:v>
                </c:pt>
                <c:pt idx="131">
                  <c:v>-7.1999999636318535E-4</c:v>
                </c:pt>
                <c:pt idx="134">
                  <c:v>-1.0157500000786968E-2</c:v>
                </c:pt>
                <c:pt idx="135">
                  <c:v>-1.3774999970337376E-3</c:v>
                </c:pt>
                <c:pt idx="136">
                  <c:v>2.3443750003934838E-2</c:v>
                </c:pt>
                <c:pt idx="137">
                  <c:v>-2.1275000035529956E-3</c:v>
                </c:pt>
                <c:pt idx="138">
                  <c:v>2.4891249995562248E-2</c:v>
                </c:pt>
                <c:pt idx="139">
                  <c:v>-2.2124999959487468E-3</c:v>
                </c:pt>
                <c:pt idx="140">
                  <c:v>2.2678749999613501E-2</c:v>
                </c:pt>
                <c:pt idx="141">
                  <c:v>-4.0674999982002191E-3</c:v>
                </c:pt>
                <c:pt idx="143">
                  <c:v>-3.8050000002840534E-3</c:v>
                </c:pt>
                <c:pt idx="146">
                  <c:v>2.5561249996826518E-2</c:v>
                </c:pt>
                <c:pt idx="147">
                  <c:v>2.5511249994451646E-2</c:v>
                </c:pt>
                <c:pt idx="149">
                  <c:v>-3.1400000007124618E-3</c:v>
                </c:pt>
                <c:pt idx="150">
                  <c:v>2.6228750000882428E-2</c:v>
                </c:pt>
                <c:pt idx="151">
                  <c:v>2.4913749999541324E-2</c:v>
                </c:pt>
                <c:pt idx="153">
                  <c:v>2.4466249997203704E-2</c:v>
                </c:pt>
                <c:pt idx="154">
                  <c:v>2.449874999729218E-2</c:v>
                </c:pt>
                <c:pt idx="155">
                  <c:v>2.4853750001057051E-2</c:v>
                </c:pt>
                <c:pt idx="157">
                  <c:v>-2.3100000034901313E-3</c:v>
                </c:pt>
                <c:pt idx="158">
                  <c:v>-3.9550000001327135E-3</c:v>
                </c:pt>
                <c:pt idx="160">
                  <c:v>-3.3574999979464337E-3</c:v>
                </c:pt>
                <c:pt idx="161">
                  <c:v>2.4493750002875458E-2</c:v>
                </c:pt>
                <c:pt idx="164">
                  <c:v>-3.9800000013201497E-3</c:v>
                </c:pt>
                <c:pt idx="165">
                  <c:v>-3.4474999993108213E-3</c:v>
                </c:pt>
                <c:pt idx="166">
                  <c:v>2.4123750001308508E-2</c:v>
                </c:pt>
                <c:pt idx="167">
                  <c:v>-2.8125000026193447E-3</c:v>
                </c:pt>
                <c:pt idx="170">
                  <c:v>2.3678750003455207E-2</c:v>
                </c:pt>
                <c:pt idx="172">
                  <c:v>-1.7174999957205728E-3</c:v>
                </c:pt>
                <c:pt idx="173">
                  <c:v>2.3736250004731119E-2</c:v>
                </c:pt>
                <c:pt idx="175">
                  <c:v>2.350125000521075E-2</c:v>
                </c:pt>
                <c:pt idx="176">
                  <c:v>2.3036250000586733E-2</c:v>
                </c:pt>
                <c:pt idx="177">
                  <c:v>-9.7500000265426934E-4</c:v>
                </c:pt>
                <c:pt idx="180">
                  <c:v>2.2871249995660037E-2</c:v>
                </c:pt>
                <c:pt idx="181">
                  <c:v>2.6749999960884452E-4</c:v>
                </c:pt>
                <c:pt idx="185">
                  <c:v>2.2286250001343433E-2</c:v>
                </c:pt>
                <c:pt idx="186">
                  <c:v>-2.0749999384861439E-4</c:v>
                </c:pt>
                <c:pt idx="191">
                  <c:v>8.4249999781604856E-4</c:v>
                </c:pt>
                <c:pt idx="193">
                  <c:v>3.3249999978579581E-3</c:v>
                </c:pt>
                <c:pt idx="194">
                  <c:v>2.3100000034901313E-3</c:v>
                </c:pt>
                <c:pt idx="198">
                  <c:v>1.8613749998621643E-2</c:v>
                </c:pt>
                <c:pt idx="279">
                  <c:v>6.3337500032503158E-3</c:v>
                </c:pt>
                <c:pt idx="281">
                  <c:v>1.5574999997625127E-2</c:v>
                </c:pt>
                <c:pt idx="282">
                  <c:v>1.5739999995275866E-2</c:v>
                </c:pt>
                <c:pt idx="283">
                  <c:v>3.9812499962863512E-3</c:v>
                </c:pt>
                <c:pt idx="289">
                  <c:v>4.0387500048382208E-3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2E-4DE9-B816-BC723A26CDCC}"/>
            </c:ext>
          </c:extLst>
        </c:ser>
        <c:ser>
          <c:idx val="2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B!$F$21:$F$405</c:f>
              <c:numCache>
                <c:formatCode>General</c:formatCode>
                <c:ptCount val="385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B!$K$21:$K$405</c:f>
              <c:numCache>
                <c:formatCode>General</c:formatCode>
                <c:ptCount val="385"/>
                <c:pt idx="130">
                  <c:v>2.2668749996228144E-2</c:v>
                </c:pt>
                <c:pt idx="144">
                  <c:v>-3.9575000046170317E-3</c:v>
                </c:pt>
                <c:pt idx="145">
                  <c:v>-3.6250000048312359E-3</c:v>
                </c:pt>
                <c:pt idx="148">
                  <c:v>2.5291250000009313E-2</c:v>
                </c:pt>
                <c:pt idx="152">
                  <c:v>2.5748749998456333E-2</c:v>
                </c:pt>
                <c:pt idx="159">
                  <c:v>-2.9075000056764111E-3</c:v>
                </c:pt>
                <c:pt idx="162">
                  <c:v>2.4378750000323635E-2</c:v>
                </c:pt>
                <c:pt idx="168">
                  <c:v>2.3876250001194421E-2</c:v>
                </c:pt>
                <c:pt idx="169">
                  <c:v>-1.8274999965797178E-3</c:v>
                </c:pt>
                <c:pt idx="171">
                  <c:v>-2.0574999944074079E-3</c:v>
                </c:pt>
                <c:pt idx="178">
                  <c:v>2.2576250004931353E-2</c:v>
                </c:pt>
                <c:pt idx="179">
                  <c:v>-5.5499999871244654E-4</c:v>
                </c:pt>
                <c:pt idx="182">
                  <c:v>2.1753749999334104E-2</c:v>
                </c:pt>
                <c:pt idx="183">
                  <c:v>2.2103749994130339E-2</c:v>
                </c:pt>
                <c:pt idx="184">
                  <c:v>7.0000001869630069E-5</c:v>
                </c:pt>
                <c:pt idx="187">
                  <c:v>2.1158750001632143E-2</c:v>
                </c:pt>
                <c:pt idx="188">
                  <c:v>9.4499999977415428E-4</c:v>
                </c:pt>
                <c:pt idx="189">
                  <c:v>2.0711249999294523E-2</c:v>
                </c:pt>
                <c:pt idx="190">
                  <c:v>1.2849999984609894E-3</c:v>
                </c:pt>
                <c:pt idx="192">
                  <c:v>1.8156250000174623E-2</c:v>
                </c:pt>
                <c:pt idx="195">
                  <c:v>1.9953750001150183E-2</c:v>
                </c:pt>
                <c:pt idx="196">
                  <c:v>1.4375000027939677E-3</c:v>
                </c:pt>
                <c:pt idx="197">
                  <c:v>1.8273749999934807E-2</c:v>
                </c:pt>
                <c:pt idx="199">
                  <c:v>1.7378750002535526E-2</c:v>
                </c:pt>
                <c:pt idx="200">
                  <c:v>3.5299999944982119E-3</c:v>
                </c:pt>
                <c:pt idx="201">
                  <c:v>1.8021250005403999E-2</c:v>
                </c:pt>
                <c:pt idx="202">
                  <c:v>2.7724999963538721E-3</c:v>
                </c:pt>
                <c:pt idx="203">
                  <c:v>1.923125000030268E-2</c:v>
                </c:pt>
                <c:pt idx="204">
                  <c:v>3.5175000011804514E-3</c:v>
                </c:pt>
                <c:pt idx="205">
                  <c:v>3.8175000008777715E-3</c:v>
                </c:pt>
                <c:pt idx="206">
                  <c:v>3.8175000008777715E-3</c:v>
                </c:pt>
                <c:pt idx="207">
                  <c:v>1.6936250001890585E-2</c:v>
                </c:pt>
                <c:pt idx="208">
                  <c:v>4.1899999996530823E-3</c:v>
                </c:pt>
                <c:pt idx="209">
                  <c:v>1.7713749999529682E-2</c:v>
                </c:pt>
                <c:pt idx="210">
                  <c:v>4.8950000054901466E-3</c:v>
                </c:pt>
                <c:pt idx="211">
                  <c:v>5.190000003494788E-3</c:v>
                </c:pt>
                <c:pt idx="212">
                  <c:v>1.4786250001634471E-2</c:v>
                </c:pt>
                <c:pt idx="213">
                  <c:v>6.3525000005029142E-3</c:v>
                </c:pt>
                <c:pt idx="214">
                  <c:v>6.5299999987473711E-3</c:v>
                </c:pt>
                <c:pt idx="215">
                  <c:v>7.7474999998230487E-3</c:v>
                </c:pt>
                <c:pt idx="216">
                  <c:v>1.441375000285916E-2</c:v>
                </c:pt>
                <c:pt idx="217">
                  <c:v>5.9275000021443702E-3</c:v>
                </c:pt>
                <c:pt idx="218">
                  <c:v>6.0175000035087578E-3</c:v>
                </c:pt>
                <c:pt idx="219">
                  <c:v>6.1274999970919453E-3</c:v>
                </c:pt>
                <c:pt idx="220">
                  <c:v>6.2174999984563328E-3</c:v>
                </c:pt>
                <c:pt idx="221">
                  <c:v>6.8275000012363307E-3</c:v>
                </c:pt>
                <c:pt idx="222">
                  <c:v>6.9175000026007183E-3</c:v>
                </c:pt>
                <c:pt idx="223">
                  <c:v>1.4701250001962762E-2</c:v>
                </c:pt>
                <c:pt idx="224">
                  <c:v>6.4449999990756623E-3</c:v>
                </c:pt>
                <c:pt idx="225">
                  <c:v>8.9949999965028837E-3</c:v>
                </c:pt>
                <c:pt idx="226">
                  <c:v>1.0705000000598375E-2</c:v>
                </c:pt>
                <c:pt idx="227">
                  <c:v>1.0705000000598375E-2</c:v>
                </c:pt>
                <c:pt idx="228">
                  <c:v>9.6887500039883889E-3</c:v>
                </c:pt>
                <c:pt idx="229">
                  <c:v>9.6887500039883889E-3</c:v>
                </c:pt>
                <c:pt idx="230">
                  <c:v>8.7512499958393164E-3</c:v>
                </c:pt>
                <c:pt idx="231">
                  <c:v>8.801249998214189E-3</c:v>
                </c:pt>
                <c:pt idx="232">
                  <c:v>9.3437499963329174E-3</c:v>
                </c:pt>
                <c:pt idx="233">
                  <c:v>0</c:v>
                </c:pt>
                <c:pt idx="234">
                  <c:v>1.0472500005562324E-2</c:v>
                </c:pt>
                <c:pt idx="235">
                  <c:v>1.0172499998589046E-2</c:v>
                </c:pt>
                <c:pt idx="236">
                  <c:v>1.0372500000812579E-2</c:v>
                </c:pt>
                <c:pt idx="237">
                  <c:v>1.0572500003036112E-2</c:v>
                </c:pt>
                <c:pt idx="238">
                  <c:v>1.0922499997832347E-2</c:v>
                </c:pt>
                <c:pt idx="239">
                  <c:v>1.0922499997832347E-2</c:v>
                </c:pt>
                <c:pt idx="240">
                  <c:v>1.1208750001969747E-2</c:v>
                </c:pt>
                <c:pt idx="241">
                  <c:v>8.1537500009289943E-3</c:v>
                </c:pt>
                <c:pt idx="242">
                  <c:v>1.1907499996596016E-2</c:v>
                </c:pt>
                <c:pt idx="243">
                  <c:v>9.4762499938951805E-3</c:v>
                </c:pt>
                <c:pt idx="244">
                  <c:v>6.7087499992339872E-3</c:v>
                </c:pt>
                <c:pt idx="245">
                  <c:v>7.04875000519678E-3</c:v>
                </c:pt>
                <c:pt idx="246">
                  <c:v>7.2287500006495975E-3</c:v>
                </c:pt>
                <c:pt idx="247">
                  <c:v>7.2412500012433156E-3</c:v>
                </c:pt>
                <c:pt idx="248">
                  <c:v>6.5237500020884909E-3</c:v>
                </c:pt>
                <c:pt idx="249">
                  <c:v>1.0483750003913883E-2</c:v>
                </c:pt>
                <c:pt idx="250">
                  <c:v>1.3985000005050097E-2</c:v>
                </c:pt>
                <c:pt idx="251">
                  <c:v>1.4075000006414484E-2</c:v>
                </c:pt>
                <c:pt idx="252">
                  <c:v>1.4135000004898757E-2</c:v>
                </c:pt>
                <c:pt idx="253">
                  <c:v>1.4225000006263144E-2</c:v>
                </c:pt>
                <c:pt idx="254">
                  <c:v>1.4255000001867302E-2</c:v>
                </c:pt>
                <c:pt idx="255">
                  <c:v>1.4415000005101319E-2</c:v>
                </c:pt>
                <c:pt idx="256">
                  <c:v>1.4525000005960464E-2</c:v>
                </c:pt>
                <c:pt idx="257">
                  <c:v>1.4745000000402797E-2</c:v>
                </c:pt>
                <c:pt idx="258">
                  <c:v>1.5525000002526212E-2</c:v>
                </c:pt>
                <c:pt idx="259">
                  <c:v>1.5795000006619375E-2</c:v>
                </c:pt>
                <c:pt idx="260">
                  <c:v>1.5955000002577435E-2</c:v>
                </c:pt>
                <c:pt idx="261">
                  <c:v>1.606500000343658E-2</c:v>
                </c:pt>
                <c:pt idx="262">
                  <c:v>1.628500000515487E-2</c:v>
                </c:pt>
                <c:pt idx="263">
                  <c:v>5.2312500047264621E-3</c:v>
                </c:pt>
                <c:pt idx="264">
                  <c:v>6.4612500063958578E-3</c:v>
                </c:pt>
                <c:pt idx="265">
                  <c:v>1.3147500001650769E-2</c:v>
                </c:pt>
                <c:pt idx="266">
                  <c:v>1.2922500005515758E-2</c:v>
                </c:pt>
                <c:pt idx="267">
                  <c:v>1.3402500000665896E-2</c:v>
                </c:pt>
                <c:pt idx="268">
                  <c:v>1.3542500004405156E-2</c:v>
                </c:pt>
                <c:pt idx="269">
                  <c:v>1.3552500000514556E-2</c:v>
                </c:pt>
                <c:pt idx="270">
                  <c:v>1.3722500007133931E-2</c:v>
                </c:pt>
                <c:pt idx="271">
                  <c:v>1.4022500006831251E-2</c:v>
                </c:pt>
                <c:pt idx="272">
                  <c:v>1.4032500002940651E-2</c:v>
                </c:pt>
                <c:pt idx="273">
                  <c:v>1.4202500002284069E-2</c:v>
                </c:pt>
                <c:pt idx="274">
                  <c:v>6.1262500021257438E-3</c:v>
                </c:pt>
                <c:pt idx="275">
                  <c:v>6.1462500016205013E-3</c:v>
                </c:pt>
                <c:pt idx="276">
                  <c:v>6.6862500025308691E-3</c:v>
                </c:pt>
                <c:pt idx="277">
                  <c:v>6.7962500033900142E-3</c:v>
                </c:pt>
                <c:pt idx="278">
                  <c:v>1.5037500001199078E-2</c:v>
                </c:pt>
                <c:pt idx="280">
                  <c:v>5.8037499984493479E-3</c:v>
                </c:pt>
                <c:pt idx="285">
                  <c:v>1.1112499996670522E-3</c:v>
                </c:pt>
                <c:pt idx="286">
                  <c:v>1.8612499989103526E-3</c:v>
                </c:pt>
                <c:pt idx="287">
                  <c:v>1.9812500031548552E-3</c:v>
                </c:pt>
                <c:pt idx="288">
                  <c:v>2.3312499979510903E-3</c:v>
                </c:pt>
                <c:pt idx="290">
                  <c:v>2.7012499995180406E-3</c:v>
                </c:pt>
                <c:pt idx="291">
                  <c:v>3.0012499992153607E-3</c:v>
                </c:pt>
                <c:pt idx="292">
                  <c:v>2.3362500069197267E-3</c:v>
                </c:pt>
                <c:pt idx="293">
                  <c:v>1.8937499989988282E-3</c:v>
                </c:pt>
                <c:pt idx="295">
                  <c:v>8.8875000074040145E-4</c:v>
                </c:pt>
                <c:pt idx="296">
                  <c:v>8.8749999122228473E-5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2E-4DE9-B816-BC723A26CDCC}"/>
            </c:ext>
          </c:extLst>
        </c:ser>
        <c:ser>
          <c:idx val="3"/>
          <c:order val="4"/>
          <c:tx>
            <c:strRef>
              <c:f>B!$W$20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B!$F$2:$F$62</c:f>
              <c:strCache>
                <c:ptCount val="61"/>
                <c:pt idx="18">
                  <c:v>n</c:v>
                </c:pt>
                <c:pt idx="19">
                  <c:v>-26751</c:v>
                </c:pt>
                <c:pt idx="20">
                  <c:v>-26670.5</c:v>
                </c:pt>
                <c:pt idx="21">
                  <c:v>-26290.5</c:v>
                </c:pt>
                <c:pt idx="22">
                  <c:v>-26001</c:v>
                </c:pt>
                <c:pt idx="23">
                  <c:v>-25191</c:v>
                </c:pt>
                <c:pt idx="24">
                  <c:v>-24830.5</c:v>
                </c:pt>
                <c:pt idx="25">
                  <c:v>-24671</c:v>
                </c:pt>
                <c:pt idx="26">
                  <c:v>-24121</c:v>
                </c:pt>
                <c:pt idx="27">
                  <c:v>-24120.5</c:v>
                </c:pt>
                <c:pt idx="28">
                  <c:v>-23571</c:v>
                </c:pt>
                <c:pt idx="29">
                  <c:v>-23470.5</c:v>
                </c:pt>
                <c:pt idx="30">
                  <c:v>-22731</c:v>
                </c:pt>
                <c:pt idx="31">
                  <c:v>-22730.5</c:v>
                </c:pt>
                <c:pt idx="32">
                  <c:v>-22311</c:v>
                </c:pt>
                <c:pt idx="33">
                  <c:v>-22270.5</c:v>
                </c:pt>
                <c:pt idx="34">
                  <c:v>-21560.5</c:v>
                </c:pt>
                <c:pt idx="35">
                  <c:v>-21401</c:v>
                </c:pt>
                <c:pt idx="36">
                  <c:v>-21301</c:v>
                </c:pt>
                <c:pt idx="37">
                  <c:v>-21300.5</c:v>
                </c:pt>
                <c:pt idx="38">
                  <c:v>-20851</c:v>
                </c:pt>
                <c:pt idx="39">
                  <c:v>-20850.5</c:v>
                </c:pt>
                <c:pt idx="40">
                  <c:v>-20171</c:v>
                </c:pt>
                <c:pt idx="41">
                  <c:v>-20170.5</c:v>
                </c:pt>
                <c:pt idx="42">
                  <c:v>-19621</c:v>
                </c:pt>
                <c:pt idx="43">
                  <c:v>-19620.5</c:v>
                </c:pt>
                <c:pt idx="44">
                  <c:v>-18901</c:v>
                </c:pt>
                <c:pt idx="45">
                  <c:v>-18840.5</c:v>
                </c:pt>
                <c:pt idx="46">
                  <c:v>-18190.5</c:v>
                </c:pt>
                <c:pt idx="47">
                  <c:v>-17991</c:v>
                </c:pt>
                <c:pt idx="48">
                  <c:v>-17601</c:v>
                </c:pt>
                <c:pt idx="49">
                  <c:v>-17600.5</c:v>
                </c:pt>
                <c:pt idx="50">
                  <c:v>-17403</c:v>
                </c:pt>
                <c:pt idx="51">
                  <c:v>-17402.5</c:v>
                </c:pt>
                <c:pt idx="52">
                  <c:v>-17391</c:v>
                </c:pt>
                <c:pt idx="53">
                  <c:v>-17099.5</c:v>
                </c:pt>
                <c:pt idx="54">
                  <c:v>-17097.5</c:v>
                </c:pt>
                <c:pt idx="55">
                  <c:v>-17086.5</c:v>
                </c:pt>
                <c:pt idx="56">
                  <c:v>-17078</c:v>
                </c:pt>
                <c:pt idx="57">
                  <c:v>-17060</c:v>
                </c:pt>
                <c:pt idx="58">
                  <c:v>-17053.5</c:v>
                </c:pt>
                <c:pt idx="59">
                  <c:v>-17042.5</c:v>
                </c:pt>
                <c:pt idx="60">
                  <c:v>-17041</c:v>
                </c:pt>
              </c:strCache>
            </c:strRef>
          </c:xVal>
          <c:yVal>
            <c:numRef>
              <c:f>B!$W$2:$W$62</c:f>
              <c:numCache>
                <c:formatCode>General</c:formatCode>
                <c:ptCount val="61"/>
                <c:pt idx="18">
                  <c:v>0</c:v>
                </c:pt>
                <c:pt idx="19">
                  <c:v>2.1019999998316052E-2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2E-4DE9-B816-BC723A26CDCC}"/>
            </c:ext>
          </c:extLst>
        </c:ser>
        <c:ser>
          <c:idx val="4"/>
          <c:order val="5"/>
          <c:tx>
            <c:strRef>
              <c:f>B!$Y$1</c:f>
              <c:strCache>
                <c:ptCount val="1"/>
                <c:pt idx="0">
                  <c:v>Pri-fit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B!$X$2:$X$171</c:f>
              <c:numCache>
                <c:formatCode>General</c:formatCode>
                <c:ptCount val="170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</c:numCache>
            </c:numRef>
          </c:xVal>
          <c:yVal>
            <c:numRef>
              <c:f>B!$Y$2:$Y$171</c:f>
              <c:numCache>
                <c:formatCode>General</c:formatCode>
                <c:ptCount val="170"/>
                <c:pt idx="0">
                  <c:v>-2.1300376617586735E-4</c:v>
                </c:pt>
                <c:pt idx="1">
                  <c:v>3.3674056885922322E-3</c:v>
                </c:pt>
                <c:pt idx="2">
                  <c:v>7.7835902581584945E-3</c:v>
                </c:pt>
                <c:pt idx="3">
                  <c:v>1.2597373469511673E-2</c:v>
                </c:pt>
                <c:pt idx="4">
                  <c:v>1.7331128874715822E-2</c:v>
                </c:pt>
                <c:pt idx="5">
                  <c:v>2.1515170432602079E-2</c:v>
                </c:pt>
                <c:pt idx="6">
                  <c:v>2.4734355038554451E-2</c:v>
                </c:pt>
                <c:pt idx="7">
                  <c:v>2.6669273271524428E-2</c:v>
                </c:pt>
                <c:pt idx="8">
                  <c:v>2.7127941387732217E-2</c:v>
                </c:pt>
                <c:pt idx="9">
                  <c:v>2.606485006249341E-2</c:v>
                </c:pt>
                <c:pt idx="10">
                  <c:v>2.3585479852619919E-2</c:v>
                </c:pt>
                <c:pt idx="11">
                  <c:v>1.9935835352516224E-2</c:v>
                </c:pt>
                <c:pt idx="12">
                  <c:v>1.5478036471259778E-2</c:v>
                </c:pt>
                <c:pt idx="13">
                  <c:v>1.0654388678744985E-2</c:v>
                </c:pt>
                <c:pt idx="14">
                  <c:v>5.9434971925477467E-3</c:v>
                </c:pt>
                <c:pt idx="15">
                  <c:v>1.8127794821248856E-3</c:v>
                </c:pt>
                <c:pt idx="16">
                  <c:v>-1.3279121719302085E-3</c:v>
                </c:pt>
                <c:pt idx="17">
                  <c:v>-3.1669564661797791E-3</c:v>
                </c:pt>
                <c:pt idx="18">
                  <c:v>-3.5218823263578319E-3</c:v>
                </c:pt>
                <c:pt idx="19">
                  <c:v>-2.3574737964409068E-3</c:v>
                </c:pt>
                <c:pt idx="20">
                  <c:v>2.1073581314295931E-4</c:v>
                </c:pt>
                <c:pt idx="21">
                  <c:v>3.9279272096413263E-3</c:v>
                </c:pt>
                <c:pt idx="22">
                  <c:v>8.425278440536605E-3</c:v>
                </c:pt>
                <c:pt idx="23">
                  <c:v>1.3256559628158597E-2</c:v>
                </c:pt>
                <c:pt idx="24">
                  <c:v>1.7942408164905541E-2</c:v>
                </c:pt>
                <c:pt idx="25">
                  <c:v>2.2017891357735953E-2</c:v>
                </c:pt>
                <c:pt idx="26">
                  <c:v>2.5078637327911407E-2</c:v>
                </c:pt>
                <c:pt idx="27">
                  <c:v>2.6820957030540681E-2</c:v>
                </c:pt>
                <c:pt idx="28">
                  <c:v>2.7071976463160792E-2</c:v>
                </c:pt>
                <c:pt idx="29">
                  <c:v>2.5806789327606425E-2</c:v>
                </c:pt>
                <c:pt idx="30">
                  <c:v>2.3150928247802946E-2</c:v>
                </c:pt>
                <c:pt idx="31">
                  <c:v>1.9367909347776512E-2</c:v>
                </c:pt>
                <c:pt idx="32">
                  <c:v>1.4833086024296803E-2</c:v>
                </c:pt>
                <c:pt idx="33">
                  <c:v>9.9964061584612539E-3</c:v>
                </c:pt>
                <c:pt idx="34">
                  <c:v>5.3377680179513311E-3</c:v>
                </c:pt>
                <c:pt idx="35">
                  <c:v>1.3194044640273822E-3</c:v>
                </c:pt>
                <c:pt idx="36">
                  <c:v>-1.6599800692909082E-3</c:v>
                </c:pt>
                <c:pt idx="37">
                  <c:v>-3.3047692675155869E-3</c:v>
                </c:pt>
                <c:pt idx="38">
                  <c:v>-3.4517661631349675E-3</c:v>
                </c:pt>
                <c:pt idx="39">
                  <c:v>-2.0863856362901591E-3</c:v>
                </c:pt>
                <c:pt idx="40">
                  <c:v>6.5589844091346744E-4</c:v>
                </c:pt>
                <c:pt idx="41">
                  <c:v>4.5029950029835909E-3</c:v>
                </c:pt>
                <c:pt idx="42">
                  <c:v>9.0731928292165833E-3</c:v>
                </c:pt>
                <c:pt idx="43">
                  <c:v>1.3913034159204753E-2</c:v>
                </c:pt>
                <c:pt idx="44">
                  <c:v>1.854230704290348E-2</c:v>
                </c:pt>
                <c:pt idx="45">
                  <c:v>2.2501692257387931E-2</c:v>
                </c:pt>
                <c:pt idx="46">
                  <c:v>2.5398337234735172E-2</c:v>
                </c:pt>
                <c:pt idx="47">
                  <c:v>2.6944835128662852E-2</c:v>
                </c:pt>
                <c:pt idx="48">
                  <c:v>2.6987741493630701E-2</c:v>
                </c:pt>
                <c:pt idx="49">
                  <c:v>2.5522799134456962E-2</c:v>
                </c:pt>
                <c:pt idx="50">
                  <c:v>2.2695360507769269E-2</c:v>
                </c:pt>
                <c:pt idx="51">
                  <c:v>1.8785965764365607E-2</c:v>
                </c:pt>
                <c:pt idx="52">
                  <c:v>1.4182507387743702E-2</c:v>
                </c:pt>
                <c:pt idx="53">
                  <c:v>9.3417432700041714E-3</c:v>
                </c:pt>
                <c:pt idx="54">
                  <c:v>4.7439769207439806E-3</c:v>
                </c:pt>
                <c:pt idx="55">
                  <c:v>8.4540146570617931E-4</c:v>
                </c:pt>
                <c:pt idx="56">
                  <c:v>-1.9671641078709834E-3</c:v>
                </c:pt>
                <c:pt idx="57">
                  <c:v>-3.4146553624103473E-3</c:v>
                </c:pt>
                <c:pt idx="58">
                  <c:v>-3.3534513503184586E-3</c:v>
                </c:pt>
                <c:pt idx="59">
                  <c:v>-1.7896247702631589E-3</c:v>
                </c:pt>
                <c:pt idx="60">
                  <c:v>1.121660569618519E-3</c:v>
                </c:pt>
                <c:pt idx="61">
                  <c:v>5.0915451975214734E-3</c:v>
                </c:pt>
                <c:pt idx="62">
                  <c:v>9.7261347874467614E-3</c:v>
                </c:pt>
                <c:pt idx="63">
                  <c:v>1.4565582589699425E-2</c:v>
                </c:pt>
                <c:pt idx="64">
                  <c:v>1.9129715700291997E-2</c:v>
                </c:pt>
                <c:pt idx="65">
                  <c:v>2.2965678103528151E-2</c:v>
                </c:pt>
                <c:pt idx="66">
                  <c:v>2.5692863316599826E-2</c:v>
                </c:pt>
                <c:pt idx="67">
                  <c:v>2.7040678392340044E-2</c:v>
                </c:pt>
                <c:pt idx="68">
                  <c:v>2.6875392313202774E-2</c:v>
                </c:pt>
                <c:pt idx="69">
                  <c:v>2.5213404862768914E-2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2E-4DE9-B816-BC723A26CDCC}"/>
            </c:ext>
          </c:extLst>
        </c:ser>
        <c:ser>
          <c:idx val="5"/>
          <c:order val="6"/>
          <c:tx>
            <c:strRef>
              <c:f>B!$Z$1</c:f>
              <c:strCache>
                <c:ptCount val="1"/>
                <c:pt idx="0">
                  <c:v>Sec-fit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B!$X$2:$X$171</c:f>
              <c:numCache>
                <c:formatCode>General</c:formatCode>
                <c:ptCount val="170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</c:numCache>
            </c:numRef>
          </c:xVal>
          <c:yVal>
            <c:numRef>
              <c:f>B!$Z$2:$Z$171</c:f>
              <c:numCache>
                <c:formatCode>General</c:formatCode>
                <c:ptCount val="170"/>
                <c:pt idx="0">
                  <c:v>2.2453502868413952E-2</c:v>
                </c:pt>
                <c:pt idx="1">
                  <c:v>1.9273112562391888E-2</c:v>
                </c:pt>
                <c:pt idx="2">
                  <c:v>1.5350323626632459E-2</c:v>
                </c:pt>
                <c:pt idx="3">
                  <c:v>1.1074357524406029E-2</c:v>
                </c:pt>
                <c:pt idx="4">
                  <c:v>6.869478168571033E-3</c:v>
                </c:pt>
                <c:pt idx="5">
                  <c:v>3.1528962025129705E-3</c:v>
                </c:pt>
                <c:pt idx="6">
                  <c:v>2.9337311069678462E-4</c:v>
                </c:pt>
                <c:pt idx="7">
                  <c:v>-1.4253675162691996E-3</c:v>
                </c:pt>
                <c:pt idx="8">
                  <c:v>-1.8327912059050381E-3</c:v>
                </c:pt>
                <c:pt idx="9">
                  <c:v>-8.8847313616498107E-4</c:v>
                </c:pt>
                <c:pt idx="10">
                  <c:v>1.3138908895529277E-3</c:v>
                </c:pt>
                <c:pt idx="11">
                  <c:v>4.5557809960319147E-3</c:v>
                </c:pt>
                <c:pt idx="12">
                  <c:v>8.515534908887748E-3</c:v>
                </c:pt>
                <c:pt idx="13">
                  <c:v>1.2800263477724689E-2</c:v>
                </c:pt>
                <c:pt idx="14">
                  <c:v>1.6984833372508962E-2</c:v>
                </c:pt>
                <c:pt idx="15">
                  <c:v>2.0654049066721629E-2</c:v>
                </c:pt>
                <c:pt idx="16">
                  <c:v>2.3443848785706052E-2</c:v>
                </c:pt>
                <c:pt idx="17">
                  <c:v>2.5077426933587284E-2</c:v>
                </c:pt>
                <c:pt idx="18">
                  <c:v>2.5392698909970757E-2</c:v>
                </c:pt>
                <c:pt idx="19">
                  <c:v>2.4358383240888421E-2</c:v>
                </c:pt>
                <c:pt idx="20">
                  <c:v>2.2077105345346092E-2</c:v>
                </c:pt>
                <c:pt idx="21">
                  <c:v>1.8775214979899681E-2</c:v>
                </c:pt>
                <c:pt idx="22">
                  <c:v>1.4780327680496615E-2</c:v>
                </c:pt>
                <c:pt idx="23">
                  <c:v>1.0488818553148791E-2</c:v>
                </c:pt>
                <c:pt idx="24">
                  <c:v>6.3264936989589262E-3</c:v>
                </c:pt>
                <c:pt idx="25">
                  <c:v>2.7063414782199126E-3</c:v>
                </c:pt>
                <c:pt idx="26">
                  <c:v>-1.2444441580031565E-5</c:v>
                </c:pt>
                <c:pt idx="27">
                  <c:v>-1.560104496173503E-3</c:v>
                </c:pt>
                <c:pt idx="28">
                  <c:v>-1.7830789297442248E-3</c:v>
                </c:pt>
                <c:pt idx="29">
                  <c:v>-6.5924408569799711E-4</c:v>
                </c:pt>
                <c:pt idx="30">
                  <c:v>1.6998924709043951E-3</c:v>
                </c:pt>
                <c:pt idx="31">
                  <c:v>5.0602558006123373E-3</c:v>
                </c:pt>
                <c:pt idx="32">
                  <c:v>9.0884286450089152E-3</c:v>
                </c:pt>
                <c:pt idx="33">
                  <c:v>1.3384733286409708E-2</c:v>
                </c:pt>
                <c:pt idx="34">
                  <c:v>1.7522887809940886E-2</c:v>
                </c:pt>
                <c:pt idx="35">
                  <c:v>2.1092302049966635E-2</c:v>
                </c:pt>
                <c:pt idx="36">
                  <c:v>2.3738816591776572E-2</c:v>
                </c:pt>
                <c:pt idx="37">
                  <c:v>2.5199842680431669E-2</c:v>
                </c:pt>
                <c:pt idx="38">
                  <c:v>2.5330416434006311E-2</c:v>
                </c:pt>
                <c:pt idx="39">
                  <c:v>2.4117582246613135E-2</c:v>
                </c:pt>
                <c:pt idx="40">
                  <c:v>2.1681678251364089E-2</c:v>
                </c:pt>
                <c:pt idx="41">
                  <c:v>1.8264396298864304E-2</c:v>
                </c:pt>
                <c:pt idx="42">
                  <c:v>1.4204801147310347E-2</c:v>
                </c:pt>
                <c:pt idx="43">
                  <c:v>9.9056882544872379E-3</c:v>
                </c:pt>
                <c:pt idx="44">
                  <c:v>5.7936181716537029E-3</c:v>
                </c:pt>
                <c:pt idx="45">
                  <c:v>2.2765929506461148E-3</c:v>
                </c:pt>
                <c:pt idx="46">
                  <c:v>-2.9642606361055153E-4</c:v>
                </c:pt>
                <c:pt idx="47">
                  <c:v>-1.6701423863571332E-3</c:v>
                </c:pt>
                <c:pt idx="48">
                  <c:v>-1.7082550628357077E-3</c:v>
                </c:pt>
                <c:pt idx="49">
                  <c:v>-4.0698253050210423E-4</c:v>
                </c:pt>
                <c:pt idx="50">
                  <c:v>2.1045621720778146E-3</c:v>
                </c:pt>
                <c:pt idx="51">
                  <c:v>5.5771820780991252E-3</c:v>
                </c:pt>
                <c:pt idx="52">
                  <c:v>9.6663217645355307E-3</c:v>
                </c:pt>
                <c:pt idx="53">
                  <c:v>1.39662543471891E-2</c:v>
                </c:pt>
                <c:pt idx="54">
                  <c:v>1.8050337944686096E-2</c:v>
                </c:pt>
                <c:pt idx="55">
                  <c:v>2.1513347340995727E-2</c:v>
                </c:pt>
                <c:pt idx="56">
                  <c:v>2.4011680673610491E-2</c:v>
                </c:pt>
                <c:pt idx="57">
                  <c:v>2.5297451815751236E-2</c:v>
                </c:pt>
                <c:pt idx="58">
                  <c:v>2.5243085786053859E-2</c:v>
                </c:pt>
                <c:pt idx="59">
                  <c:v>2.3853976814485228E-2</c:v>
                </c:pt>
                <c:pt idx="60">
                  <c:v>2.126795312362121E-2</c:v>
                </c:pt>
                <c:pt idx="61">
                  <c:v>1.7741601530008203E-2</c:v>
                </c:pt>
                <c:pt idx="62">
                  <c:v>1.362480874683647E-2</c:v>
                </c:pt>
                <c:pt idx="63">
                  <c:v>9.3260454150931645E-3</c:v>
                </c:pt>
                <c:pt idx="64">
                  <c:v>5.2718374023777255E-3</c:v>
                </c:pt>
                <c:pt idx="65">
                  <c:v>1.8644456513391468E-3</c:v>
                </c:pt>
                <c:pt idx="66">
                  <c:v>-5.5804639152739685E-4</c:v>
                </c:pt>
                <c:pt idx="67">
                  <c:v>-1.7552776175499048E-3</c:v>
                </c:pt>
                <c:pt idx="68">
                  <c:v>-1.6084580287711609E-3</c:v>
                </c:pt>
                <c:pt idx="69">
                  <c:v>-1.3215515255933334E-4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2E-4DE9-B816-BC723A26C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331088"/>
        <c:axId val="1"/>
      </c:scatterChart>
      <c:valAx>
        <c:axId val="924331088"/>
        <c:scaling>
          <c:orientation val="minMax"/>
          <c:max val="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111023953027308"/>
              <c:y val="0.93540770322369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088272383354351E-2"/>
              <c:y val="0.39952203343003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33108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7099621689785628E-2"/>
          <c:y val="0.91626894724283858"/>
          <c:w val="0.78436357498187881"/>
          <c:h val="0.964115837194991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40302267002518893"/>
          <c:y val="1.1933174224343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420654911838787E-2"/>
          <c:y val="9.0692124105011929E-2"/>
          <c:w val="0.87909319899244331"/>
          <c:h val="0.7565632458233890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B!$S$20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B!$S$21:$S$909</c:f>
              <c:numCache>
                <c:formatCode>General</c:formatCode>
                <c:ptCount val="889"/>
                <c:pt idx="3">
                  <c:v>2.1027499999036081E-2</c:v>
                </c:pt>
                <c:pt idx="4">
                  <c:v>2.2952500001338194E-2</c:v>
                </c:pt>
                <c:pt idx="6">
                  <c:v>3.1052500002260786E-2</c:v>
                </c:pt>
                <c:pt idx="7">
                  <c:v>2.9927499996119877E-2</c:v>
                </c:pt>
                <c:pt idx="9">
                  <c:v>2.8024999955960084E-3</c:v>
                </c:pt>
                <c:pt idx="11">
                  <c:v>5.0249999912921339E-4</c:v>
                </c:pt>
                <c:pt idx="13">
                  <c:v>1.0352500001317821E-2</c:v>
                </c:pt>
                <c:pt idx="16">
                  <c:v>1.5275000005203765E-3</c:v>
                </c:pt>
                <c:pt idx="17">
                  <c:v>-2.2249999892665073E-4</c:v>
                </c:pt>
                <c:pt idx="19">
                  <c:v>2.4024999984249007E-3</c:v>
                </c:pt>
                <c:pt idx="21">
                  <c:v>-2.6975000037054997E-3</c:v>
                </c:pt>
                <c:pt idx="23">
                  <c:v>1.517749999766238E-2</c:v>
                </c:pt>
                <c:pt idx="25">
                  <c:v>1.7774999978428241E-3</c:v>
                </c:pt>
                <c:pt idx="28">
                  <c:v>2.9952500000945292E-2</c:v>
                </c:pt>
                <c:pt idx="29">
                  <c:v>2.4027499996009283E-2</c:v>
                </c:pt>
                <c:pt idx="31">
                  <c:v>2.5942499996745028E-2</c:v>
                </c:pt>
                <c:pt idx="33">
                  <c:v>6.4524999979767017E-3</c:v>
                </c:pt>
                <c:pt idx="37">
                  <c:v>1.5504999999393476E-2</c:v>
                </c:pt>
                <c:pt idx="38">
                  <c:v>3.8769999999203719E-2</c:v>
                </c:pt>
                <c:pt idx="41">
                  <c:v>8.8275000016437843E-3</c:v>
                </c:pt>
                <c:pt idx="43">
                  <c:v>3.0227499999455176E-2</c:v>
                </c:pt>
                <c:pt idx="44">
                  <c:v>2.7832499999931315E-2</c:v>
                </c:pt>
                <c:pt idx="46">
                  <c:v>1.4527499999530846E-2</c:v>
                </c:pt>
                <c:pt idx="48">
                  <c:v>9.5849999925121665E-3</c:v>
                </c:pt>
                <c:pt idx="51">
                  <c:v>-2.0677499996963888E-2</c:v>
                </c:pt>
                <c:pt idx="52">
                  <c:v>-2.3092499999620486E-2</c:v>
                </c:pt>
                <c:pt idx="54">
                  <c:v>-2.7920000000449363E-2</c:v>
                </c:pt>
                <c:pt idx="55">
                  <c:v>1.5664999998989515E-2</c:v>
                </c:pt>
                <c:pt idx="56">
                  <c:v>4.0874999998777639E-2</c:v>
                </c:pt>
                <c:pt idx="58">
                  <c:v>-2.7925000031245872E-3</c:v>
                </c:pt>
                <c:pt idx="59">
                  <c:v>1.2097500002710149E-2</c:v>
                </c:pt>
                <c:pt idx="61">
                  <c:v>2.0230000001902226E-2</c:v>
                </c:pt>
                <c:pt idx="62">
                  <c:v>6.8150000006426126E-3</c:v>
                </c:pt>
                <c:pt idx="64">
                  <c:v>4.0157499999622814E-2</c:v>
                </c:pt>
                <c:pt idx="67">
                  <c:v>5.4600000003119931E-3</c:v>
                </c:pt>
                <c:pt idx="69">
                  <c:v>1.3177500004530884E-2</c:v>
                </c:pt>
                <c:pt idx="71">
                  <c:v>-5.175500000041211E-2</c:v>
                </c:pt>
                <c:pt idx="72">
                  <c:v>-7.7037499999278225E-2</c:v>
                </c:pt>
                <c:pt idx="75">
                  <c:v>-4.6694999997271225E-2</c:v>
                </c:pt>
                <c:pt idx="76">
                  <c:v>8.0700000034994446E-3</c:v>
                </c:pt>
                <c:pt idx="77">
                  <c:v>7.1725000016158447E-3</c:v>
                </c:pt>
                <c:pt idx="82">
                  <c:v>1.2847499994677491E-2</c:v>
                </c:pt>
                <c:pt idx="83">
                  <c:v>1.3432500003546011E-2</c:v>
                </c:pt>
                <c:pt idx="86">
                  <c:v>2.2040000003471505E-2</c:v>
                </c:pt>
                <c:pt idx="88">
                  <c:v>2.6319999997213017E-2</c:v>
                </c:pt>
                <c:pt idx="89">
                  <c:v>2.6924999998300336E-2</c:v>
                </c:pt>
                <c:pt idx="94">
                  <c:v>2.6009999994130339E-2</c:v>
                </c:pt>
                <c:pt idx="97">
                  <c:v>2.6562499995634425E-2</c:v>
                </c:pt>
                <c:pt idx="100">
                  <c:v>2.1237499997369014E-2</c:v>
                </c:pt>
                <c:pt idx="101">
                  <c:v>2.035500000056345E-2</c:v>
                </c:pt>
                <c:pt idx="104">
                  <c:v>1.8085000003338791E-2</c:v>
                </c:pt>
                <c:pt idx="105">
                  <c:v>1.6447499998321291E-2</c:v>
                </c:pt>
                <c:pt idx="106">
                  <c:v>1.8054999993182719E-2</c:v>
                </c:pt>
                <c:pt idx="112">
                  <c:v>1.3882500003091991E-2</c:v>
                </c:pt>
                <c:pt idx="113">
                  <c:v>1.3922500002081506E-2</c:v>
                </c:pt>
                <c:pt idx="116">
                  <c:v>7.2474999979021959E-3</c:v>
                </c:pt>
                <c:pt idx="119">
                  <c:v>4.8674999998183921E-3</c:v>
                </c:pt>
                <c:pt idx="120">
                  <c:v>5.1674999995157123E-3</c:v>
                </c:pt>
                <c:pt idx="121">
                  <c:v>4.302499997720588E-3</c:v>
                </c:pt>
                <c:pt idx="122">
                  <c:v>5.0024999945890158E-3</c:v>
                </c:pt>
                <c:pt idx="123">
                  <c:v>5.3875000012340024E-3</c:v>
                </c:pt>
                <c:pt idx="124">
                  <c:v>6.2875000003259629E-3</c:v>
                </c:pt>
                <c:pt idx="131">
                  <c:v>-7.1999999636318535E-4</c:v>
                </c:pt>
                <c:pt idx="135">
                  <c:v>-1.3774999970337376E-3</c:v>
                </c:pt>
                <c:pt idx="137">
                  <c:v>-2.1275000035529956E-3</c:v>
                </c:pt>
                <c:pt idx="139">
                  <c:v>-2.2124999959487468E-3</c:v>
                </c:pt>
                <c:pt idx="141">
                  <c:v>-4.0674999982002191E-3</c:v>
                </c:pt>
                <c:pt idx="143">
                  <c:v>-3.8050000002840534E-3</c:v>
                </c:pt>
                <c:pt idx="144">
                  <c:v>-3.9575000046170317E-3</c:v>
                </c:pt>
                <c:pt idx="145">
                  <c:v>-3.6250000048312359E-3</c:v>
                </c:pt>
                <c:pt idx="149">
                  <c:v>-3.1400000007124618E-3</c:v>
                </c:pt>
                <c:pt idx="157">
                  <c:v>-2.3100000034901313E-3</c:v>
                </c:pt>
                <c:pt idx="158">
                  <c:v>-3.9550000001327135E-3</c:v>
                </c:pt>
                <c:pt idx="159">
                  <c:v>-2.9075000056764111E-3</c:v>
                </c:pt>
                <c:pt idx="160">
                  <c:v>-3.3574999979464337E-3</c:v>
                </c:pt>
                <c:pt idx="164">
                  <c:v>-3.9800000013201497E-3</c:v>
                </c:pt>
                <c:pt idx="165">
                  <c:v>-3.4474999993108213E-3</c:v>
                </c:pt>
                <c:pt idx="167">
                  <c:v>-2.8125000026193447E-3</c:v>
                </c:pt>
                <c:pt idx="169">
                  <c:v>-1.8274999965797178E-3</c:v>
                </c:pt>
                <c:pt idx="171">
                  <c:v>-2.0574999944074079E-3</c:v>
                </c:pt>
                <c:pt idx="172">
                  <c:v>-1.7174999957205728E-3</c:v>
                </c:pt>
                <c:pt idx="177">
                  <c:v>-9.7500000265426934E-4</c:v>
                </c:pt>
                <c:pt idx="179">
                  <c:v>-5.5499999871244654E-4</c:v>
                </c:pt>
                <c:pt idx="181">
                  <c:v>2.6749999960884452E-4</c:v>
                </c:pt>
                <c:pt idx="184">
                  <c:v>7.0000001869630069E-5</c:v>
                </c:pt>
                <c:pt idx="186">
                  <c:v>-2.0749999384861439E-4</c:v>
                </c:pt>
                <c:pt idx="188">
                  <c:v>9.4499999977415428E-4</c:v>
                </c:pt>
                <c:pt idx="190">
                  <c:v>1.2849999984609894E-3</c:v>
                </c:pt>
                <c:pt idx="191">
                  <c:v>8.4249999781604856E-4</c:v>
                </c:pt>
                <c:pt idx="193">
                  <c:v>3.3249999978579581E-3</c:v>
                </c:pt>
                <c:pt idx="194">
                  <c:v>2.3100000034901313E-3</c:v>
                </c:pt>
                <c:pt idx="196">
                  <c:v>1.4375000027939677E-3</c:v>
                </c:pt>
                <c:pt idx="200">
                  <c:v>3.5299999944982119E-3</c:v>
                </c:pt>
                <c:pt idx="202">
                  <c:v>2.7724999963538721E-3</c:v>
                </c:pt>
                <c:pt idx="204">
                  <c:v>3.5175000011804514E-3</c:v>
                </c:pt>
                <c:pt idx="205">
                  <c:v>3.8175000008777715E-3</c:v>
                </c:pt>
                <c:pt idx="206">
                  <c:v>3.8175000008777715E-3</c:v>
                </c:pt>
                <c:pt idx="208">
                  <c:v>4.1899999996530823E-3</c:v>
                </c:pt>
                <c:pt idx="210">
                  <c:v>4.8950000054901466E-3</c:v>
                </c:pt>
                <c:pt idx="211">
                  <c:v>5.190000003494788E-3</c:v>
                </c:pt>
                <c:pt idx="213">
                  <c:v>6.3525000005029142E-3</c:v>
                </c:pt>
                <c:pt idx="214">
                  <c:v>6.5299999987473711E-3</c:v>
                </c:pt>
                <c:pt idx="215">
                  <c:v>7.7474999998230487E-3</c:v>
                </c:pt>
                <c:pt idx="217">
                  <c:v>5.9275000021443702E-3</c:v>
                </c:pt>
                <c:pt idx="218">
                  <c:v>6.0175000035087578E-3</c:v>
                </c:pt>
                <c:pt idx="219">
                  <c:v>6.1274999970919453E-3</c:v>
                </c:pt>
                <c:pt idx="220">
                  <c:v>6.2174999984563328E-3</c:v>
                </c:pt>
                <c:pt idx="221">
                  <c:v>6.8275000012363307E-3</c:v>
                </c:pt>
                <c:pt idx="222">
                  <c:v>6.9175000026007183E-3</c:v>
                </c:pt>
                <c:pt idx="224">
                  <c:v>6.4449999990756623E-3</c:v>
                </c:pt>
                <c:pt idx="225">
                  <c:v>8.9949999965028837E-3</c:v>
                </c:pt>
                <c:pt idx="226">
                  <c:v>1.0705000000598375E-2</c:v>
                </c:pt>
                <c:pt idx="227">
                  <c:v>1.0705000000598375E-2</c:v>
                </c:pt>
                <c:pt idx="234">
                  <c:v>1.0472500005562324E-2</c:v>
                </c:pt>
                <c:pt idx="235">
                  <c:v>1.0172499998589046E-2</c:v>
                </c:pt>
                <c:pt idx="236">
                  <c:v>1.0372500000812579E-2</c:v>
                </c:pt>
                <c:pt idx="237">
                  <c:v>1.0572500003036112E-2</c:v>
                </c:pt>
                <c:pt idx="238">
                  <c:v>1.0922499997832347E-2</c:v>
                </c:pt>
                <c:pt idx="239">
                  <c:v>1.0922499997832347E-2</c:v>
                </c:pt>
                <c:pt idx="242">
                  <c:v>1.1907499996596016E-2</c:v>
                </c:pt>
                <c:pt idx="250">
                  <c:v>1.3985000005050097E-2</c:v>
                </c:pt>
                <c:pt idx="251">
                  <c:v>1.4075000006414484E-2</c:v>
                </c:pt>
                <c:pt idx="252">
                  <c:v>1.4135000004898757E-2</c:v>
                </c:pt>
                <c:pt idx="253">
                  <c:v>1.4225000006263144E-2</c:v>
                </c:pt>
                <c:pt idx="254">
                  <c:v>1.4255000001867302E-2</c:v>
                </c:pt>
                <c:pt idx="255">
                  <c:v>1.4415000005101319E-2</c:v>
                </c:pt>
                <c:pt idx="256">
                  <c:v>1.4525000005960464E-2</c:v>
                </c:pt>
                <c:pt idx="257">
                  <c:v>1.4745000000402797E-2</c:v>
                </c:pt>
                <c:pt idx="258">
                  <c:v>1.5525000002526212E-2</c:v>
                </c:pt>
                <c:pt idx="259">
                  <c:v>1.5795000006619375E-2</c:v>
                </c:pt>
                <c:pt idx="260">
                  <c:v>1.5955000002577435E-2</c:v>
                </c:pt>
                <c:pt idx="261">
                  <c:v>1.606500000343658E-2</c:v>
                </c:pt>
                <c:pt idx="262">
                  <c:v>1.628500000515487E-2</c:v>
                </c:pt>
                <c:pt idx="265">
                  <c:v>1.3147500001650769E-2</c:v>
                </c:pt>
                <c:pt idx="266">
                  <c:v>1.2922500005515758E-2</c:v>
                </c:pt>
                <c:pt idx="267">
                  <c:v>1.3402500000665896E-2</c:v>
                </c:pt>
                <c:pt idx="268">
                  <c:v>1.3542500004405156E-2</c:v>
                </c:pt>
                <c:pt idx="269">
                  <c:v>1.3552500000514556E-2</c:v>
                </c:pt>
                <c:pt idx="270">
                  <c:v>1.3722500007133931E-2</c:v>
                </c:pt>
                <c:pt idx="271">
                  <c:v>1.4022500006831251E-2</c:v>
                </c:pt>
                <c:pt idx="272">
                  <c:v>1.4032500002940651E-2</c:v>
                </c:pt>
                <c:pt idx="273">
                  <c:v>1.4202500002284069E-2</c:v>
                </c:pt>
                <c:pt idx="278">
                  <c:v>1.5037500001199078E-2</c:v>
                </c:pt>
                <c:pt idx="281">
                  <c:v>1.5574999997625127E-2</c:v>
                </c:pt>
                <c:pt idx="282">
                  <c:v>1.5739999995275866E-2</c:v>
                </c:pt>
                <c:pt idx="284">
                  <c:v>1.6057500004535541E-2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18-4B93-8C5B-AC4DED70B76B}"/>
            </c:ext>
          </c:extLst>
        </c:ser>
        <c:ser>
          <c:idx val="1"/>
          <c:order val="1"/>
          <c:tx>
            <c:strRef>
              <c:f>B!$T$20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B!$T$21:$T$909</c:f>
              <c:numCache>
                <c:formatCode>General</c:formatCode>
                <c:ptCount val="889"/>
                <c:pt idx="1">
                  <c:v>3.948749998016865E-3</c:v>
                </c:pt>
                <c:pt idx="2">
                  <c:v>-1.901249999718857E-3</c:v>
                </c:pt>
                <c:pt idx="5">
                  <c:v>1.3148749996616971E-2</c:v>
                </c:pt>
                <c:pt idx="8">
                  <c:v>9.8237499987590127E-3</c:v>
                </c:pt>
                <c:pt idx="10">
                  <c:v>1.5948749998642597E-2</c:v>
                </c:pt>
                <c:pt idx="12">
                  <c:v>3.3398750001651933E-2</c:v>
                </c:pt>
                <c:pt idx="14">
                  <c:v>2.6948750000883592E-2</c:v>
                </c:pt>
                <c:pt idx="15">
                  <c:v>3.0623749997175764E-2</c:v>
                </c:pt>
                <c:pt idx="18">
                  <c:v>2.5673749998532003E-2</c:v>
                </c:pt>
                <c:pt idx="20">
                  <c:v>2.1298749998095445E-2</c:v>
                </c:pt>
                <c:pt idx="22">
                  <c:v>3.198750000592554E-3</c:v>
                </c:pt>
                <c:pt idx="24">
                  <c:v>7.3749997682170942E-5</c:v>
                </c:pt>
                <c:pt idx="26">
                  <c:v>1.1223749999771826E-2</c:v>
                </c:pt>
                <c:pt idx="27">
                  <c:v>5.3487500008486677E-3</c:v>
                </c:pt>
                <c:pt idx="30">
                  <c:v>1.9237500018789433E-3</c:v>
                </c:pt>
                <c:pt idx="32">
                  <c:v>2.8387499987729825E-3</c:v>
                </c:pt>
                <c:pt idx="34">
                  <c:v>2.9662499982805457E-3</c:v>
                </c:pt>
                <c:pt idx="35">
                  <c:v>1.8551249999291031E-2</c:v>
                </c:pt>
                <c:pt idx="36">
                  <c:v>4.2687499990279321E-3</c:v>
                </c:pt>
                <c:pt idx="39">
                  <c:v>9.4212499971035868E-3</c:v>
                </c:pt>
                <c:pt idx="40">
                  <c:v>7.1387499992852099E-3</c:v>
                </c:pt>
                <c:pt idx="42">
                  <c:v>5.7374999960302375E-4</c:v>
                </c:pt>
                <c:pt idx="45">
                  <c:v>-1.271249999263091E-3</c:v>
                </c:pt>
                <c:pt idx="47">
                  <c:v>-6.576250001671724E-3</c:v>
                </c:pt>
                <c:pt idx="49">
                  <c:v>-2.0387500044307671E-3</c:v>
                </c:pt>
                <c:pt idx="50">
                  <c:v>2.5991249996877741E-2</c:v>
                </c:pt>
                <c:pt idx="53">
                  <c:v>4.410624999582069E-2</c:v>
                </c:pt>
                <c:pt idx="57">
                  <c:v>-5.5806250005844049E-2</c:v>
                </c:pt>
                <c:pt idx="60">
                  <c:v>2.6748749995022081E-2</c:v>
                </c:pt>
                <c:pt idx="63">
                  <c:v>3.8466250000055879E-2</c:v>
                </c:pt>
                <c:pt idx="65">
                  <c:v>3.9375000051222742E-4</c:v>
                </c:pt>
                <c:pt idx="66">
                  <c:v>1.3393749999522697E-2</c:v>
                </c:pt>
                <c:pt idx="68">
                  <c:v>2.1111249996465631E-2</c:v>
                </c:pt>
                <c:pt idx="70">
                  <c:v>4.5686250006838236E-2</c:v>
                </c:pt>
                <c:pt idx="73">
                  <c:v>-1.3071250003122259E-2</c:v>
                </c:pt>
                <c:pt idx="74">
                  <c:v>5.1048749992332887E-2</c:v>
                </c:pt>
                <c:pt idx="78">
                  <c:v>1.8238750002637971E-2</c:v>
                </c:pt>
                <c:pt idx="79">
                  <c:v>1.8508749999455176E-2</c:v>
                </c:pt>
                <c:pt idx="80">
                  <c:v>1.6936250001890585E-2</c:v>
                </c:pt>
                <c:pt idx="81">
                  <c:v>1.3566250003350433E-2</c:v>
                </c:pt>
                <c:pt idx="84">
                  <c:v>1.3998750000610016E-2</c:v>
                </c:pt>
                <c:pt idx="85">
                  <c:v>4.1437499967287295E-3</c:v>
                </c:pt>
                <c:pt idx="90">
                  <c:v>-2.3874999897088856E-4</c:v>
                </c:pt>
                <c:pt idx="93">
                  <c:v>-9.4125000032363459E-4</c:v>
                </c:pt>
                <c:pt idx="96">
                  <c:v>1.8162499982281588E-3</c:v>
                </c:pt>
                <c:pt idx="99">
                  <c:v>1.57125000259839E-3</c:v>
                </c:pt>
                <c:pt idx="102">
                  <c:v>3.4062499980791472E-3</c:v>
                </c:pt>
                <c:pt idx="103">
                  <c:v>9.5037500068428926E-3</c:v>
                </c:pt>
                <c:pt idx="107">
                  <c:v>8.7412499997299165E-3</c:v>
                </c:pt>
                <c:pt idx="108">
                  <c:v>8.791250002104789E-3</c:v>
                </c:pt>
                <c:pt idx="110">
                  <c:v>1.1936249997233972E-2</c:v>
                </c:pt>
                <c:pt idx="111">
                  <c:v>1.1956249996728729E-2</c:v>
                </c:pt>
                <c:pt idx="115">
                  <c:v>1.1996250002994202E-2</c:v>
                </c:pt>
                <c:pt idx="117">
                  <c:v>1.5616249998856802E-2</c:v>
                </c:pt>
                <c:pt idx="118">
                  <c:v>1.6316249995725229E-2</c:v>
                </c:pt>
                <c:pt idx="125">
                  <c:v>1.5023749998363201E-2</c:v>
                </c:pt>
                <c:pt idx="126">
                  <c:v>1.9501250004395843E-2</c:v>
                </c:pt>
                <c:pt idx="128">
                  <c:v>2.2368749996530823E-2</c:v>
                </c:pt>
                <c:pt idx="129">
                  <c:v>2.2568749998754356E-2</c:v>
                </c:pt>
                <c:pt idx="130">
                  <c:v>2.2668749996228144E-2</c:v>
                </c:pt>
                <c:pt idx="136">
                  <c:v>2.3443750003934838E-2</c:v>
                </c:pt>
                <c:pt idx="138">
                  <c:v>2.4891249995562248E-2</c:v>
                </c:pt>
                <c:pt idx="140">
                  <c:v>2.2678749999613501E-2</c:v>
                </c:pt>
                <c:pt idx="146">
                  <c:v>2.5561249996826518E-2</c:v>
                </c:pt>
                <c:pt idx="147">
                  <c:v>2.5511249994451646E-2</c:v>
                </c:pt>
                <c:pt idx="148">
                  <c:v>2.5291250000009313E-2</c:v>
                </c:pt>
                <c:pt idx="150">
                  <c:v>2.6228750000882428E-2</c:v>
                </c:pt>
                <c:pt idx="151">
                  <c:v>2.4913749999541324E-2</c:v>
                </c:pt>
                <c:pt idx="152">
                  <c:v>2.5748749998456333E-2</c:v>
                </c:pt>
                <c:pt idx="153">
                  <c:v>2.4466249997203704E-2</c:v>
                </c:pt>
                <c:pt idx="154">
                  <c:v>2.449874999729218E-2</c:v>
                </c:pt>
                <c:pt idx="155">
                  <c:v>2.4853750001057051E-2</c:v>
                </c:pt>
                <c:pt idx="161">
                  <c:v>2.4493750002875458E-2</c:v>
                </c:pt>
                <c:pt idx="162">
                  <c:v>2.4378750000323635E-2</c:v>
                </c:pt>
                <c:pt idx="166">
                  <c:v>2.4123750001308508E-2</c:v>
                </c:pt>
                <c:pt idx="168">
                  <c:v>2.3876250001194421E-2</c:v>
                </c:pt>
                <c:pt idx="170">
                  <c:v>2.3678750003455207E-2</c:v>
                </c:pt>
                <c:pt idx="173">
                  <c:v>2.3736250004731119E-2</c:v>
                </c:pt>
                <c:pt idx="175">
                  <c:v>2.350125000521075E-2</c:v>
                </c:pt>
                <c:pt idx="176">
                  <c:v>2.3036250000586733E-2</c:v>
                </c:pt>
                <c:pt idx="178">
                  <c:v>2.2576250004931353E-2</c:v>
                </c:pt>
                <c:pt idx="180">
                  <c:v>2.2871249995660037E-2</c:v>
                </c:pt>
                <c:pt idx="182">
                  <c:v>2.1753749999334104E-2</c:v>
                </c:pt>
                <c:pt idx="183">
                  <c:v>2.2103749994130339E-2</c:v>
                </c:pt>
                <c:pt idx="185">
                  <c:v>2.2286250001343433E-2</c:v>
                </c:pt>
                <c:pt idx="187">
                  <c:v>2.1158750001632143E-2</c:v>
                </c:pt>
                <c:pt idx="189">
                  <c:v>2.0711249999294523E-2</c:v>
                </c:pt>
                <c:pt idx="192">
                  <c:v>1.8156250000174623E-2</c:v>
                </c:pt>
                <c:pt idx="195">
                  <c:v>1.9953750001150183E-2</c:v>
                </c:pt>
                <c:pt idx="197">
                  <c:v>1.8273749999934807E-2</c:v>
                </c:pt>
                <c:pt idx="198">
                  <c:v>1.8613749998621643E-2</c:v>
                </c:pt>
                <c:pt idx="199">
                  <c:v>1.7378750002535526E-2</c:v>
                </c:pt>
                <c:pt idx="201">
                  <c:v>1.8021250005403999E-2</c:v>
                </c:pt>
                <c:pt idx="203">
                  <c:v>1.923125000030268E-2</c:v>
                </c:pt>
                <c:pt idx="207">
                  <c:v>1.6936250001890585E-2</c:v>
                </c:pt>
                <c:pt idx="209">
                  <c:v>1.7713749999529682E-2</c:v>
                </c:pt>
                <c:pt idx="212">
                  <c:v>1.4786250001634471E-2</c:v>
                </c:pt>
                <c:pt idx="216">
                  <c:v>1.441375000285916E-2</c:v>
                </c:pt>
                <c:pt idx="223">
                  <c:v>1.4701250001962762E-2</c:v>
                </c:pt>
                <c:pt idx="228">
                  <c:v>9.6887500039883889E-3</c:v>
                </c:pt>
                <c:pt idx="229">
                  <c:v>9.6887500039883889E-3</c:v>
                </c:pt>
                <c:pt idx="230">
                  <c:v>8.7512499958393164E-3</c:v>
                </c:pt>
                <c:pt idx="231">
                  <c:v>8.801249998214189E-3</c:v>
                </c:pt>
                <c:pt idx="232">
                  <c:v>9.3437499963329174E-3</c:v>
                </c:pt>
                <c:pt idx="240">
                  <c:v>1.1208750001969747E-2</c:v>
                </c:pt>
                <c:pt idx="241">
                  <c:v>8.1537500009289943E-3</c:v>
                </c:pt>
                <c:pt idx="243">
                  <c:v>9.4762499938951805E-3</c:v>
                </c:pt>
                <c:pt idx="244">
                  <c:v>6.7087499992339872E-3</c:v>
                </c:pt>
                <c:pt idx="245">
                  <c:v>7.04875000519678E-3</c:v>
                </c:pt>
                <c:pt idx="246">
                  <c:v>7.2287500006495975E-3</c:v>
                </c:pt>
                <c:pt idx="247">
                  <c:v>7.2412500012433156E-3</c:v>
                </c:pt>
                <c:pt idx="248">
                  <c:v>6.5237500020884909E-3</c:v>
                </c:pt>
                <c:pt idx="249">
                  <c:v>1.0483750003913883E-2</c:v>
                </c:pt>
                <c:pt idx="263">
                  <c:v>5.2312500047264621E-3</c:v>
                </c:pt>
                <c:pt idx="264">
                  <c:v>6.4612500063958578E-3</c:v>
                </c:pt>
                <c:pt idx="274">
                  <c:v>6.1262500021257438E-3</c:v>
                </c:pt>
                <c:pt idx="275">
                  <c:v>6.1462500016205013E-3</c:v>
                </c:pt>
                <c:pt idx="276">
                  <c:v>6.6862500025308691E-3</c:v>
                </c:pt>
                <c:pt idx="277">
                  <c:v>6.7962500033900142E-3</c:v>
                </c:pt>
                <c:pt idx="279">
                  <c:v>6.3337500032503158E-3</c:v>
                </c:pt>
                <c:pt idx="280">
                  <c:v>5.8037499984493479E-3</c:v>
                </c:pt>
                <c:pt idx="283">
                  <c:v>3.9812499962863512E-3</c:v>
                </c:pt>
                <c:pt idx="285">
                  <c:v>1.1112499996670522E-3</c:v>
                </c:pt>
                <c:pt idx="286">
                  <c:v>1.8612499989103526E-3</c:v>
                </c:pt>
                <c:pt idx="287">
                  <c:v>1.9812500031548552E-3</c:v>
                </c:pt>
                <c:pt idx="288">
                  <c:v>2.3312499979510903E-3</c:v>
                </c:pt>
                <c:pt idx="289">
                  <c:v>4.0387500048382208E-3</c:v>
                </c:pt>
                <c:pt idx="290">
                  <c:v>2.7012499995180406E-3</c:v>
                </c:pt>
                <c:pt idx="291">
                  <c:v>3.0012499992153607E-3</c:v>
                </c:pt>
                <c:pt idx="292">
                  <c:v>2.3362500069197267E-3</c:v>
                </c:pt>
                <c:pt idx="293">
                  <c:v>1.8937499989988282E-3</c:v>
                </c:pt>
                <c:pt idx="295">
                  <c:v>8.8875000074040145E-4</c:v>
                </c:pt>
                <c:pt idx="296">
                  <c:v>8.8749999122228473E-5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18-4B93-8C5B-AC4DED70B76B}"/>
            </c:ext>
          </c:extLst>
        </c:ser>
        <c:ser>
          <c:idx val="2"/>
          <c:order val="2"/>
          <c:tx>
            <c:strRef>
              <c:f>B!$Y$1</c:f>
              <c:strCache>
                <c:ptCount val="1"/>
                <c:pt idx="0">
                  <c:v>Pri-fit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B!$X$2:$X$162</c:f>
              <c:numCache>
                <c:formatCode>General</c:formatCode>
                <c:ptCount val="1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</c:numCache>
            </c:numRef>
          </c:xVal>
          <c:yVal>
            <c:numRef>
              <c:f>B!$Y$2:$Y$162</c:f>
              <c:numCache>
                <c:formatCode>General</c:formatCode>
                <c:ptCount val="161"/>
                <c:pt idx="0">
                  <c:v>-2.1300376617586735E-4</c:v>
                </c:pt>
                <c:pt idx="1">
                  <c:v>3.3674056885922322E-3</c:v>
                </c:pt>
                <c:pt idx="2">
                  <c:v>7.7835902581584945E-3</c:v>
                </c:pt>
                <c:pt idx="3">
                  <c:v>1.2597373469511673E-2</c:v>
                </c:pt>
                <c:pt idx="4">
                  <c:v>1.7331128874715822E-2</c:v>
                </c:pt>
                <c:pt idx="5">
                  <c:v>2.1515170432602079E-2</c:v>
                </c:pt>
                <c:pt idx="6">
                  <c:v>2.4734355038554451E-2</c:v>
                </c:pt>
                <c:pt idx="7">
                  <c:v>2.6669273271524428E-2</c:v>
                </c:pt>
                <c:pt idx="8">
                  <c:v>2.7127941387732217E-2</c:v>
                </c:pt>
                <c:pt idx="9">
                  <c:v>2.606485006249341E-2</c:v>
                </c:pt>
                <c:pt idx="10">
                  <c:v>2.3585479852619919E-2</c:v>
                </c:pt>
                <c:pt idx="11">
                  <c:v>1.9935835352516224E-2</c:v>
                </c:pt>
                <c:pt idx="12">
                  <c:v>1.5478036471259778E-2</c:v>
                </c:pt>
                <c:pt idx="13">
                  <c:v>1.0654388678744985E-2</c:v>
                </c:pt>
                <c:pt idx="14">
                  <c:v>5.9434971925477467E-3</c:v>
                </c:pt>
                <c:pt idx="15">
                  <c:v>1.8127794821248856E-3</c:v>
                </c:pt>
                <c:pt idx="16">
                  <c:v>-1.3279121719302085E-3</c:v>
                </c:pt>
                <c:pt idx="17">
                  <c:v>-3.1669564661797791E-3</c:v>
                </c:pt>
                <c:pt idx="18">
                  <c:v>-3.5218823263578319E-3</c:v>
                </c:pt>
                <c:pt idx="19">
                  <c:v>-2.3574737964409068E-3</c:v>
                </c:pt>
                <c:pt idx="20">
                  <c:v>2.1073581314295931E-4</c:v>
                </c:pt>
                <c:pt idx="21">
                  <c:v>3.9279272096413263E-3</c:v>
                </c:pt>
                <c:pt idx="22">
                  <c:v>8.425278440536605E-3</c:v>
                </c:pt>
                <c:pt idx="23">
                  <c:v>1.3256559628158597E-2</c:v>
                </c:pt>
                <c:pt idx="24">
                  <c:v>1.7942408164905541E-2</c:v>
                </c:pt>
                <c:pt idx="25">
                  <c:v>2.2017891357735953E-2</c:v>
                </c:pt>
                <c:pt idx="26">
                  <c:v>2.5078637327911407E-2</c:v>
                </c:pt>
                <c:pt idx="27">
                  <c:v>2.6820957030540681E-2</c:v>
                </c:pt>
                <c:pt idx="28">
                  <c:v>2.7071976463160792E-2</c:v>
                </c:pt>
                <c:pt idx="29">
                  <c:v>2.5806789327606425E-2</c:v>
                </c:pt>
                <c:pt idx="30">
                  <c:v>2.3150928247802946E-2</c:v>
                </c:pt>
                <c:pt idx="31">
                  <c:v>1.9367909347776512E-2</c:v>
                </c:pt>
                <c:pt idx="32">
                  <c:v>1.4833086024296803E-2</c:v>
                </c:pt>
                <c:pt idx="33">
                  <c:v>9.9964061584612539E-3</c:v>
                </c:pt>
                <c:pt idx="34">
                  <c:v>5.3377680179513311E-3</c:v>
                </c:pt>
                <c:pt idx="35">
                  <c:v>1.3194044640273822E-3</c:v>
                </c:pt>
                <c:pt idx="36">
                  <c:v>-1.6599800692909082E-3</c:v>
                </c:pt>
                <c:pt idx="37">
                  <c:v>-3.3047692675155869E-3</c:v>
                </c:pt>
                <c:pt idx="38">
                  <c:v>-3.4517661631349675E-3</c:v>
                </c:pt>
                <c:pt idx="39">
                  <c:v>-2.0863856362901591E-3</c:v>
                </c:pt>
                <c:pt idx="40">
                  <c:v>6.5589844091346744E-4</c:v>
                </c:pt>
                <c:pt idx="41">
                  <c:v>4.5029950029835909E-3</c:v>
                </c:pt>
                <c:pt idx="42">
                  <c:v>9.0731928292165833E-3</c:v>
                </c:pt>
                <c:pt idx="43">
                  <c:v>1.3913034159204753E-2</c:v>
                </c:pt>
                <c:pt idx="44">
                  <c:v>1.854230704290348E-2</c:v>
                </c:pt>
                <c:pt idx="45">
                  <c:v>2.2501692257387931E-2</c:v>
                </c:pt>
                <c:pt idx="46">
                  <c:v>2.5398337234735172E-2</c:v>
                </c:pt>
                <c:pt idx="47">
                  <c:v>2.6944835128662852E-2</c:v>
                </c:pt>
                <c:pt idx="48">
                  <c:v>2.6987741493630701E-2</c:v>
                </c:pt>
                <c:pt idx="49">
                  <c:v>2.5522799134456962E-2</c:v>
                </c:pt>
                <c:pt idx="50">
                  <c:v>2.2695360507769269E-2</c:v>
                </c:pt>
                <c:pt idx="51">
                  <c:v>1.8785965764365607E-2</c:v>
                </c:pt>
                <c:pt idx="52">
                  <c:v>1.4182507387743702E-2</c:v>
                </c:pt>
                <c:pt idx="53">
                  <c:v>9.3417432700041714E-3</c:v>
                </c:pt>
                <c:pt idx="54">
                  <c:v>4.7439769207439806E-3</c:v>
                </c:pt>
                <c:pt idx="55">
                  <c:v>8.4540146570617931E-4</c:v>
                </c:pt>
                <c:pt idx="56">
                  <c:v>-1.9671641078709834E-3</c:v>
                </c:pt>
                <c:pt idx="57">
                  <c:v>-3.4146553624103473E-3</c:v>
                </c:pt>
                <c:pt idx="58">
                  <c:v>-3.3534513503184586E-3</c:v>
                </c:pt>
                <c:pt idx="59">
                  <c:v>-1.7896247702631589E-3</c:v>
                </c:pt>
                <c:pt idx="60">
                  <c:v>1.121660569618519E-3</c:v>
                </c:pt>
                <c:pt idx="61">
                  <c:v>5.0915451975214734E-3</c:v>
                </c:pt>
                <c:pt idx="62">
                  <c:v>9.7261347874467614E-3</c:v>
                </c:pt>
                <c:pt idx="63">
                  <c:v>1.4565582589699425E-2</c:v>
                </c:pt>
                <c:pt idx="64">
                  <c:v>1.9129715700291997E-2</c:v>
                </c:pt>
                <c:pt idx="65">
                  <c:v>2.2965678103528151E-2</c:v>
                </c:pt>
                <c:pt idx="66">
                  <c:v>2.5692863316599826E-2</c:v>
                </c:pt>
                <c:pt idx="67">
                  <c:v>2.7040678392340044E-2</c:v>
                </c:pt>
                <c:pt idx="68">
                  <c:v>2.6875392313202774E-2</c:v>
                </c:pt>
                <c:pt idx="69">
                  <c:v>2.5213404862768914E-2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18-4B93-8C5B-AC4DED70B76B}"/>
            </c:ext>
          </c:extLst>
        </c:ser>
        <c:ser>
          <c:idx val="3"/>
          <c:order val="3"/>
          <c:tx>
            <c:strRef>
              <c:f>B!$Z$1</c:f>
              <c:strCache>
                <c:ptCount val="1"/>
                <c:pt idx="0">
                  <c:v>Sec-fit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B!$X$2:$X$162</c:f>
              <c:numCache>
                <c:formatCode>General</c:formatCode>
                <c:ptCount val="1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</c:numCache>
            </c:numRef>
          </c:xVal>
          <c:yVal>
            <c:numRef>
              <c:f>B!$Z$2:$Z$162</c:f>
              <c:numCache>
                <c:formatCode>General</c:formatCode>
                <c:ptCount val="161"/>
                <c:pt idx="0">
                  <c:v>2.2453502868413952E-2</c:v>
                </c:pt>
                <c:pt idx="1">
                  <c:v>1.9273112562391888E-2</c:v>
                </c:pt>
                <c:pt idx="2">
                  <c:v>1.5350323626632459E-2</c:v>
                </c:pt>
                <c:pt idx="3">
                  <c:v>1.1074357524406029E-2</c:v>
                </c:pt>
                <c:pt idx="4">
                  <c:v>6.869478168571033E-3</c:v>
                </c:pt>
                <c:pt idx="5">
                  <c:v>3.1528962025129705E-3</c:v>
                </c:pt>
                <c:pt idx="6">
                  <c:v>2.9337311069678462E-4</c:v>
                </c:pt>
                <c:pt idx="7">
                  <c:v>-1.4253675162691996E-3</c:v>
                </c:pt>
                <c:pt idx="8">
                  <c:v>-1.8327912059050381E-3</c:v>
                </c:pt>
                <c:pt idx="9">
                  <c:v>-8.8847313616498107E-4</c:v>
                </c:pt>
                <c:pt idx="10">
                  <c:v>1.3138908895529277E-3</c:v>
                </c:pt>
                <c:pt idx="11">
                  <c:v>4.5557809960319147E-3</c:v>
                </c:pt>
                <c:pt idx="12">
                  <c:v>8.515534908887748E-3</c:v>
                </c:pt>
                <c:pt idx="13">
                  <c:v>1.2800263477724689E-2</c:v>
                </c:pt>
                <c:pt idx="14">
                  <c:v>1.6984833372508962E-2</c:v>
                </c:pt>
                <c:pt idx="15">
                  <c:v>2.0654049066721629E-2</c:v>
                </c:pt>
                <c:pt idx="16">
                  <c:v>2.3443848785706052E-2</c:v>
                </c:pt>
                <c:pt idx="17">
                  <c:v>2.5077426933587284E-2</c:v>
                </c:pt>
                <c:pt idx="18">
                  <c:v>2.5392698909970757E-2</c:v>
                </c:pt>
                <c:pt idx="19">
                  <c:v>2.4358383240888421E-2</c:v>
                </c:pt>
                <c:pt idx="20">
                  <c:v>2.2077105345346092E-2</c:v>
                </c:pt>
                <c:pt idx="21">
                  <c:v>1.8775214979899681E-2</c:v>
                </c:pt>
                <c:pt idx="22">
                  <c:v>1.4780327680496615E-2</c:v>
                </c:pt>
                <c:pt idx="23">
                  <c:v>1.0488818553148791E-2</c:v>
                </c:pt>
                <c:pt idx="24">
                  <c:v>6.3264936989589262E-3</c:v>
                </c:pt>
                <c:pt idx="25">
                  <c:v>2.7063414782199126E-3</c:v>
                </c:pt>
                <c:pt idx="26">
                  <c:v>-1.2444441580031565E-5</c:v>
                </c:pt>
                <c:pt idx="27">
                  <c:v>-1.560104496173503E-3</c:v>
                </c:pt>
                <c:pt idx="28">
                  <c:v>-1.7830789297442248E-3</c:v>
                </c:pt>
                <c:pt idx="29">
                  <c:v>-6.5924408569799711E-4</c:v>
                </c:pt>
                <c:pt idx="30">
                  <c:v>1.6998924709043951E-3</c:v>
                </c:pt>
                <c:pt idx="31">
                  <c:v>5.0602558006123373E-3</c:v>
                </c:pt>
                <c:pt idx="32">
                  <c:v>9.0884286450089152E-3</c:v>
                </c:pt>
                <c:pt idx="33">
                  <c:v>1.3384733286409708E-2</c:v>
                </c:pt>
                <c:pt idx="34">
                  <c:v>1.7522887809940886E-2</c:v>
                </c:pt>
                <c:pt idx="35">
                  <c:v>2.1092302049966635E-2</c:v>
                </c:pt>
                <c:pt idx="36">
                  <c:v>2.3738816591776572E-2</c:v>
                </c:pt>
                <c:pt idx="37">
                  <c:v>2.5199842680431669E-2</c:v>
                </c:pt>
                <c:pt idx="38">
                  <c:v>2.5330416434006311E-2</c:v>
                </c:pt>
                <c:pt idx="39">
                  <c:v>2.4117582246613135E-2</c:v>
                </c:pt>
                <c:pt idx="40">
                  <c:v>2.1681678251364089E-2</c:v>
                </c:pt>
                <c:pt idx="41">
                  <c:v>1.8264396298864304E-2</c:v>
                </c:pt>
                <c:pt idx="42">
                  <c:v>1.4204801147310347E-2</c:v>
                </c:pt>
                <c:pt idx="43">
                  <c:v>9.9056882544872379E-3</c:v>
                </c:pt>
                <c:pt idx="44">
                  <c:v>5.7936181716537029E-3</c:v>
                </c:pt>
                <c:pt idx="45">
                  <c:v>2.2765929506461148E-3</c:v>
                </c:pt>
                <c:pt idx="46">
                  <c:v>-2.9642606361055153E-4</c:v>
                </c:pt>
                <c:pt idx="47">
                  <c:v>-1.6701423863571332E-3</c:v>
                </c:pt>
                <c:pt idx="48">
                  <c:v>-1.7082550628357077E-3</c:v>
                </c:pt>
                <c:pt idx="49">
                  <c:v>-4.0698253050210423E-4</c:v>
                </c:pt>
                <c:pt idx="50">
                  <c:v>2.1045621720778146E-3</c:v>
                </c:pt>
                <c:pt idx="51">
                  <c:v>5.5771820780991252E-3</c:v>
                </c:pt>
                <c:pt idx="52">
                  <c:v>9.6663217645355307E-3</c:v>
                </c:pt>
                <c:pt idx="53">
                  <c:v>1.39662543471891E-2</c:v>
                </c:pt>
                <c:pt idx="54">
                  <c:v>1.8050337944686096E-2</c:v>
                </c:pt>
                <c:pt idx="55">
                  <c:v>2.1513347340995727E-2</c:v>
                </c:pt>
                <c:pt idx="56">
                  <c:v>2.4011680673610491E-2</c:v>
                </c:pt>
                <c:pt idx="57">
                  <c:v>2.5297451815751236E-2</c:v>
                </c:pt>
                <c:pt idx="58">
                  <c:v>2.5243085786053859E-2</c:v>
                </c:pt>
                <c:pt idx="59">
                  <c:v>2.3853976814485228E-2</c:v>
                </c:pt>
                <c:pt idx="60">
                  <c:v>2.126795312362121E-2</c:v>
                </c:pt>
                <c:pt idx="61">
                  <c:v>1.7741601530008203E-2</c:v>
                </c:pt>
                <c:pt idx="62">
                  <c:v>1.362480874683647E-2</c:v>
                </c:pt>
                <c:pt idx="63">
                  <c:v>9.3260454150931645E-3</c:v>
                </c:pt>
                <c:pt idx="64">
                  <c:v>5.2718374023777255E-3</c:v>
                </c:pt>
                <c:pt idx="65">
                  <c:v>1.8644456513391468E-3</c:v>
                </c:pt>
                <c:pt idx="66">
                  <c:v>-5.5804639152739685E-4</c:v>
                </c:pt>
                <c:pt idx="67">
                  <c:v>-1.7552776175499048E-3</c:v>
                </c:pt>
                <c:pt idx="68">
                  <c:v>-1.6084580287711609E-3</c:v>
                </c:pt>
                <c:pt idx="69">
                  <c:v>-1.3215515255933334E-4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18-4B93-8C5B-AC4DED70B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324528"/>
        <c:axId val="1"/>
      </c:scatterChart>
      <c:valAx>
        <c:axId val="924324528"/>
        <c:scaling>
          <c:orientation val="minMax"/>
          <c:max val="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375314861460958"/>
              <c:y val="0.93556085918854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2972292191435771E-3"/>
              <c:y val="0.39618138424821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32452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335012594458438"/>
          <c:y val="0.93794749403341293"/>
          <c:w val="0.80226700251889171"/>
          <c:h val="0.985680190930787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0</xdr:rowOff>
    </xdr:from>
    <xdr:to>
      <xdr:col>17</xdr:col>
      <xdr:colOff>304800</xdr:colOff>
      <xdr:row>18</xdr:row>
      <xdr:rowOff>85725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9D9413C5-937A-6A02-2441-31624368F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219075</xdr:colOff>
      <xdr:row>0</xdr:row>
      <xdr:rowOff>0</xdr:rowOff>
    </xdr:from>
    <xdr:to>
      <xdr:col>26</xdr:col>
      <xdr:colOff>342900</xdr:colOff>
      <xdr:row>18</xdr:row>
      <xdr:rowOff>95250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80FF7C2-091E-EE38-1A2B-9B27E1F7CA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76200</xdr:rowOff>
    </xdr:from>
    <xdr:to>
      <xdr:col>14</xdr:col>
      <xdr:colOff>561974</xdr:colOff>
      <xdr:row>20</xdr:row>
      <xdr:rowOff>19050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D9A54A1-9792-0EA9-DFA6-3BB27A0414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20</xdr:row>
      <xdr:rowOff>85724</xdr:rowOff>
    </xdr:from>
    <xdr:to>
      <xdr:col>14</xdr:col>
      <xdr:colOff>542925</xdr:colOff>
      <xdr:row>40</xdr:row>
      <xdr:rowOff>28575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16B8446-7F1B-27A3-4D0A-A0B046574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13</xdr:col>
      <xdr:colOff>447675</xdr:colOff>
      <xdr:row>17</xdr:row>
      <xdr:rowOff>152400</xdr:rowOff>
    </xdr:to>
    <xdr:graphicFrame macro="">
      <xdr:nvGraphicFramePr>
        <xdr:cNvPr id="2059" name="Chart 1">
          <a:extLst>
            <a:ext uri="{FF2B5EF4-FFF2-40B4-BE49-F238E27FC236}">
              <a16:creationId xmlns:a16="http://schemas.microsoft.com/office/drawing/2014/main" id="{B4248106-D561-DF46-E460-E2BCD3FBB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267</xdr:row>
      <xdr:rowOff>114300</xdr:rowOff>
    </xdr:from>
    <xdr:to>
      <xdr:col>18</xdr:col>
      <xdr:colOff>428625</xdr:colOff>
      <xdr:row>286</xdr:row>
      <xdr:rowOff>104775</xdr:rowOff>
    </xdr:to>
    <xdr:graphicFrame macro="">
      <xdr:nvGraphicFramePr>
        <xdr:cNvPr id="2060" name="Chart 4">
          <a:extLst>
            <a:ext uri="{FF2B5EF4-FFF2-40B4-BE49-F238E27FC236}">
              <a16:creationId xmlns:a16="http://schemas.microsoft.com/office/drawing/2014/main" id="{26781CD0-9B3F-91EC-11F2-829ABF414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13</xdr:col>
      <xdr:colOff>447675</xdr:colOff>
      <xdr:row>17</xdr:row>
      <xdr:rowOff>152400</xdr:rowOff>
    </xdr:to>
    <xdr:graphicFrame macro="">
      <xdr:nvGraphicFramePr>
        <xdr:cNvPr id="4109" name="Chart 1">
          <a:extLst>
            <a:ext uri="{FF2B5EF4-FFF2-40B4-BE49-F238E27FC236}">
              <a16:creationId xmlns:a16="http://schemas.microsoft.com/office/drawing/2014/main" id="{A24EF761-0296-40D4-56A4-0E59F94D6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314325</xdr:colOff>
      <xdr:row>2</xdr:row>
      <xdr:rowOff>66675</xdr:rowOff>
    </xdr:from>
    <xdr:to>
      <xdr:col>37</xdr:col>
      <xdr:colOff>9525</xdr:colOff>
      <xdr:row>20</xdr:row>
      <xdr:rowOff>123825</xdr:rowOff>
    </xdr:to>
    <xdr:graphicFrame macro="">
      <xdr:nvGraphicFramePr>
        <xdr:cNvPr id="4110" name="Chart 2">
          <a:extLst>
            <a:ext uri="{FF2B5EF4-FFF2-40B4-BE49-F238E27FC236}">
              <a16:creationId xmlns:a16="http://schemas.microsoft.com/office/drawing/2014/main" id="{F40AA219-CCCE-6243-23A9-B5EE73097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21</xdr:col>
      <xdr:colOff>600075</xdr:colOff>
      <xdr:row>17</xdr:row>
      <xdr:rowOff>161925</xdr:rowOff>
    </xdr:to>
    <xdr:graphicFrame macro="">
      <xdr:nvGraphicFramePr>
        <xdr:cNvPr id="4111" name="Chart 3">
          <a:extLst>
            <a:ext uri="{FF2B5EF4-FFF2-40B4-BE49-F238E27FC236}">
              <a16:creationId xmlns:a16="http://schemas.microsoft.com/office/drawing/2014/main" id="{979E3608-2F71-706E-8972-AF74D0DAF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13</xdr:col>
      <xdr:colOff>447675</xdr:colOff>
      <xdr:row>17</xdr:row>
      <xdr:rowOff>152400</xdr:rowOff>
    </xdr:to>
    <xdr:graphicFrame macro="">
      <xdr:nvGraphicFramePr>
        <xdr:cNvPr id="5159" name="Chart 1">
          <a:extLst>
            <a:ext uri="{FF2B5EF4-FFF2-40B4-BE49-F238E27FC236}">
              <a16:creationId xmlns:a16="http://schemas.microsoft.com/office/drawing/2014/main" id="{A82FFA59-56BD-768A-7D97-2A5712580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66675</xdr:colOff>
      <xdr:row>0</xdr:row>
      <xdr:rowOff>123825</xdr:rowOff>
    </xdr:from>
    <xdr:to>
      <xdr:col>34</xdr:col>
      <xdr:colOff>371475</xdr:colOff>
      <xdr:row>18</xdr:row>
      <xdr:rowOff>85725</xdr:rowOff>
    </xdr:to>
    <xdr:graphicFrame macro="">
      <xdr:nvGraphicFramePr>
        <xdr:cNvPr id="5160" name="Chart 3">
          <a:extLst>
            <a:ext uri="{FF2B5EF4-FFF2-40B4-BE49-F238E27FC236}">
              <a16:creationId xmlns:a16="http://schemas.microsoft.com/office/drawing/2014/main" id="{1879498E-28D7-CB39-0FC3-6E09DA6EF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371475</xdr:colOff>
      <xdr:row>22</xdr:row>
      <xdr:rowOff>0</xdr:rowOff>
    </xdr:from>
    <xdr:to>
      <xdr:col>20</xdr:col>
      <xdr:colOff>619125</xdr:colOff>
      <xdr:row>40</xdr:row>
      <xdr:rowOff>152400</xdr:rowOff>
    </xdr:to>
    <xdr:graphicFrame macro="">
      <xdr:nvGraphicFramePr>
        <xdr:cNvPr id="5161" name="Chart 4">
          <a:extLst>
            <a:ext uri="{FF2B5EF4-FFF2-40B4-BE49-F238E27FC236}">
              <a16:creationId xmlns:a16="http://schemas.microsoft.com/office/drawing/2014/main" id="{DC1E2448-AD36-9415-B501-28F3D43CD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257175</xdr:colOff>
      <xdr:row>0</xdr:row>
      <xdr:rowOff>161925</xdr:rowOff>
    </xdr:from>
    <xdr:to>
      <xdr:col>17</xdr:col>
      <xdr:colOff>38100</xdr:colOff>
      <xdr:row>18</xdr:row>
      <xdr:rowOff>123825</xdr:rowOff>
    </xdr:to>
    <xdr:graphicFrame macro="">
      <xdr:nvGraphicFramePr>
        <xdr:cNvPr id="5162" name="Chart 5">
          <a:extLst>
            <a:ext uri="{FF2B5EF4-FFF2-40B4-BE49-F238E27FC236}">
              <a16:creationId xmlns:a16="http://schemas.microsoft.com/office/drawing/2014/main" id="{F28AFACF-F365-D528-FEED-064B53361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0</xdr:colOff>
      <xdr:row>20</xdr:row>
      <xdr:rowOff>0</xdr:rowOff>
    </xdr:from>
    <xdr:to>
      <xdr:col>34</xdr:col>
      <xdr:colOff>314325</xdr:colOff>
      <xdr:row>39</xdr:row>
      <xdr:rowOff>0</xdr:rowOff>
    </xdr:to>
    <xdr:graphicFrame macro="">
      <xdr:nvGraphicFramePr>
        <xdr:cNvPr id="5163" name="Chart 6">
          <a:extLst>
            <a:ext uri="{FF2B5EF4-FFF2-40B4-BE49-F238E27FC236}">
              <a16:creationId xmlns:a16="http://schemas.microsoft.com/office/drawing/2014/main" id="{56FF7808-F55B-8840-FA81-47BAA753D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485775</xdr:colOff>
      <xdr:row>2</xdr:row>
      <xdr:rowOff>161925</xdr:rowOff>
    </xdr:from>
    <xdr:to>
      <xdr:col>23</xdr:col>
      <xdr:colOff>447675</xdr:colOff>
      <xdr:row>26</xdr:row>
      <xdr:rowOff>142875</xdr:rowOff>
    </xdr:to>
    <xdr:graphicFrame macro="">
      <xdr:nvGraphicFramePr>
        <xdr:cNvPr id="5164" name="Chart 7">
          <a:extLst>
            <a:ext uri="{FF2B5EF4-FFF2-40B4-BE49-F238E27FC236}">
              <a16:creationId xmlns:a16="http://schemas.microsoft.com/office/drawing/2014/main" id="{5B4BAACC-AE04-A468-E265-62E2DC23C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10</xdr:col>
      <xdr:colOff>533400</xdr:colOff>
      <xdr:row>48</xdr:row>
      <xdr:rowOff>85725</xdr:rowOff>
    </xdr:to>
    <xdr:graphicFrame macro="">
      <xdr:nvGraphicFramePr>
        <xdr:cNvPr id="5165" name="Chart 8">
          <a:extLst>
            <a:ext uri="{FF2B5EF4-FFF2-40B4-BE49-F238E27FC236}">
              <a16:creationId xmlns:a16="http://schemas.microsoft.com/office/drawing/2014/main" id="{BDD722FD-983A-DC66-3F73-852430455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10</xdr:col>
      <xdr:colOff>542925</xdr:colOff>
      <xdr:row>73</xdr:row>
      <xdr:rowOff>95250</xdr:rowOff>
    </xdr:to>
    <xdr:graphicFrame macro="">
      <xdr:nvGraphicFramePr>
        <xdr:cNvPr id="5166" name="Chart 9">
          <a:extLst>
            <a:ext uri="{FF2B5EF4-FFF2-40B4-BE49-F238E27FC236}">
              <a16:creationId xmlns:a16="http://schemas.microsoft.com/office/drawing/2014/main" id="{EDA40F0E-452F-46E0-95FD-5A7B74E0F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19050</xdr:colOff>
      <xdr:row>41</xdr:row>
      <xdr:rowOff>114300</xdr:rowOff>
    </xdr:from>
    <xdr:to>
      <xdr:col>23</xdr:col>
      <xdr:colOff>9525</xdr:colOff>
      <xdr:row>66</xdr:row>
      <xdr:rowOff>57150</xdr:rowOff>
    </xdr:to>
    <xdr:graphicFrame macro="">
      <xdr:nvGraphicFramePr>
        <xdr:cNvPr id="5167" name="Chart 11">
          <a:extLst>
            <a:ext uri="{FF2B5EF4-FFF2-40B4-BE49-F238E27FC236}">
              <a16:creationId xmlns:a16="http://schemas.microsoft.com/office/drawing/2014/main" id="{181BF030-26FE-AC87-6270-DE0161E48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31" TargetMode="External"/><Relationship Id="rId21" Type="http://schemas.openxmlformats.org/officeDocument/2006/relationships/hyperlink" Target="http://www.bav-astro.de/sfs/BAVM_link.php?BAVMnr=62" TargetMode="External"/><Relationship Id="rId42" Type="http://schemas.openxmlformats.org/officeDocument/2006/relationships/hyperlink" Target="http://www.bav-astro.de/sfs/BAVM_link.php?BAVMnr=178" TargetMode="External"/><Relationship Id="rId47" Type="http://schemas.openxmlformats.org/officeDocument/2006/relationships/hyperlink" Target="http://www.bav-astro.de/sfs/BAVM_link.php?BAVMnr=203" TargetMode="External"/><Relationship Id="rId63" Type="http://schemas.openxmlformats.org/officeDocument/2006/relationships/hyperlink" Target="http://www.konkoly.hu/cgi-bin/IBVS?5933" TargetMode="External"/><Relationship Id="rId68" Type="http://schemas.openxmlformats.org/officeDocument/2006/relationships/hyperlink" Target="http://www.bav-astro.de/sfs/BAVM_link.php?BAVMnr=212" TargetMode="External"/><Relationship Id="rId84" Type="http://schemas.openxmlformats.org/officeDocument/2006/relationships/hyperlink" Target="http://var.astro.cz/oejv/issues/oejv0160.pdf" TargetMode="External"/><Relationship Id="rId89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50" TargetMode="External"/><Relationship Id="rId71" Type="http://schemas.openxmlformats.org/officeDocument/2006/relationships/hyperlink" Target="http://www.konkoly.hu/cgi-bin/IBVS?6011" TargetMode="External"/><Relationship Id="rId9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2312" TargetMode="External"/><Relationship Id="rId16" Type="http://schemas.openxmlformats.org/officeDocument/2006/relationships/hyperlink" Target="http://www.bav-astro.de/sfs/BAVM_link.php?BAVMnr=62" TargetMode="External"/><Relationship Id="rId29" Type="http://schemas.openxmlformats.org/officeDocument/2006/relationships/hyperlink" Target="http://www.bav-astro.de/sfs/BAVM_link.php?BAVMnr=152" TargetMode="External"/><Relationship Id="rId107" Type="http://schemas.openxmlformats.org/officeDocument/2006/relationships/hyperlink" Target="http://www.bav-astro.de/sfs/BAVM_link.php?BAVMnr=241" TargetMode="External"/><Relationship Id="rId11" Type="http://schemas.openxmlformats.org/officeDocument/2006/relationships/hyperlink" Target="http://www.konkoly.hu/cgi-bin/IBVS?3408" TargetMode="External"/><Relationship Id="rId24" Type="http://schemas.openxmlformats.org/officeDocument/2006/relationships/hyperlink" Target="http://www.bav-astro.de/sfs/BAVM_link.php?BAVMnr=99" TargetMode="External"/><Relationship Id="rId32" Type="http://schemas.openxmlformats.org/officeDocument/2006/relationships/hyperlink" Target="http://www.bav-astro.de/sfs/BAVM_link.php?BAVMnr=158" TargetMode="External"/><Relationship Id="rId37" Type="http://schemas.openxmlformats.org/officeDocument/2006/relationships/hyperlink" Target="http://www.konkoly.hu/cgi-bin/IBVS?5592" TargetMode="External"/><Relationship Id="rId40" Type="http://schemas.openxmlformats.org/officeDocument/2006/relationships/hyperlink" Target="http://www.bav-astro.de/sfs/BAVM_link.php?BAVMnr=178" TargetMode="External"/><Relationship Id="rId45" Type="http://schemas.openxmlformats.org/officeDocument/2006/relationships/hyperlink" Target="http://www.bav-astro.de/sfs/BAVM_link.php?BAVMnr=183" TargetMode="External"/><Relationship Id="rId53" Type="http://schemas.openxmlformats.org/officeDocument/2006/relationships/hyperlink" Target="http://www.bav-astro.de/sfs/BAVM_link.php?BAVMnr=193" TargetMode="External"/><Relationship Id="rId58" Type="http://schemas.openxmlformats.org/officeDocument/2006/relationships/hyperlink" Target="http://www.konkoly.hu/cgi-bin/IBVS?5933" TargetMode="External"/><Relationship Id="rId66" Type="http://schemas.openxmlformats.org/officeDocument/2006/relationships/hyperlink" Target="http://var.astro.cz/oejv/issues/oejv0137.pdf" TargetMode="External"/><Relationship Id="rId74" Type="http://schemas.openxmlformats.org/officeDocument/2006/relationships/hyperlink" Target="http://var.astro.cz/oejv/issues/oejv0160.pdf" TargetMode="External"/><Relationship Id="rId79" Type="http://schemas.openxmlformats.org/officeDocument/2006/relationships/hyperlink" Target="http://www.konkoly.hu/cgi-bin/IBVS?6042" TargetMode="External"/><Relationship Id="rId87" Type="http://schemas.openxmlformats.org/officeDocument/2006/relationships/hyperlink" Target="http://var.astro.cz/oejv/issues/oejv0160.pdf" TargetMode="External"/><Relationship Id="rId102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36" TargetMode="External"/><Relationship Id="rId61" Type="http://schemas.openxmlformats.org/officeDocument/2006/relationships/hyperlink" Target="http://www.aavso.org/sites/default/files/jaavso/v37n1/44.pdf" TargetMode="External"/><Relationship Id="rId82" Type="http://schemas.openxmlformats.org/officeDocument/2006/relationships/hyperlink" Target="http://var.astro.cz/oejv/issues/oejv0160.pdf" TargetMode="External"/><Relationship Id="rId90" Type="http://schemas.openxmlformats.org/officeDocument/2006/relationships/hyperlink" Target="http://var.astro.cz/oejv/issues/oejv0160.pdf" TargetMode="External"/><Relationship Id="rId95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bav-astro.de/sfs/BAVM_link.php?BAVMnr=60" TargetMode="External"/><Relationship Id="rId22" Type="http://schemas.openxmlformats.org/officeDocument/2006/relationships/hyperlink" Target="http://www.bav-astro.de/sfs/BAVM_link.php?BAVMnr=62" TargetMode="External"/><Relationship Id="rId27" Type="http://schemas.openxmlformats.org/officeDocument/2006/relationships/hyperlink" Target="http://www.konkoly.hu/cgi-bin/IBVS?5040" TargetMode="External"/><Relationship Id="rId30" Type="http://schemas.openxmlformats.org/officeDocument/2006/relationships/hyperlink" Target="http://www.bav-astro.de/sfs/BAVM_link.php?BAVMnr=152" TargetMode="External"/><Relationship Id="rId35" Type="http://schemas.openxmlformats.org/officeDocument/2006/relationships/hyperlink" Target="http://www.bav-astro.de/sfs/BAVM_link.php?BAVMnr=157" TargetMode="External"/><Relationship Id="rId43" Type="http://schemas.openxmlformats.org/officeDocument/2006/relationships/hyperlink" Target="http://www.konkoly.hu/cgi-bin/IBVS?5713" TargetMode="External"/><Relationship Id="rId48" Type="http://schemas.openxmlformats.org/officeDocument/2006/relationships/hyperlink" Target="http://www.konkoly.hu/cgi-bin/IBVS?5893" TargetMode="External"/><Relationship Id="rId56" Type="http://schemas.openxmlformats.org/officeDocument/2006/relationships/hyperlink" Target="http://var.astro.cz/oejv/issues/oejv0094.pdf" TargetMode="External"/><Relationship Id="rId64" Type="http://schemas.openxmlformats.org/officeDocument/2006/relationships/hyperlink" Target="http://var.astro.cz/oejv/issues/oejv0137.pdf" TargetMode="External"/><Relationship Id="rId69" Type="http://schemas.openxmlformats.org/officeDocument/2006/relationships/hyperlink" Target="http://var.astro.cz/oejv/issues/oejv0160.pdf" TargetMode="External"/><Relationship Id="rId77" Type="http://schemas.openxmlformats.org/officeDocument/2006/relationships/hyperlink" Target="http://var.astro.cz/oejv/issues/oejv0160.pdf" TargetMode="External"/><Relationship Id="rId100" Type="http://schemas.openxmlformats.org/officeDocument/2006/relationships/hyperlink" Target="http://var.astro.cz/oejv/issues/oejv0160.pdf" TargetMode="External"/><Relationship Id="rId105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50" TargetMode="External"/><Relationship Id="rId51" Type="http://schemas.openxmlformats.org/officeDocument/2006/relationships/hyperlink" Target="http://www.aavso.org/sites/default/files/jaavso/v36n2/171.pdf" TargetMode="External"/><Relationship Id="rId72" Type="http://schemas.openxmlformats.org/officeDocument/2006/relationships/hyperlink" Target="http://www.bav-astro.de/sfs/BAVM_link.php?BAVMnr=225" TargetMode="External"/><Relationship Id="rId80" Type="http://schemas.openxmlformats.org/officeDocument/2006/relationships/hyperlink" Target="http://www.konkoly.hu/cgi-bin/IBVS?6042" TargetMode="External"/><Relationship Id="rId85" Type="http://schemas.openxmlformats.org/officeDocument/2006/relationships/hyperlink" Target="http://var.astro.cz/oejv/issues/oejv0160.pdf" TargetMode="External"/><Relationship Id="rId93" Type="http://schemas.openxmlformats.org/officeDocument/2006/relationships/hyperlink" Target="http://var.astro.cz/oejv/issues/oejv0160.pdf" TargetMode="External"/><Relationship Id="rId9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2312" TargetMode="External"/><Relationship Id="rId12" Type="http://schemas.openxmlformats.org/officeDocument/2006/relationships/hyperlink" Target="http://www.konkoly.hu/cgi-bin/IBVS?3408" TargetMode="External"/><Relationship Id="rId17" Type="http://schemas.openxmlformats.org/officeDocument/2006/relationships/hyperlink" Target="http://www.bav-astro.de/sfs/BAVM_link.php?BAVMnr=62" TargetMode="External"/><Relationship Id="rId25" Type="http://schemas.openxmlformats.org/officeDocument/2006/relationships/hyperlink" Target="http://www.bav-astro.de/sfs/BAVM_link.php?BAVMnr=102" TargetMode="External"/><Relationship Id="rId33" Type="http://schemas.openxmlformats.org/officeDocument/2006/relationships/hyperlink" Target="http://www.bav-astro.de/sfs/BAVM_link.php?BAVMnr=158" TargetMode="External"/><Relationship Id="rId38" Type="http://schemas.openxmlformats.org/officeDocument/2006/relationships/hyperlink" Target="http://www.bav-astro.de/sfs/BAVM_link.php?BAVMnr=178" TargetMode="External"/><Relationship Id="rId46" Type="http://schemas.openxmlformats.org/officeDocument/2006/relationships/hyperlink" Target="http://www.bav-astro.de/sfs/BAVM_link.php?BAVMnr=203" TargetMode="External"/><Relationship Id="rId59" Type="http://schemas.openxmlformats.org/officeDocument/2006/relationships/hyperlink" Target="http://www.aavso.org/sites/default/files/jaavso/v36n2/186.pdf" TargetMode="External"/><Relationship Id="rId67" Type="http://schemas.openxmlformats.org/officeDocument/2006/relationships/hyperlink" Target="http://www.konkoly.hu/cgi-bin/IBVS?5920" TargetMode="External"/><Relationship Id="rId103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bav-astro.de/sfs/BAVM_link.php?BAVMnr=62" TargetMode="External"/><Relationship Id="rId41" Type="http://schemas.openxmlformats.org/officeDocument/2006/relationships/hyperlink" Target="http://www.bav-astro.de/sfs/BAVM_link.php?BAVMnr=178" TargetMode="External"/><Relationship Id="rId54" Type="http://schemas.openxmlformats.org/officeDocument/2006/relationships/hyperlink" Target="http://var.astro.cz/oejv/issues/oejv0094.pdf" TargetMode="External"/><Relationship Id="rId62" Type="http://schemas.openxmlformats.org/officeDocument/2006/relationships/hyperlink" Target="http://www.konkoly.hu/cgi-bin/IBVS?5933" TargetMode="External"/><Relationship Id="rId70" Type="http://schemas.openxmlformats.org/officeDocument/2006/relationships/hyperlink" Target="http://www.konkoly.hu/cgi-bin/IBVS?6011" TargetMode="External"/><Relationship Id="rId75" Type="http://schemas.openxmlformats.org/officeDocument/2006/relationships/hyperlink" Target="http://var.astro.cz/oejv/issues/oejv0160.pdf" TargetMode="External"/><Relationship Id="rId83" Type="http://schemas.openxmlformats.org/officeDocument/2006/relationships/hyperlink" Target="http://var.astro.cz/oejv/issues/oejv0160.pdf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var.astro.cz/oejv/issues/oejv0160.pdf" TargetMode="External"/><Relationship Id="rId9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2312" TargetMode="External"/><Relationship Id="rId6" Type="http://schemas.openxmlformats.org/officeDocument/2006/relationships/hyperlink" Target="http://www.bav-astro.de/sfs/BAVM_link.php?BAVMnr=43" TargetMode="External"/><Relationship Id="rId15" Type="http://schemas.openxmlformats.org/officeDocument/2006/relationships/hyperlink" Target="http://www.bav-astro.de/sfs/BAVM_link.php?BAVMnr=62" TargetMode="External"/><Relationship Id="rId23" Type="http://schemas.openxmlformats.org/officeDocument/2006/relationships/hyperlink" Target="http://www.bav-astro.de/sfs/BAVM_link.php?BAVMnr=99" TargetMode="External"/><Relationship Id="rId28" Type="http://schemas.openxmlformats.org/officeDocument/2006/relationships/hyperlink" Target="http://www.bav-astro.de/sfs/BAVM_link.php?BAVMnr=152" TargetMode="External"/><Relationship Id="rId36" Type="http://schemas.openxmlformats.org/officeDocument/2006/relationships/hyperlink" Target="http://www.bav-astro.de/sfs/BAVM_link.php?BAVMnr=172" TargetMode="External"/><Relationship Id="rId49" Type="http://schemas.openxmlformats.org/officeDocument/2006/relationships/hyperlink" Target="http://www.konkoly.hu/cgi-bin/IBVS?5893" TargetMode="External"/><Relationship Id="rId57" Type="http://schemas.openxmlformats.org/officeDocument/2006/relationships/hyperlink" Target="http://www.konkoly.hu/cgi-bin/IBVS?5933" TargetMode="External"/><Relationship Id="rId106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konkoly.hu/cgi-bin/IBVS?3408" TargetMode="External"/><Relationship Id="rId31" Type="http://schemas.openxmlformats.org/officeDocument/2006/relationships/hyperlink" Target="http://www.bav-astro.de/sfs/BAVM_link.php?BAVMnr=152" TargetMode="External"/><Relationship Id="rId44" Type="http://schemas.openxmlformats.org/officeDocument/2006/relationships/hyperlink" Target="http://www.bav-astro.de/sfs/BAVM_link.php?BAVMnr=183" TargetMode="External"/><Relationship Id="rId52" Type="http://schemas.openxmlformats.org/officeDocument/2006/relationships/hyperlink" Target="http://www.aavso.org/sites/default/files/jaavso/v36n2/171.pdf" TargetMode="External"/><Relationship Id="rId60" Type="http://schemas.openxmlformats.org/officeDocument/2006/relationships/hyperlink" Target="http://www.konkoly.hu/cgi-bin/IBVS?5933" TargetMode="External"/><Relationship Id="rId65" Type="http://schemas.openxmlformats.org/officeDocument/2006/relationships/hyperlink" Target="http://var.astro.cz/oejv/issues/oejv0137.pdf" TargetMode="External"/><Relationship Id="rId73" Type="http://schemas.openxmlformats.org/officeDocument/2006/relationships/hyperlink" Target="http://var.astro.cz/oejv/issues/oejv0160.pdf" TargetMode="External"/><Relationship Id="rId78" Type="http://schemas.openxmlformats.org/officeDocument/2006/relationships/hyperlink" Target="http://www.bav-astro.de/sfs/BAVM_link.php?BAVMnr=225" TargetMode="External"/><Relationship Id="rId81" Type="http://schemas.openxmlformats.org/officeDocument/2006/relationships/hyperlink" Target="http://var.astro.cz/oejv/issues/oejv0160.pdf" TargetMode="External"/><Relationship Id="rId86" Type="http://schemas.openxmlformats.org/officeDocument/2006/relationships/hyperlink" Target="http://var.astro.cz/oejv/issues/oejv0160.pdf" TargetMode="External"/><Relationship Id="rId94" Type="http://schemas.openxmlformats.org/officeDocument/2006/relationships/hyperlink" Target="http://www.konkoly.hu/cgi-bin/IBVS?6093" TargetMode="External"/><Relationship Id="rId99" Type="http://schemas.openxmlformats.org/officeDocument/2006/relationships/hyperlink" Target="http://var.astro.cz/oejv/issues/oejv0160.pdf" TargetMode="External"/><Relationship Id="rId10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2312" TargetMode="External"/><Relationship Id="rId9" Type="http://schemas.openxmlformats.org/officeDocument/2006/relationships/hyperlink" Target="http://www.bav-astro.de/sfs/BAVM_link.php?BAVMnr=50" TargetMode="External"/><Relationship Id="rId13" Type="http://schemas.openxmlformats.org/officeDocument/2006/relationships/hyperlink" Target="http://www.konkoly.hu/cgi-bin/IBVS?3408" TargetMode="External"/><Relationship Id="rId18" Type="http://schemas.openxmlformats.org/officeDocument/2006/relationships/hyperlink" Target="http://www.bav-astro.de/sfs/BAVM_link.php?BAVMnr=62" TargetMode="External"/><Relationship Id="rId39" Type="http://schemas.openxmlformats.org/officeDocument/2006/relationships/hyperlink" Target="http://www.bav-astro.de/sfs/BAVM_link.php?BAVMnr=174" TargetMode="External"/><Relationship Id="rId34" Type="http://schemas.openxmlformats.org/officeDocument/2006/relationships/hyperlink" Target="http://www.bav-astro.de/sfs/BAVM_link.php?BAVMnr=158" TargetMode="External"/><Relationship Id="rId50" Type="http://schemas.openxmlformats.org/officeDocument/2006/relationships/hyperlink" Target="http://www.bav-astro.de/sfs/BAVM_link.php?BAVMnr=193" TargetMode="External"/><Relationship Id="rId55" Type="http://schemas.openxmlformats.org/officeDocument/2006/relationships/hyperlink" Target="http://var.astro.cz/oejv/issues/oejv0094.pdf" TargetMode="External"/><Relationship Id="rId76" Type="http://schemas.openxmlformats.org/officeDocument/2006/relationships/hyperlink" Target="http://var.astro.cz/oejv/issues/oejv0160.pdf" TargetMode="External"/><Relationship Id="rId97" Type="http://schemas.openxmlformats.org/officeDocument/2006/relationships/hyperlink" Target="http://var.astro.cz/oejv/issues/oejv0160.pdf" TargetMode="External"/><Relationship Id="rId104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4666"/>
  <sheetViews>
    <sheetView tabSelected="1" workbookViewId="0">
      <pane xSplit="12" ySplit="22" topLeftCell="M344" activePane="bottomRight" state="frozen"/>
      <selection pane="topRight" activeCell="M1" sqref="M1"/>
      <selection pane="bottomLeft" activeCell="A23" sqref="A23"/>
      <selection pane="bottomRight" activeCell="G6" sqref="G6"/>
    </sheetView>
  </sheetViews>
  <sheetFormatPr defaultRowHeight="12.95" customHeight="1" x14ac:dyDescent="0.2"/>
  <cols>
    <col min="1" max="1" width="20.42578125" style="111" customWidth="1"/>
    <col min="2" max="2" width="4.42578125" style="111" customWidth="1"/>
    <col min="3" max="4" width="13.140625" style="111" bestFit="1" customWidth="1"/>
    <col min="5" max="5" width="9.140625" style="114"/>
    <col min="6" max="6" width="12" style="111" customWidth="1"/>
    <col min="7" max="7" width="17.140625" style="114" customWidth="1"/>
    <col min="8" max="16" width="8.85546875" style="111" customWidth="1"/>
    <col min="17" max="17" width="10.140625" style="111" bestFit="1" customWidth="1"/>
    <col min="18" max="19" width="9.140625" style="114"/>
    <col min="20" max="22" width="9.140625" style="111"/>
    <col min="23" max="23" width="9.140625" style="112"/>
    <col min="24" max="16384" width="9.140625" style="111"/>
  </cols>
  <sheetData>
    <row r="1" spans="1:23" customFormat="1" ht="20.25" x14ac:dyDescent="0.3">
      <c r="A1" s="14" t="s">
        <v>60</v>
      </c>
      <c r="B1" s="3"/>
      <c r="E1" s="19"/>
      <c r="G1" s="19"/>
      <c r="R1" s="19"/>
      <c r="S1" s="19"/>
      <c r="W1" s="3"/>
    </row>
    <row r="2" spans="1:23" ht="12.95" customHeight="1" x14ac:dyDescent="0.2">
      <c r="A2" s="111" t="s">
        <v>2</v>
      </c>
      <c r="B2" s="112" t="s">
        <v>29</v>
      </c>
      <c r="C2" s="113" t="s">
        <v>1035</v>
      </c>
    </row>
    <row r="3" spans="1:23" ht="12.95" customHeight="1" thickBot="1" x14ac:dyDescent="0.25">
      <c r="B3" s="112"/>
      <c r="C3" s="111" t="s">
        <v>28</v>
      </c>
    </row>
    <row r="4" spans="1:23" ht="12.95" customHeight="1" thickBot="1" x14ac:dyDescent="0.25">
      <c r="A4" s="115" t="s">
        <v>3</v>
      </c>
      <c r="B4" s="112"/>
      <c r="C4" s="116">
        <v>27534.072800000002</v>
      </c>
      <c r="D4" s="117">
        <v>1.5422075</v>
      </c>
    </row>
    <row r="5" spans="1:23" ht="12.95" customHeight="1" x14ac:dyDescent="0.2">
      <c r="A5" s="115" t="s">
        <v>1053</v>
      </c>
      <c r="C5" s="118">
        <v>-9.5</v>
      </c>
    </row>
    <row r="6" spans="1:23" ht="12.95" customHeight="1" x14ac:dyDescent="0.2">
      <c r="A6" s="115" t="s">
        <v>4</v>
      </c>
    </row>
    <row r="7" spans="1:23" ht="12.95" customHeight="1" x14ac:dyDescent="0.2">
      <c r="A7" s="111" t="s">
        <v>5</v>
      </c>
      <c r="C7" s="111">
        <f>+C4</f>
        <v>27534.072800000002</v>
      </c>
      <c r="D7" s="178" t="s">
        <v>1067</v>
      </c>
    </row>
    <row r="8" spans="1:23" ht="12.95" customHeight="1" x14ac:dyDescent="0.2">
      <c r="A8" s="111" t="s">
        <v>6</v>
      </c>
      <c r="C8" s="111">
        <f>+D4</f>
        <v>1.5422075</v>
      </c>
      <c r="D8" s="178" t="s">
        <v>1067</v>
      </c>
    </row>
    <row r="9" spans="1:23" ht="12.95" customHeight="1" x14ac:dyDescent="0.2">
      <c r="A9" s="119" t="s">
        <v>65</v>
      </c>
      <c r="B9" s="119"/>
      <c r="C9" s="120">
        <v>310</v>
      </c>
      <c r="D9" s="120">
        <v>280</v>
      </c>
    </row>
    <row r="10" spans="1:23" ht="12.95" customHeight="1" thickBot="1" x14ac:dyDescent="0.25">
      <c r="C10" s="121" t="s">
        <v>26</v>
      </c>
      <c r="D10" s="121" t="s">
        <v>27</v>
      </c>
    </row>
    <row r="11" spans="1:23" ht="12.95" customHeight="1" x14ac:dyDescent="0.2">
      <c r="A11" s="111" t="s">
        <v>7</v>
      </c>
      <c r="C11" s="122">
        <f ca="1">INTERCEPT(INDIRECT(C14):R$919,INDIRECT(C13):$F$919)</f>
        <v>-1.5042281035028877E-2</v>
      </c>
      <c r="D11" s="122">
        <f ca="1">INTERCEPT(INDIRECT(D14):S$919,INDIRECT(D13):$F$919)</f>
        <v>8.3073993760686971E-2</v>
      </c>
      <c r="F11" s="183" t="s">
        <v>1066</v>
      </c>
      <c r="G11" s="184" t="s">
        <v>1068</v>
      </c>
    </row>
    <row r="12" spans="1:23" ht="12.95" customHeight="1" x14ac:dyDescent="0.2">
      <c r="A12" s="111" t="s">
        <v>8</v>
      </c>
      <c r="C12" s="122">
        <f ca="1">SLOPE(INDIRECT(C14):R$919,INDIRECT(C13):$F$919)</f>
        <v>1.2837692928995711E-6</v>
      </c>
      <c r="D12" s="122">
        <f ca="1">SLOPE(INDIRECT(D14):S$919,INDIRECT(D13):$F$919)</f>
        <v>-4.822265326287268E-6</v>
      </c>
      <c r="F12" s="185" t="s">
        <v>1048</v>
      </c>
      <c r="G12" s="186">
        <v>1</v>
      </c>
    </row>
    <row r="13" spans="1:23" ht="12.95" customHeight="1" x14ac:dyDescent="0.2">
      <c r="C13" s="120" t="str">
        <f>"F"&amp;C9</f>
        <v>F310</v>
      </c>
      <c r="D13" s="120" t="str">
        <f>"F"&amp;D9</f>
        <v>F280</v>
      </c>
      <c r="F13" s="185" t="s">
        <v>1049</v>
      </c>
      <c r="G13" s="187">
        <f ca="1">NOW()+15018.5+$C$5/24</f>
        <v>60580.722718749996</v>
      </c>
    </row>
    <row r="14" spans="1:23" ht="12.95" customHeight="1" x14ac:dyDescent="0.2">
      <c r="A14" s="111" t="s">
        <v>9</v>
      </c>
      <c r="C14" s="120" t="str">
        <f>"R"&amp;C9</f>
        <v>R310</v>
      </c>
      <c r="D14" s="120" t="str">
        <f>"S"&amp;D9</f>
        <v>S280</v>
      </c>
      <c r="F14" s="185" t="s">
        <v>1050</v>
      </c>
      <c r="G14" s="187">
        <f ca="1">ROUND(2*(G13-$C$7)/$C$8,0)/2+G12</f>
        <v>21429</v>
      </c>
    </row>
    <row r="15" spans="1:23" ht="12.95" customHeight="1" x14ac:dyDescent="0.2">
      <c r="A15" s="124" t="s">
        <v>10</v>
      </c>
      <c r="C15" s="123">
        <f ca="1">($C7+C11)+($C8+C12)*INT(MAX($F21:$F3517))</f>
        <v>60265.896984438441</v>
      </c>
      <c r="D15" s="123">
        <f ca="1">($C7+D11)+($C8+D12)*INT(MAX($F21:$F3517))</f>
        <v>60265.865506234477</v>
      </c>
      <c r="F15" s="185" t="s">
        <v>1051</v>
      </c>
      <c r="G15" s="187">
        <f ca="1">ROUND(2*(G13-$C$15)/$C$16,0)/2+G12</f>
        <v>205</v>
      </c>
    </row>
    <row r="16" spans="1:23" ht="12.95" customHeight="1" x14ac:dyDescent="0.2">
      <c r="A16" s="115" t="s">
        <v>11</v>
      </c>
      <c r="C16" s="125">
        <f ca="1">+$C8+C12</f>
        <v>1.5422087837692928</v>
      </c>
      <c r="D16" s="122">
        <f ca="1">+$C8+D12</f>
        <v>1.5422026777346736</v>
      </c>
      <c r="F16" s="185" t="s">
        <v>1065</v>
      </c>
      <c r="G16" s="188">
        <f ca="1">+$C$15+$C$16*$G$15-15018.5-$C$5/24</f>
        <v>45563.945618444479</v>
      </c>
    </row>
    <row r="17" spans="1:23" ht="12.95" customHeight="1" thickBot="1" x14ac:dyDescent="0.25">
      <c r="A17" s="119" t="s">
        <v>59</v>
      </c>
      <c r="C17" s="111">
        <f>COUNT(C21:C2175)</f>
        <v>334</v>
      </c>
      <c r="F17" s="189" t="s">
        <v>1064</v>
      </c>
      <c r="G17" s="190">
        <f ca="1">+($D$15+$D$16*$G$15)-($D$16/2)-15018.5-$C$5/24</f>
        <v>45563.141787164554</v>
      </c>
    </row>
    <row r="18" spans="1:23" ht="12.95" customHeight="1" thickTop="1" thickBot="1" x14ac:dyDescent="0.25">
      <c r="A18" s="115" t="s">
        <v>12</v>
      </c>
      <c r="C18" s="127">
        <f ca="1">+C15</f>
        <v>60265.896984438441</v>
      </c>
      <c r="D18" s="128">
        <f ca="1">+C16</f>
        <v>1.5422087837692928</v>
      </c>
      <c r="E18" s="129">
        <f>R19</f>
        <v>175</v>
      </c>
      <c r="G18" s="126" t="s">
        <v>1052</v>
      </c>
    </row>
    <row r="19" spans="1:23" ht="12.95" customHeight="1" thickBot="1" x14ac:dyDescent="0.25">
      <c r="A19" s="115" t="s">
        <v>13</v>
      </c>
      <c r="C19" s="116">
        <f ca="1">D15</f>
        <v>60265.865506234477</v>
      </c>
      <c r="D19" s="117">
        <f ca="1">D16</f>
        <v>1.5422026777346736</v>
      </c>
      <c r="E19" s="129">
        <f>S19</f>
        <v>144</v>
      </c>
      <c r="R19" s="114">
        <f>COUNT(R21:R927)</f>
        <v>175</v>
      </c>
      <c r="S19" s="114">
        <f>COUNT(S21:S927)</f>
        <v>144</v>
      </c>
    </row>
    <row r="20" spans="1:23" ht="12.95" customHeight="1" thickBot="1" x14ac:dyDescent="0.25">
      <c r="A20" s="121" t="s">
        <v>14</v>
      </c>
      <c r="B20" s="121" t="s">
        <v>15</v>
      </c>
      <c r="C20" s="121" t="s">
        <v>16</v>
      </c>
      <c r="D20" s="121" t="s">
        <v>17</v>
      </c>
      <c r="E20" s="130" t="s">
        <v>20</v>
      </c>
      <c r="F20" s="121" t="s">
        <v>21</v>
      </c>
      <c r="G20" s="181" t="s">
        <v>22</v>
      </c>
      <c r="H20" s="131" t="s">
        <v>100</v>
      </c>
      <c r="I20" s="131" t="s">
        <v>74</v>
      </c>
      <c r="J20" s="131" t="s">
        <v>97</v>
      </c>
      <c r="K20" s="131" t="s">
        <v>95</v>
      </c>
      <c r="L20" s="131" t="s">
        <v>1024</v>
      </c>
      <c r="M20" s="131" t="s">
        <v>1025</v>
      </c>
      <c r="N20" s="131" t="s">
        <v>1026</v>
      </c>
      <c r="O20" s="131" t="s">
        <v>23</v>
      </c>
      <c r="P20" s="132" t="s">
        <v>24</v>
      </c>
      <c r="Q20" s="121" t="s">
        <v>25</v>
      </c>
      <c r="R20" s="133" t="s">
        <v>26</v>
      </c>
      <c r="S20" s="133" t="s">
        <v>27</v>
      </c>
      <c r="U20" s="134" t="s">
        <v>68</v>
      </c>
    </row>
    <row r="21" spans="1:23" ht="12.95" customHeight="1" x14ac:dyDescent="0.2">
      <c r="A21" s="135" t="s">
        <v>108</v>
      </c>
      <c r="B21" s="136" t="s">
        <v>18</v>
      </c>
      <c r="C21" s="137">
        <v>12395.785</v>
      </c>
      <c r="D21" s="137" t="s">
        <v>74</v>
      </c>
      <c r="E21" s="138">
        <f t="shared" ref="E21:E84" si="0">+(C21-C$7)/C$8</f>
        <v>-9815.9863701868926</v>
      </c>
      <c r="F21" s="111">
        <f t="shared" ref="F21:F84" si="1">ROUND(2*E21,0)/2</f>
        <v>-9816</v>
      </c>
      <c r="G21" s="182">
        <f t="shared" ref="G21:G52" si="2">+C21-(C$7+F21*C$8)</f>
        <v>2.1019999998316052E-2</v>
      </c>
      <c r="I21" s="111">
        <f t="shared" ref="I21:I52" si="3">+C21-(C$7+F21*C$8)</f>
        <v>2.1019999998316052E-2</v>
      </c>
      <c r="O21" s="111">
        <f t="shared" ref="O21:O84" ca="1" si="4">+C$11+C$12*$F21</f>
        <v>-2.7643760414131066E-2</v>
      </c>
      <c r="P21" s="111">
        <f t="shared" ref="P21:P84" ca="1" si="5">+D$11+D$12*$F21</f>
        <v>0.13040935020352279</v>
      </c>
      <c r="Q21" s="139" t="s">
        <v>1012</v>
      </c>
      <c r="R21" s="114">
        <f>G21</f>
        <v>2.1019999998316052E-2</v>
      </c>
      <c r="U21" s="140"/>
      <c r="W21" s="112">
        <f t="shared" ref="W21:W84" si="6">IF(F21=INT(F21),1,2)</f>
        <v>1</v>
      </c>
    </row>
    <row r="22" spans="1:23" ht="12.95" customHeight="1" x14ac:dyDescent="0.2">
      <c r="A22" s="135" t="s">
        <v>108</v>
      </c>
      <c r="B22" s="136" t="s">
        <v>19</v>
      </c>
      <c r="C22" s="137">
        <v>12519.903</v>
      </c>
      <c r="D22" s="137" t="s">
        <v>74</v>
      </c>
      <c r="E22" s="138">
        <f t="shared" si="0"/>
        <v>-9735.5056307273844</v>
      </c>
      <c r="F22" s="111">
        <f t="shared" si="1"/>
        <v>-9735.5</v>
      </c>
      <c r="G22" s="182">
        <f t="shared" si="2"/>
        <v>-8.6837500020919833E-3</v>
      </c>
      <c r="I22" s="111">
        <f t="shared" si="3"/>
        <v>-8.6837500020919833E-3</v>
      </c>
      <c r="O22" s="111">
        <f t="shared" ca="1" si="4"/>
        <v>-2.7540416986052651E-2</v>
      </c>
      <c r="P22" s="111">
        <f t="shared" ca="1" si="5"/>
        <v>0.13002115784475665</v>
      </c>
      <c r="Q22" s="139" t="s">
        <v>1011</v>
      </c>
      <c r="S22" s="114">
        <f>G22</f>
        <v>-8.6837500020919833E-3</v>
      </c>
      <c r="U22" s="140"/>
      <c r="W22" s="112">
        <f t="shared" si="6"/>
        <v>2</v>
      </c>
    </row>
    <row r="23" spans="1:23" ht="12.95" customHeight="1" x14ac:dyDescent="0.2">
      <c r="A23" s="135" t="s">
        <v>108</v>
      </c>
      <c r="B23" s="136" t="s">
        <v>19</v>
      </c>
      <c r="C23" s="137">
        <v>13105.936</v>
      </c>
      <c r="D23" s="137" t="s">
        <v>74</v>
      </c>
      <c r="E23" s="138">
        <f t="shared" si="0"/>
        <v>-9355.5094239912614</v>
      </c>
      <c r="F23" s="111">
        <f t="shared" si="1"/>
        <v>-9355.5</v>
      </c>
      <c r="G23" s="182">
        <f t="shared" si="2"/>
        <v>-1.4533750001646695E-2</v>
      </c>
      <c r="I23" s="111">
        <f t="shared" si="3"/>
        <v>-1.4533750001646695E-2</v>
      </c>
      <c r="O23" s="111">
        <f t="shared" ca="1" si="4"/>
        <v>-2.7052584654750814E-2</v>
      </c>
      <c r="P23" s="111">
        <f t="shared" ca="1" si="5"/>
        <v>0.12818869702076752</v>
      </c>
      <c r="Q23" s="139" t="s">
        <v>1013</v>
      </c>
      <c r="S23" s="114">
        <f>G23</f>
        <v>-1.4533750001646695E-2</v>
      </c>
      <c r="U23" s="140"/>
      <c r="W23" s="112">
        <f t="shared" si="6"/>
        <v>2</v>
      </c>
    </row>
    <row r="24" spans="1:23" ht="12.95" customHeight="1" x14ac:dyDescent="0.2">
      <c r="A24" s="135" t="s">
        <v>108</v>
      </c>
      <c r="B24" s="136" t="s">
        <v>18</v>
      </c>
      <c r="C24" s="137">
        <v>13552.428</v>
      </c>
      <c r="D24" s="137" t="s">
        <v>74</v>
      </c>
      <c r="E24" s="138">
        <f t="shared" si="0"/>
        <v>-9065.9945565042326</v>
      </c>
      <c r="F24" s="111">
        <f t="shared" si="1"/>
        <v>-9066</v>
      </c>
      <c r="G24" s="182">
        <f t="shared" si="2"/>
        <v>8.3949999971082434E-3</v>
      </c>
      <c r="I24" s="111">
        <f t="shared" si="3"/>
        <v>8.3949999971082434E-3</v>
      </c>
      <c r="O24" s="111">
        <f t="shared" ca="1" si="4"/>
        <v>-2.6680933444456389E-2</v>
      </c>
      <c r="P24" s="111">
        <f t="shared" ca="1" si="5"/>
        <v>0.12679265120880734</v>
      </c>
      <c r="Q24" s="139" t="s">
        <v>1014</v>
      </c>
      <c r="R24" s="114">
        <f>G24</f>
        <v>8.3949999971082434E-3</v>
      </c>
      <c r="U24" s="140"/>
      <c r="W24" s="112">
        <f t="shared" si="6"/>
        <v>1</v>
      </c>
    </row>
    <row r="25" spans="1:23" ht="12.95" customHeight="1" x14ac:dyDescent="0.2">
      <c r="A25" s="135" t="s">
        <v>108</v>
      </c>
      <c r="B25" s="136" t="s">
        <v>18</v>
      </c>
      <c r="C25" s="137">
        <v>14801.618</v>
      </c>
      <c r="D25" s="137" t="s">
        <v>74</v>
      </c>
      <c r="E25" s="138">
        <f t="shared" si="0"/>
        <v>-8255.9933082934695</v>
      </c>
      <c r="F25" s="111">
        <f t="shared" si="1"/>
        <v>-8256</v>
      </c>
      <c r="G25" s="182">
        <f t="shared" si="2"/>
        <v>1.0319999997591367E-2</v>
      </c>
      <c r="I25" s="111">
        <f t="shared" si="3"/>
        <v>1.0319999997591367E-2</v>
      </c>
      <c r="O25" s="111">
        <f t="shared" ca="1" si="4"/>
        <v>-2.5641080317207736E-2</v>
      </c>
      <c r="P25" s="111">
        <f t="shared" ca="1" si="5"/>
        <v>0.12288661629451465</v>
      </c>
      <c r="Q25" s="139" t="s">
        <v>1015</v>
      </c>
      <c r="R25" s="114">
        <f>G25</f>
        <v>1.0319999997591367E-2</v>
      </c>
      <c r="U25" s="140"/>
      <c r="W25" s="112">
        <f t="shared" si="6"/>
        <v>1</v>
      </c>
    </row>
    <row r="26" spans="1:23" ht="12.95" customHeight="1" x14ac:dyDescent="0.2">
      <c r="A26" s="135" t="s">
        <v>108</v>
      </c>
      <c r="B26" s="136" t="s">
        <v>19</v>
      </c>
      <c r="C26" s="137">
        <v>15357.574000000001</v>
      </c>
      <c r="D26" s="137" t="s">
        <v>74</v>
      </c>
      <c r="E26" s="138">
        <f t="shared" si="0"/>
        <v>-7895.4996652525688</v>
      </c>
      <c r="F26" s="111">
        <f t="shared" si="1"/>
        <v>-7895.5</v>
      </c>
      <c r="G26" s="182">
        <f t="shared" si="2"/>
        <v>5.1624999832711183E-4</v>
      </c>
      <c r="I26" s="111">
        <f t="shared" si="3"/>
        <v>5.1624999832711183E-4</v>
      </c>
      <c r="O26" s="111">
        <f t="shared" ca="1" si="4"/>
        <v>-2.517828148711744E-2</v>
      </c>
      <c r="P26" s="111">
        <f t="shared" ca="1" si="5"/>
        <v>0.12114818964438809</v>
      </c>
      <c r="Q26" s="141">
        <f t="shared" ref="Q26:Q89" si="7">C26-15018.5</f>
        <v>339.07400000000052</v>
      </c>
      <c r="S26" s="114">
        <f>G26</f>
        <v>5.1624999832711183E-4</v>
      </c>
      <c r="U26" s="140"/>
      <c r="W26" s="112">
        <f t="shared" si="6"/>
        <v>2</v>
      </c>
    </row>
    <row r="27" spans="1:23" ht="12.95" customHeight="1" x14ac:dyDescent="0.2">
      <c r="A27" s="135" t="s">
        <v>108</v>
      </c>
      <c r="B27" s="136" t="s">
        <v>18</v>
      </c>
      <c r="C27" s="137">
        <v>15603.574000000001</v>
      </c>
      <c r="D27" s="137" t="s">
        <v>74</v>
      </c>
      <c r="E27" s="138">
        <f t="shared" si="0"/>
        <v>-7735.9880560819483</v>
      </c>
      <c r="F27" s="111">
        <f t="shared" si="1"/>
        <v>-7736</v>
      </c>
      <c r="G27" s="182">
        <f t="shared" si="2"/>
        <v>1.8419999998513958E-2</v>
      </c>
      <c r="I27" s="111">
        <f t="shared" si="3"/>
        <v>1.8419999998513958E-2</v>
      </c>
      <c r="O27" s="111">
        <f t="shared" ca="1" si="4"/>
        <v>-2.4973520284899957E-2</v>
      </c>
      <c r="P27" s="111">
        <f t="shared" ca="1" si="5"/>
        <v>0.12037903832484528</v>
      </c>
      <c r="Q27" s="141">
        <f t="shared" si="7"/>
        <v>585.07400000000052</v>
      </c>
      <c r="R27" s="114">
        <f>G27</f>
        <v>1.8419999998513958E-2</v>
      </c>
      <c r="U27" s="140"/>
      <c r="W27" s="112">
        <f t="shared" si="6"/>
        <v>1</v>
      </c>
    </row>
    <row r="28" spans="1:23" ht="12.95" customHeight="1" x14ac:dyDescent="0.2">
      <c r="A28" s="135" t="s">
        <v>108</v>
      </c>
      <c r="B28" s="136" t="s">
        <v>18</v>
      </c>
      <c r="C28" s="137">
        <v>16451.787</v>
      </c>
      <c r="D28" s="137" t="s">
        <v>74</v>
      </c>
      <c r="E28" s="138">
        <f t="shared" si="0"/>
        <v>-7185.9887855557708</v>
      </c>
      <c r="F28" s="111">
        <f t="shared" si="1"/>
        <v>-7186</v>
      </c>
      <c r="G28" s="182">
        <f t="shared" si="2"/>
        <v>1.7294999997830018E-2</v>
      </c>
      <c r="I28" s="111">
        <f t="shared" si="3"/>
        <v>1.7294999997830018E-2</v>
      </c>
      <c r="O28" s="111">
        <f t="shared" ca="1" si="4"/>
        <v>-2.4267447173805197E-2</v>
      </c>
      <c r="P28" s="111">
        <f t="shared" ca="1" si="5"/>
        <v>0.11772679239538728</v>
      </c>
      <c r="Q28" s="141">
        <f t="shared" si="7"/>
        <v>1433.2870000000003</v>
      </c>
      <c r="R28" s="114">
        <f>G28</f>
        <v>1.7294999997830018E-2</v>
      </c>
      <c r="U28" s="140"/>
      <c r="W28" s="112">
        <f t="shared" si="6"/>
        <v>1</v>
      </c>
    </row>
    <row r="29" spans="1:23" ht="12.95" customHeight="1" x14ac:dyDescent="0.2">
      <c r="A29" s="135" t="s">
        <v>108</v>
      </c>
      <c r="B29" s="136" t="s">
        <v>19</v>
      </c>
      <c r="C29" s="137">
        <v>16452.538</v>
      </c>
      <c r="D29" s="137" t="s">
        <v>74</v>
      </c>
      <c r="E29" s="138">
        <f t="shared" si="0"/>
        <v>-7185.5018212529776</v>
      </c>
      <c r="F29" s="111">
        <f t="shared" si="1"/>
        <v>-7185.5</v>
      </c>
      <c r="G29" s="182">
        <f t="shared" si="2"/>
        <v>-2.8087500031688251E-3</v>
      </c>
      <c r="I29" s="111">
        <f t="shared" si="3"/>
        <v>-2.8087500031688251E-3</v>
      </c>
      <c r="O29" s="111">
        <f t="shared" ca="1" si="4"/>
        <v>-2.4266805289158744E-2</v>
      </c>
      <c r="P29" s="111">
        <f t="shared" ca="1" si="5"/>
        <v>0.11772438126272414</v>
      </c>
      <c r="Q29" s="141">
        <f t="shared" si="7"/>
        <v>1434.0380000000005</v>
      </c>
      <c r="S29" s="114">
        <f>G29</f>
        <v>-2.8087500031688251E-3</v>
      </c>
      <c r="U29" s="140"/>
      <c r="W29" s="112">
        <f t="shared" si="6"/>
        <v>2</v>
      </c>
    </row>
    <row r="30" spans="1:23" ht="12.95" customHeight="1" x14ac:dyDescent="0.2">
      <c r="A30" s="135" t="s">
        <v>108</v>
      </c>
      <c r="B30" s="136" t="s">
        <v>18</v>
      </c>
      <c r="C30" s="137">
        <v>17299.973999999998</v>
      </c>
      <c r="D30" s="137" t="s">
        <v>74</v>
      </c>
      <c r="E30" s="138">
        <f t="shared" si="0"/>
        <v>-6636.0063739801572</v>
      </c>
      <c r="F30" s="111">
        <f t="shared" si="1"/>
        <v>-6636</v>
      </c>
      <c r="G30" s="182">
        <f t="shared" si="2"/>
        <v>-9.8300000063318294E-3</v>
      </c>
      <c r="I30" s="111">
        <f t="shared" si="3"/>
        <v>-9.8300000063318294E-3</v>
      </c>
      <c r="O30" s="111">
        <f t="shared" ca="1" si="4"/>
        <v>-2.356137406271043E-2</v>
      </c>
      <c r="P30" s="111">
        <f t="shared" ca="1" si="5"/>
        <v>0.11507454646592928</v>
      </c>
      <c r="Q30" s="141">
        <f t="shared" si="7"/>
        <v>2281.4739999999983</v>
      </c>
      <c r="R30" s="114">
        <f>G30</f>
        <v>-9.8300000063318294E-3</v>
      </c>
      <c r="U30" s="140"/>
      <c r="W30" s="112">
        <f t="shared" si="6"/>
        <v>1</v>
      </c>
    </row>
    <row r="31" spans="1:23" ht="12.95" customHeight="1" x14ac:dyDescent="0.2">
      <c r="A31" s="135" t="s">
        <v>108</v>
      </c>
      <c r="B31" s="136" t="s">
        <v>19</v>
      </c>
      <c r="C31" s="137">
        <v>17454.978999999999</v>
      </c>
      <c r="D31" s="137" t="s">
        <v>74</v>
      </c>
      <c r="E31" s="138">
        <f t="shared" si="0"/>
        <v>-6535.4978496732783</v>
      </c>
      <c r="F31" s="111">
        <f t="shared" si="1"/>
        <v>-6535.5</v>
      </c>
      <c r="G31" s="182">
        <f t="shared" si="2"/>
        <v>3.3162499967147596E-3</v>
      </c>
      <c r="I31" s="111">
        <f t="shared" si="3"/>
        <v>3.3162499967147596E-3</v>
      </c>
      <c r="O31" s="111">
        <f t="shared" ca="1" si="4"/>
        <v>-2.3432355248774024E-2</v>
      </c>
      <c r="P31" s="111">
        <f t="shared" ca="1" si="5"/>
        <v>0.11458990880063741</v>
      </c>
      <c r="Q31" s="141">
        <f t="shared" si="7"/>
        <v>2436.4789999999994</v>
      </c>
      <c r="S31" s="114">
        <f>G31</f>
        <v>3.3162499967147596E-3</v>
      </c>
      <c r="U31" s="140"/>
      <c r="W31" s="112">
        <f t="shared" si="6"/>
        <v>2</v>
      </c>
    </row>
    <row r="32" spans="1:23" ht="12.95" customHeight="1" x14ac:dyDescent="0.2">
      <c r="A32" s="135" t="s">
        <v>108</v>
      </c>
      <c r="B32" s="136" t="s">
        <v>18</v>
      </c>
      <c r="C32" s="137">
        <v>18595.425999999999</v>
      </c>
      <c r="D32" s="137" t="s">
        <v>74</v>
      </c>
      <c r="E32" s="138">
        <f t="shared" si="0"/>
        <v>-5796.0078653488599</v>
      </c>
      <c r="F32" s="111">
        <f t="shared" si="1"/>
        <v>-5796</v>
      </c>
      <c r="G32" s="182">
        <f t="shared" si="2"/>
        <v>-1.2130000002798624E-2</v>
      </c>
      <c r="I32" s="111">
        <f t="shared" si="3"/>
        <v>-1.2130000002798624E-2</v>
      </c>
      <c r="O32" s="111">
        <f t="shared" ca="1" si="4"/>
        <v>-2.2483007856674793E-2</v>
      </c>
      <c r="P32" s="111">
        <f t="shared" ca="1" si="5"/>
        <v>0.11102384359184797</v>
      </c>
      <c r="Q32" s="141">
        <f t="shared" si="7"/>
        <v>3576.9259999999995</v>
      </c>
      <c r="R32" s="114">
        <f>G32</f>
        <v>-1.2130000002798624E-2</v>
      </c>
      <c r="U32" s="140"/>
      <c r="W32" s="112">
        <f t="shared" si="6"/>
        <v>1</v>
      </c>
    </row>
    <row r="33" spans="1:23" ht="12.95" customHeight="1" x14ac:dyDescent="0.2">
      <c r="A33" s="135" t="s">
        <v>108</v>
      </c>
      <c r="B33" s="136" t="s">
        <v>19</v>
      </c>
      <c r="C33" s="137">
        <v>18596.23</v>
      </c>
      <c r="D33" s="137" t="s">
        <v>74</v>
      </c>
      <c r="E33" s="138">
        <f t="shared" si="0"/>
        <v>-5795.4865347237665</v>
      </c>
      <c r="F33" s="111">
        <f t="shared" si="1"/>
        <v>-5795.5</v>
      </c>
      <c r="G33" s="182">
        <f t="shared" si="2"/>
        <v>2.0766249999724096E-2</v>
      </c>
      <c r="I33" s="111">
        <f t="shared" si="3"/>
        <v>2.0766249999724096E-2</v>
      </c>
      <c r="O33" s="111">
        <f t="shared" ca="1" si="4"/>
        <v>-2.248236597202834E-2</v>
      </c>
      <c r="P33" s="111">
        <f t="shared" ca="1" si="5"/>
        <v>0.11102143245918483</v>
      </c>
      <c r="Q33" s="141">
        <f t="shared" si="7"/>
        <v>3577.7299999999996</v>
      </c>
      <c r="S33" s="114">
        <f>G33</f>
        <v>2.0766249999724096E-2</v>
      </c>
      <c r="U33" s="140"/>
      <c r="W33" s="112">
        <f t="shared" si="6"/>
        <v>2</v>
      </c>
    </row>
    <row r="34" spans="1:23" ht="12.95" customHeight="1" x14ac:dyDescent="0.2">
      <c r="A34" s="135" t="s">
        <v>108</v>
      </c>
      <c r="B34" s="136" t="s">
        <v>18</v>
      </c>
      <c r="C34" s="137">
        <v>19243.163</v>
      </c>
      <c r="D34" s="137" t="s">
        <v>74</v>
      </c>
      <c r="E34" s="138">
        <f t="shared" si="0"/>
        <v>-5376.0014784002815</v>
      </c>
      <c r="F34" s="111">
        <f t="shared" si="1"/>
        <v>-5376</v>
      </c>
      <c r="G34" s="182">
        <f t="shared" si="2"/>
        <v>-2.2800000006100163E-3</v>
      </c>
      <c r="I34" s="111">
        <f t="shared" si="3"/>
        <v>-2.2800000006100163E-3</v>
      </c>
      <c r="O34" s="111">
        <f t="shared" ca="1" si="4"/>
        <v>-2.1943824753656971E-2</v>
      </c>
      <c r="P34" s="111">
        <f t="shared" ca="1" si="5"/>
        <v>0.10899849215480732</v>
      </c>
      <c r="Q34" s="141">
        <f t="shared" si="7"/>
        <v>4224.6630000000005</v>
      </c>
      <c r="R34" s="114">
        <f>G34</f>
        <v>-2.2800000006100163E-3</v>
      </c>
      <c r="U34" s="140"/>
      <c r="W34" s="112">
        <f t="shared" si="6"/>
        <v>1</v>
      </c>
    </row>
    <row r="35" spans="1:23" ht="12.95" customHeight="1" x14ac:dyDescent="0.2">
      <c r="A35" s="135" t="s">
        <v>108</v>
      </c>
      <c r="B35" s="136" t="s">
        <v>19</v>
      </c>
      <c r="C35" s="137">
        <v>19305.638999999999</v>
      </c>
      <c r="D35" s="137" t="s">
        <v>74</v>
      </c>
      <c r="E35" s="138">
        <f t="shared" si="0"/>
        <v>-5335.4907170403485</v>
      </c>
      <c r="F35" s="111">
        <f t="shared" si="1"/>
        <v>-5335.5</v>
      </c>
      <c r="G35" s="182">
        <f t="shared" si="2"/>
        <v>1.4316249998955755E-2</v>
      </c>
      <c r="I35" s="111">
        <f t="shared" si="3"/>
        <v>1.4316249998955755E-2</v>
      </c>
      <c r="O35" s="111">
        <f t="shared" ca="1" si="4"/>
        <v>-2.189183209729454E-2</v>
      </c>
      <c r="P35" s="111">
        <f t="shared" ca="1" si="5"/>
        <v>0.10880319040909268</v>
      </c>
      <c r="Q35" s="141">
        <f t="shared" si="7"/>
        <v>4287.1389999999992</v>
      </c>
      <c r="S35" s="114">
        <f>G35</f>
        <v>1.4316249998955755E-2</v>
      </c>
      <c r="U35" s="140"/>
      <c r="W35" s="112">
        <f t="shared" si="6"/>
        <v>2</v>
      </c>
    </row>
    <row r="36" spans="1:23" ht="12.95" customHeight="1" x14ac:dyDescent="0.2">
      <c r="A36" s="135" t="s">
        <v>108</v>
      </c>
      <c r="B36" s="136" t="s">
        <v>19</v>
      </c>
      <c r="C36" s="137">
        <v>20400.61</v>
      </c>
      <c r="D36" s="137" t="s">
        <v>74</v>
      </c>
      <c r="E36" s="138">
        <f t="shared" si="0"/>
        <v>-4625.4883340925271</v>
      </c>
      <c r="F36" s="111">
        <f t="shared" si="1"/>
        <v>-4625.5</v>
      </c>
      <c r="G36" s="182">
        <f t="shared" si="2"/>
        <v>1.7991249998885905E-2</v>
      </c>
      <c r="I36" s="111">
        <f t="shared" si="3"/>
        <v>1.7991249998885905E-2</v>
      </c>
      <c r="O36" s="111">
        <f t="shared" ca="1" si="4"/>
        <v>-2.0980355899335841E-2</v>
      </c>
      <c r="P36" s="111">
        <f t="shared" ca="1" si="5"/>
        <v>0.10537938202742873</v>
      </c>
      <c r="Q36" s="141">
        <f t="shared" si="7"/>
        <v>5382.1100000000006</v>
      </c>
      <c r="S36" s="114">
        <f>G36</f>
        <v>1.7991249998885905E-2</v>
      </c>
      <c r="U36" s="140"/>
      <c r="W36" s="112">
        <f t="shared" si="6"/>
        <v>2</v>
      </c>
    </row>
    <row r="37" spans="1:23" ht="12.95" customHeight="1" x14ac:dyDescent="0.2">
      <c r="A37" s="135" t="s">
        <v>108</v>
      </c>
      <c r="B37" s="136" t="s">
        <v>18</v>
      </c>
      <c r="C37" s="137">
        <v>20646.562999999998</v>
      </c>
      <c r="D37" s="137" t="s">
        <v>74</v>
      </c>
      <c r="E37" s="138">
        <f t="shared" si="0"/>
        <v>-4466.0072007171566</v>
      </c>
      <c r="F37" s="111">
        <f t="shared" si="1"/>
        <v>-4466</v>
      </c>
      <c r="G37" s="182">
        <f t="shared" si="2"/>
        <v>-1.1105000001407461E-2</v>
      </c>
      <c r="I37" s="111">
        <f t="shared" si="3"/>
        <v>-1.1105000001407461E-2</v>
      </c>
      <c r="O37" s="111">
        <f t="shared" ca="1" si="4"/>
        <v>-2.0775594697118361E-2</v>
      </c>
      <c r="P37" s="111">
        <f t="shared" ca="1" si="5"/>
        <v>0.10461023070788592</v>
      </c>
      <c r="Q37" s="141">
        <f t="shared" si="7"/>
        <v>5628.0629999999983</v>
      </c>
      <c r="R37" s="114">
        <f>G37</f>
        <v>-1.1105000001407461E-2</v>
      </c>
      <c r="U37" s="140"/>
      <c r="W37" s="112">
        <f t="shared" si="6"/>
        <v>1</v>
      </c>
    </row>
    <row r="38" spans="1:23" ht="12.95" customHeight="1" x14ac:dyDescent="0.2">
      <c r="A38" s="135" t="s">
        <v>161</v>
      </c>
      <c r="B38" s="136" t="s">
        <v>18</v>
      </c>
      <c r="C38" s="137">
        <v>20800.781999999999</v>
      </c>
      <c r="D38" s="137" t="s">
        <v>74</v>
      </c>
      <c r="E38" s="138">
        <f t="shared" si="0"/>
        <v>-4366.008335454213</v>
      </c>
      <c r="F38" s="111">
        <f t="shared" si="1"/>
        <v>-4366</v>
      </c>
      <c r="G38" s="182">
        <f t="shared" si="2"/>
        <v>-1.2855000000854488E-2</v>
      </c>
      <c r="I38" s="111">
        <f t="shared" si="3"/>
        <v>-1.2855000000854488E-2</v>
      </c>
      <c r="O38" s="111">
        <f t="shared" ca="1" si="4"/>
        <v>-2.0647217767828404E-2</v>
      </c>
      <c r="P38" s="111">
        <f t="shared" ca="1" si="5"/>
        <v>0.10412800417525718</v>
      </c>
      <c r="Q38" s="141">
        <f t="shared" si="7"/>
        <v>5782.2819999999992</v>
      </c>
      <c r="R38" s="114">
        <f>G38</f>
        <v>-1.2855000000854488E-2</v>
      </c>
      <c r="U38" s="140"/>
      <c r="W38" s="112">
        <f t="shared" si="6"/>
        <v>1</v>
      </c>
    </row>
    <row r="39" spans="1:23" ht="12.95" customHeight="1" x14ac:dyDescent="0.2">
      <c r="A39" s="135" t="s">
        <v>161</v>
      </c>
      <c r="B39" s="136" t="s">
        <v>19</v>
      </c>
      <c r="C39" s="137">
        <v>20801.579000000002</v>
      </c>
      <c r="D39" s="137" t="s">
        <v>74</v>
      </c>
      <c r="E39" s="138">
        <f t="shared" si="0"/>
        <v>-4365.4915437773452</v>
      </c>
      <c r="F39" s="111">
        <f t="shared" si="1"/>
        <v>-4365.5</v>
      </c>
      <c r="G39" s="182">
        <f t="shared" si="2"/>
        <v>1.3041250000242144E-2</v>
      </c>
      <c r="I39" s="111">
        <f t="shared" si="3"/>
        <v>1.3041250000242144E-2</v>
      </c>
      <c r="O39" s="111">
        <f t="shared" ca="1" si="4"/>
        <v>-2.0646575883181955E-2</v>
      </c>
      <c r="P39" s="111">
        <f t="shared" ca="1" si="5"/>
        <v>0.10412559304259404</v>
      </c>
      <c r="Q39" s="141">
        <f t="shared" si="7"/>
        <v>5783.0790000000015</v>
      </c>
      <c r="S39" s="114">
        <f>G39</f>
        <v>1.3041250000242144E-2</v>
      </c>
      <c r="U39" s="140"/>
      <c r="W39" s="112">
        <f t="shared" si="6"/>
        <v>2</v>
      </c>
    </row>
    <row r="40" spans="1:23" ht="12.95" customHeight="1" x14ac:dyDescent="0.2">
      <c r="A40" s="135" t="s">
        <v>108</v>
      </c>
      <c r="B40" s="136" t="s">
        <v>18</v>
      </c>
      <c r="C40" s="137">
        <v>21494.777999999998</v>
      </c>
      <c r="D40" s="137" t="s">
        <v>74</v>
      </c>
      <c r="E40" s="138">
        <f t="shared" si="0"/>
        <v>-3916.0066333486275</v>
      </c>
      <c r="F40" s="111">
        <f t="shared" si="1"/>
        <v>-3916</v>
      </c>
      <c r="G40" s="182">
        <f t="shared" si="2"/>
        <v>-1.0230000003502937E-2</v>
      </c>
      <c r="I40" s="111">
        <f t="shared" si="3"/>
        <v>-1.0230000003502937E-2</v>
      </c>
      <c r="O40" s="111">
        <f t="shared" ca="1" si="4"/>
        <v>-2.0069521586023598E-2</v>
      </c>
      <c r="P40" s="111">
        <f t="shared" ca="1" si="5"/>
        <v>0.10195798477842791</v>
      </c>
      <c r="Q40" s="141">
        <f t="shared" si="7"/>
        <v>6476.2779999999984</v>
      </c>
      <c r="R40" s="114">
        <f>G40</f>
        <v>-1.0230000003502937E-2</v>
      </c>
      <c r="U40" s="140"/>
      <c r="W40" s="112">
        <f t="shared" si="6"/>
        <v>1</v>
      </c>
    </row>
    <row r="41" spans="1:23" ht="12.95" customHeight="1" x14ac:dyDescent="0.2">
      <c r="A41" s="135" t="s">
        <v>108</v>
      </c>
      <c r="B41" s="136" t="s">
        <v>19</v>
      </c>
      <c r="C41" s="137">
        <v>21495.567999999999</v>
      </c>
      <c r="D41" s="137" t="s">
        <v>74</v>
      </c>
      <c r="E41" s="138">
        <f t="shared" si="0"/>
        <v>-3915.4943806199894</v>
      </c>
      <c r="F41" s="111">
        <f t="shared" si="1"/>
        <v>-3915.5</v>
      </c>
      <c r="G41" s="182">
        <f t="shared" si="2"/>
        <v>8.6662499961676076E-3</v>
      </c>
      <c r="I41" s="111">
        <f t="shared" si="3"/>
        <v>8.6662499961676076E-3</v>
      </c>
      <c r="O41" s="111">
        <f t="shared" ca="1" si="4"/>
        <v>-2.0068879701377149E-2</v>
      </c>
      <c r="P41" s="111">
        <f t="shared" ca="1" si="5"/>
        <v>0.10195557364576477</v>
      </c>
      <c r="Q41" s="141">
        <f t="shared" si="7"/>
        <v>6477.0679999999993</v>
      </c>
      <c r="S41" s="114">
        <f>G41</f>
        <v>8.6662499961676076E-3</v>
      </c>
      <c r="U41" s="140"/>
      <c r="W41" s="112">
        <f t="shared" si="6"/>
        <v>2</v>
      </c>
    </row>
    <row r="42" spans="1:23" ht="12.95" customHeight="1" x14ac:dyDescent="0.2">
      <c r="A42" s="135" t="s">
        <v>108</v>
      </c>
      <c r="B42" s="136" t="s">
        <v>18</v>
      </c>
      <c r="C42" s="137">
        <v>22543.473999999998</v>
      </c>
      <c r="D42" s="137" t="s">
        <v>74</v>
      </c>
      <c r="E42" s="138">
        <f t="shared" si="0"/>
        <v>-3236.0099402966225</v>
      </c>
      <c r="F42" s="111">
        <f t="shared" si="1"/>
        <v>-3236</v>
      </c>
      <c r="G42" s="182">
        <f t="shared" si="2"/>
        <v>-1.5330000005633337E-2</v>
      </c>
      <c r="I42" s="111">
        <f t="shared" si="3"/>
        <v>-1.5330000005633337E-2</v>
      </c>
      <c r="O42" s="111">
        <f t="shared" ca="1" si="4"/>
        <v>-1.9196558466851889E-2</v>
      </c>
      <c r="P42" s="111">
        <f t="shared" ca="1" si="5"/>
        <v>9.8678844356552567E-2</v>
      </c>
      <c r="Q42" s="141">
        <f t="shared" si="7"/>
        <v>7524.9739999999983</v>
      </c>
      <c r="R42" s="114">
        <f>G42</f>
        <v>-1.5330000005633337E-2</v>
      </c>
      <c r="U42" s="140"/>
      <c r="W42" s="112">
        <f t="shared" si="6"/>
        <v>1</v>
      </c>
    </row>
    <row r="43" spans="1:23" ht="12.95" customHeight="1" x14ac:dyDescent="0.2">
      <c r="A43" s="135" t="s">
        <v>108</v>
      </c>
      <c r="B43" s="136" t="s">
        <v>19</v>
      </c>
      <c r="C43" s="137">
        <v>22544.251</v>
      </c>
      <c r="D43" s="137" t="s">
        <v>74</v>
      </c>
      <c r="E43" s="138">
        <f t="shared" si="0"/>
        <v>-3235.5061170432655</v>
      </c>
      <c r="F43" s="111">
        <f t="shared" si="1"/>
        <v>-3235.5</v>
      </c>
      <c r="G43" s="182">
        <f t="shared" si="2"/>
        <v>-9.4337500013352837E-3</v>
      </c>
      <c r="I43" s="111">
        <f t="shared" si="3"/>
        <v>-9.4337500013352837E-3</v>
      </c>
      <c r="O43" s="111">
        <f t="shared" ca="1" si="4"/>
        <v>-1.9195916582205437E-2</v>
      </c>
      <c r="P43" s="111">
        <f t="shared" ca="1" si="5"/>
        <v>9.8676433223889429E-2</v>
      </c>
      <c r="Q43" s="141">
        <f t="shared" si="7"/>
        <v>7525.7510000000002</v>
      </c>
      <c r="S43" s="114">
        <f>G43</f>
        <v>-9.4337500013352837E-3</v>
      </c>
      <c r="U43" s="140"/>
      <c r="W43" s="112">
        <f t="shared" si="6"/>
        <v>2</v>
      </c>
    </row>
    <row r="44" spans="1:23" ht="12.95" customHeight="1" x14ac:dyDescent="0.2">
      <c r="A44" s="135" t="s">
        <v>108</v>
      </c>
      <c r="B44" s="136" t="s">
        <v>18</v>
      </c>
      <c r="C44" s="137">
        <v>23391.705999999998</v>
      </c>
      <c r="D44" s="137" t="s">
        <v>74</v>
      </c>
      <c r="E44" s="138">
        <f t="shared" si="0"/>
        <v>-2685.9983497681105</v>
      </c>
      <c r="F44" s="111">
        <f t="shared" si="1"/>
        <v>-2686</v>
      </c>
      <c r="G44" s="182">
        <f t="shared" si="2"/>
        <v>2.5449999957345426E-3</v>
      </c>
      <c r="I44" s="111">
        <f t="shared" si="3"/>
        <v>2.5449999957345426E-3</v>
      </c>
      <c r="O44" s="111">
        <f t="shared" ca="1" si="4"/>
        <v>-1.8490485355757126E-2</v>
      </c>
      <c r="P44" s="111">
        <f t="shared" ca="1" si="5"/>
        <v>9.6026598427094573E-2</v>
      </c>
      <c r="Q44" s="141">
        <f t="shared" si="7"/>
        <v>8373.2059999999983</v>
      </c>
      <c r="R44" s="114">
        <f>G44</f>
        <v>2.5449999957345426E-3</v>
      </c>
      <c r="U44" s="140"/>
      <c r="W44" s="112">
        <f t="shared" si="6"/>
        <v>1</v>
      </c>
    </row>
    <row r="45" spans="1:23" ht="12.95" customHeight="1" x14ac:dyDescent="0.2">
      <c r="A45" s="135" t="s">
        <v>108</v>
      </c>
      <c r="B45" s="136" t="s">
        <v>19</v>
      </c>
      <c r="C45" s="137">
        <v>23392.462</v>
      </c>
      <c r="D45" s="137" t="s">
        <v>74</v>
      </c>
      <c r="E45" s="138">
        <f t="shared" si="0"/>
        <v>-2685.5081433594391</v>
      </c>
      <c r="F45" s="111">
        <f t="shared" si="1"/>
        <v>-2685.5</v>
      </c>
      <c r="G45" s="182">
        <f t="shared" si="2"/>
        <v>-1.2558750000607688E-2</v>
      </c>
      <c r="I45" s="111">
        <f t="shared" si="3"/>
        <v>-1.2558750000607688E-2</v>
      </c>
      <c r="O45" s="111">
        <f t="shared" ca="1" si="4"/>
        <v>-1.8489843471110674E-2</v>
      </c>
      <c r="P45" s="111">
        <f t="shared" ca="1" si="5"/>
        <v>9.6024187294431435E-2</v>
      </c>
      <c r="Q45" s="141">
        <f t="shared" si="7"/>
        <v>8373.9619999999995</v>
      </c>
      <c r="S45" s="114">
        <f>G45</f>
        <v>-1.2558750000607688E-2</v>
      </c>
      <c r="U45" s="140"/>
      <c r="W45" s="112">
        <f t="shared" si="6"/>
        <v>2</v>
      </c>
    </row>
    <row r="46" spans="1:23" ht="12.95" customHeight="1" x14ac:dyDescent="0.2">
      <c r="A46" s="135" t="s">
        <v>108</v>
      </c>
      <c r="B46" s="136" t="s">
        <v>18</v>
      </c>
      <c r="C46" s="137">
        <v>24502.081999999999</v>
      </c>
      <c r="D46" s="137" t="s">
        <v>74</v>
      </c>
      <c r="E46" s="138">
        <f t="shared" si="0"/>
        <v>-1966.0070386118621</v>
      </c>
      <c r="F46" s="111">
        <f t="shared" si="1"/>
        <v>-1966</v>
      </c>
      <c r="G46" s="182">
        <f t="shared" si="2"/>
        <v>-1.0855000004085014E-2</v>
      </c>
      <c r="I46" s="111">
        <f t="shared" si="3"/>
        <v>-1.0855000004085014E-2</v>
      </c>
      <c r="O46" s="111">
        <f t="shared" ca="1" si="4"/>
        <v>-1.7566171464869433E-2</v>
      </c>
      <c r="P46" s="111">
        <f t="shared" ca="1" si="5"/>
        <v>9.2554567392167747E-2</v>
      </c>
      <c r="Q46" s="141">
        <f t="shared" si="7"/>
        <v>9483.5819999999985</v>
      </c>
      <c r="R46" s="114">
        <f>G46</f>
        <v>-1.0855000004085014E-2</v>
      </c>
      <c r="U46" s="140"/>
      <c r="W46" s="112">
        <f t="shared" si="6"/>
        <v>1</v>
      </c>
    </row>
    <row r="47" spans="1:23" ht="12.95" customHeight="1" x14ac:dyDescent="0.2">
      <c r="A47" s="135" t="s">
        <v>108</v>
      </c>
      <c r="B47" s="136" t="s">
        <v>19</v>
      </c>
      <c r="C47" s="137">
        <v>24595.395</v>
      </c>
      <c r="D47" s="137" t="s">
        <v>74</v>
      </c>
      <c r="E47" s="138">
        <f t="shared" si="0"/>
        <v>-1905.5009134633319</v>
      </c>
      <c r="F47" s="111">
        <f t="shared" si="1"/>
        <v>-1905.5</v>
      </c>
      <c r="G47" s="182">
        <f t="shared" si="2"/>
        <v>-1.4087500021560118E-3</v>
      </c>
      <c r="I47" s="111">
        <f t="shared" si="3"/>
        <v>-1.4087500021560118E-3</v>
      </c>
      <c r="O47" s="111">
        <f t="shared" ca="1" si="4"/>
        <v>-1.7488503422649009E-2</v>
      </c>
      <c r="P47" s="111">
        <f t="shared" ca="1" si="5"/>
        <v>9.2262820339927359E-2</v>
      </c>
      <c r="Q47" s="141">
        <f t="shared" si="7"/>
        <v>9576.8950000000004</v>
      </c>
      <c r="S47" s="114">
        <f>G47</f>
        <v>-1.4087500021560118E-3</v>
      </c>
      <c r="U47" s="140"/>
      <c r="W47" s="112">
        <f t="shared" si="6"/>
        <v>2</v>
      </c>
    </row>
    <row r="48" spans="1:23" ht="12.95" customHeight="1" x14ac:dyDescent="0.2">
      <c r="A48" s="135" t="s">
        <v>108</v>
      </c>
      <c r="B48" s="136" t="s">
        <v>19</v>
      </c>
      <c r="C48" s="137">
        <v>25597.824000000001</v>
      </c>
      <c r="D48" s="137" t="s">
        <v>74</v>
      </c>
      <c r="E48" s="138">
        <f t="shared" si="0"/>
        <v>-1255.5047229377378</v>
      </c>
      <c r="F48" s="111">
        <f t="shared" si="1"/>
        <v>-1255.5</v>
      </c>
      <c r="G48" s="182">
        <f t="shared" si="2"/>
        <v>-7.28375000107917E-3</v>
      </c>
      <c r="I48" s="111">
        <f t="shared" si="3"/>
        <v>-7.28375000107917E-3</v>
      </c>
      <c r="O48" s="111">
        <f t="shared" ca="1" si="4"/>
        <v>-1.6654053382264288E-2</v>
      </c>
      <c r="P48" s="111">
        <f t="shared" ca="1" si="5"/>
        <v>8.912834787784063E-2</v>
      </c>
      <c r="Q48" s="141">
        <f t="shared" si="7"/>
        <v>10579.324000000001</v>
      </c>
      <c r="S48" s="114">
        <f>G48</f>
        <v>-7.28375000107917E-3</v>
      </c>
      <c r="U48" s="140"/>
      <c r="W48" s="112">
        <f t="shared" si="6"/>
        <v>2</v>
      </c>
    </row>
    <row r="49" spans="1:23" ht="12.95" customHeight="1" x14ac:dyDescent="0.2">
      <c r="A49" s="135" t="s">
        <v>108</v>
      </c>
      <c r="B49" s="136" t="s">
        <v>18</v>
      </c>
      <c r="C49" s="137">
        <v>25905.519</v>
      </c>
      <c r="D49" s="137" t="s">
        <v>74</v>
      </c>
      <c r="E49" s="138">
        <f t="shared" si="0"/>
        <v>-1055.9887693452415</v>
      </c>
      <c r="F49" s="111">
        <f t="shared" si="1"/>
        <v>-1056</v>
      </c>
      <c r="G49" s="182">
        <f t="shared" si="2"/>
        <v>1.7319999999017455E-2</v>
      </c>
      <c r="I49" s="111">
        <f t="shared" si="3"/>
        <v>1.7319999999017455E-2</v>
      </c>
      <c r="O49" s="111">
        <f t="shared" ca="1" si="4"/>
        <v>-1.6397941408330823E-2</v>
      </c>
      <c r="P49" s="111">
        <f t="shared" ca="1" si="5"/>
        <v>8.8166305945246326E-2</v>
      </c>
      <c r="Q49" s="141">
        <f t="shared" si="7"/>
        <v>10887.019</v>
      </c>
      <c r="R49" s="114">
        <f>G49</f>
        <v>1.7319999999017455E-2</v>
      </c>
      <c r="U49" s="140"/>
      <c r="W49" s="112">
        <f t="shared" si="6"/>
        <v>1</v>
      </c>
    </row>
    <row r="50" spans="1:23" ht="12.95" customHeight="1" x14ac:dyDescent="0.2">
      <c r="A50" s="135" t="s">
        <v>108</v>
      </c>
      <c r="B50" s="136" t="s">
        <v>18</v>
      </c>
      <c r="C50" s="137">
        <v>26506.973999999998</v>
      </c>
      <c r="D50" s="137" t="s">
        <v>74</v>
      </c>
      <c r="E50" s="138">
        <f t="shared" si="0"/>
        <v>-665.99261124070756</v>
      </c>
      <c r="F50" s="111">
        <f t="shared" si="1"/>
        <v>-666</v>
      </c>
      <c r="G50" s="182">
        <f t="shared" si="2"/>
        <v>1.1394999997719424E-2</v>
      </c>
      <c r="I50" s="111">
        <f t="shared" si="3"/>
        <v>1.1394999997719424E-2</v>
      </c>
      <c r="O50" s="111">
        <f t="shared" ca="1" si="4"/>
        <v>-1.5897271384099992E-2</v>
      </c>
      <c r="P50" s="111">
        <f t="shared" ca="1" si="5"/>
        <v>8.6285622467994288E-2</v>
      </c>
      <c r="Q50" s="141">
        <f t="shared" si="7"/>
        <v>11488.473999999998</v>
      </c>
      <c r="R50" s="114">
        <f>G50</f>
        <v>1.1394999997719424E-2</v>
      </c>
      <c r="U50" s="140"/>
      <c r="W50" s="112">
        <f t="shared" si="6"/>
        <v>1</v>
      </c>
    </row>
    <row r="51" spans="1:23" ht="12.95" customHeight="1" x14ac:dyDescent="0.2">
      <c r="A51" s="135" t="s">
        <v>108</v>
      </c>
      <c r="B51" s="136" t="s">
        <v>19</v>
      </c>
      <c r="C51" s="137">
        <v>26507.723000000002</v>
      </c>
      <c r="D51" s="137" t="s">
        <v>74</v>
      </c>
      <c r="E51" s="138">
        <f t="shared" si="0"/>
        <v>-665.50694378026299</v>
      </c>
      <c r="F51" s="111">
        <f t="shared" si="1"/>
        <v>-665.5</v>
      </c>
      <c r="G51" s="182">
        <f t="shared" si="2"/>
        <v>-1.0708750000048894E-2</v>
      </c>
      <c r="I51" s="111">
        <f t="shared" si="3"/>
        <v>-1.0708750000048894E-2</v>
      </c>
      <c r="O51" s="111">
        <f t="shared" ca="1" si="4"/>
        <v>-1.589662949945354E-2</v>
      </c>
      <c r="P51" s="111">
        <f t="shared" ca="1" si="5"/>
        <v>8.628321133533115E-2</v>
      </c>
      <c r="Q51" s="141">
        <f t="shared" si="7"/>
        <v>11489.223000000002</v>
      </c>
      <c r="S51" s="114">
        <f>G51</f>
        <v>-1.0708750000048894E-2</v>
      </c>
      <c r="U51" s="140"/>
      <c r="W51" s="112">
        <f t="shared" si="6"/>
        <v>2</v>
      </c>
    </row>
    <row r="52" spans="1:23" ht="12.95" customHeight="1" x14ac:dyDescent="0.2">
      <c r="A52" s="135" t="s">
        <v>201</v>
      </c>
      <c r="B52" s="136" t="s">
        <v>18</v>
      </c>
      <c r="C52" s="137">
        <v>26812.332999999999</v>
      </c>
      <c r="D52" s="137" t="s">
        <v>74</v>
      </c>
      <c r="E52" s="138">
        <f t="shared" si="0"/>
        <v>-467.99136951415619</v>
      </c>
      <c r="F52" s="111">
        <f t="shared" si="1"/>
        <v>-468</v>
      </c>
      <c r="G52" s="182">
        <f t="shared" si="2"/>
        <v>1.3309999998455169E-2</v>
      </c>
      <c r="I52" s="111">
        <f t="shared" si="3"/>
        <v>1.3309999998455169E-2</v>
      </c>
      <c r="O52" s="111">
        <f t="shared" ca="1" si="4"/>
        <v>-1.5643085064105874E-2</v>
      </c>
      <c r="P52" s="111">
        <f t="shared" ca="1" si="5"/>
        <v>8.5330813933389413E-2</v>
      </c>
      <c r="Q52" s="141">
        <f t="shared" si="7"/>
        <v>11793.832999999999</v>
      </c>
      <c r="R52" s="114">
        <f>G52</f>
        <v>1.3309999998455169E-2</v>
      </c>
      <c r="U52" s="140"/>
      <c r="W52" s="112">
        <f t="shared" si="6"/>
        <v>1</v>
      </c>
    </row>
    <row r="53" spans="1:23" ht="12.95" customHeight="1" x14ac:dyDescent="0.2">
      <c r="A53" s="135" t="s">
        <v>201</v>
      </c>
      <c r="B53" s="136" t="s">
        <v>19</v>
      </c>
      <c r="C53" s="137">
        <v>26813.080999999998</v>
      </c>
      <c r="D53" s="137" t="s">
        <v>74</v>
      </c>
      <c r="E53" s="138">
        <f t="shared" si="0"/>
        <v>-467.5063504748897</v>
      </c>
      <c r="F53" s="111">
        <f t="shared" si="1"/>
        <v>-467.5</v>
      </c>
      <c r="G53" s="182">
        <f t="shared" ref="G53:G84" si="8">+C53-(C$7+F53*C$8)</f>
        <v>-9.7937500031548552E-3</v>
      </c>
      <c r="I53" s="111">
        <f t="shared" ref="I53:I84" si="9">+C53-(C$7+F53*C$8)</f>
        <v>-9.7937500031548552E-3</v>
      </c>
      <c r="O53" s="111">
        <f t="shared" ca="1" si="4"/>
        <v>-1.5642443179459425E-2</v>
      </c>
      <c r="P53" s="111">
        <f t="shared" ca="1" si="5"/>
        <v>8.5328402800726275E-2</v>
      </c>
      <c r="Q53" s="141">
        <f t="shared" si="7"/>
        <v>11794.580999999998</v>
      </c>
      <c r="S53" s="114">
        <f>G53</f>
        <v>-9.7937500031548552E-3</v>
      </c>
      <c r="U53" s="140"/>
      <c r="W53" s="112">
        <f t="shared" si="6"/>
        <v>2</v>
      </c>
    </row>
    <row r="54" spans="1:23" ht="12.95" customHeight="1" x14ac:dyDescent="0.2">
      <c r="A54" s="135" t="s">
        <v>207</v>
      </c>
      <c r="B54" s="136" t="s">
        <v>18</v>
      </c>
      <c r="C54" s="137">
        <v>26830.82</v>
      </c>
      <c r="D54" s="137" t="s">
        <v>74</v>
      </c>
      <c r="E54" s="138">
        <f t="shared" si="0"/>
        <v>-456.00400724286584</v>
      </c>
      <c r="F54" s="111">
        <f t="shared" si="1"/>
        <v>-456</v>
      </c>
      <c r="G54" s="182">
        <f t="shared" si="8"/>
        <v>-6.1800000003131572E-3</v>
      </c>
      <c r="I54" s="111">
        <f t="shared" si="9"/>
        <v>-6.1800000003131572E-3</v>
      </c>
      <c r="O54" s="111">
        <f t="shared" ca="1" si="4"/>
        <v>-1.5627679832591081E-2</v>
      </c>
      <c r="P54" s="111">
        <f t="shared" ca="1" si="5"/>
        <v>8.5272946749473971E-2</v>
      </c>
      <c r="Q54" s="141">
        <f t="shared" si="7"/>
        <v>11812.32</v>
      </c>
      <c r="R54" s="114">
        <f>G54</f>
        <v>-6.1800000003131572E-3</v>
      </c>
      <c r="U54" s="140"/>
      <c r="W54" s="112">
        <f t="shared" si="6"/>
        <v>1</v>
      </c>
    </row>
    <row r="55" spans="1:23" ht="12.95" customHeight="1" x14ac:dyDescent="0.2">
      <c r="A55" s="135" t="s">
        <v>207</v>
      </c>
      <c r="B55" s="136" t="s">
        <v>19</v>
      </c>
      <c r="C55" s="137">
        <v>27280.37</v>
      </c>
      <c r="D55" s="137" t="s">
        <v>74</v>
      </c>
      <c r="E55" s="138">
        <f t="shared" si="0"/>
        <v>-164.50626780118938</v>
      </c>
      <c r="F55" s="111">
        <f t="shared" si="1"/>
        <v>-164.5</v>
      </c>
      <c r="G55" s="182">
        <f t="shared" si="8"/>
        <v>-9.666250003647292E-3</v>
      </c>
      <c r="I55" s="111">
        <f t="shared" si="9"/>
        <v>-9.666250003647292E-3</v>
      </c>
      <c r="O55" s="111">
        <f t="shared" ca="1" si="4"/>
        <v>-1.5253461083710855E-2</v>
      </c>
      <c r="P55" s="111">
        <f t="shared" ca="1" si="5"/>
        <v>8.3867256406861226E-2</v>
      </c>
      <c r="Q55" s="141">
        <f t="shared" si="7"/>
        <v>12261.869999999999</v>
      </c>
      <c r="S55" s="114">
        <f>G55</f>
        <v>-9.666250003647292E-3</v>
      </c>
      <c r="U55" s="140"/>
      <c r="W55" s="112">
        <f t="shared" si="6"/>
        <v>2</v>
      </c>
    </row>
    <row r="56" spans="1:23" ht="12.95" customHeight="1" x14ac:dyDescent="0.2">
      <c r="A56" s="135" t="s">
        <v>207</v>
      </c>
      <c r="B56" s="136" t="s">
        <v>19</v>
      </c>
      <c r="C56" s="137">
        <v>27283.47</v>
      </c>
      <c r="D56" s="137" t="s">
        <v>74</v>
      </c>
      <c r="E56" s="138">
        <f t="shared" si="0"/>
        <v>-162.49616215716793</v>
      </c>
      <c r="F56" s="111">
        <f t="shared" si="1"/>
        <v>-162.5</v>
      </c>
      <c r="G56" s="182">
        <f t="shared" si="8"/>
        <v>5.9187500010011718E-3</v>
      </c>
      <c r="I56" s="111">
        <f t="shared" si="9"/>
        <v>5.9187500010011718E-3</v>
      </c>
      <c r="O56" s="111">
        <f t="shared" ca="1" si="4"/>
        <v>-1.5250893545125058E-2</v>
      </c>
      <c r="P56" s="111">
        <f t="shared" ca="1" si="5"/>
        <v>8.3857611876208646E-2</v>
      </c>
      <c r="Q56" s="141">
        <f t="shared" si="7"/>
        <v>12264.970000000001</v>
      </c>
      <c r="S56" s="114">
        <f>G56</f>
        <v>5.9187500010011718E-3</v>
      </c>
      <c r="U56" s="140"/>
      <c r="W56" s="112">
        <f t="shared" si="6"/>
        <v>2</v>
      </c>
    </row>
    <row r="57" spans="1:23" ht="12.95" customHeight="1" x14ac:dyDescent="0.2">
      <c r="A57" s="135" t="s">
        <v>207</v>
      </c>
      <c r="B57" s="136" t="s">
        <v>19</v>
      </c>
      <c r="C57" s="137">
        <v>27300.42</v>
      </c>
      <c r="D57" s="137" t="s">
        <v>74</v>
      </c>
      <c r="E57" s="138">
        <f t="shared" si="0"/>
        <v>-151.50542323260876</v>
      </c>
      <c r="F57" s="111">
        <f t="shared" si="1"/>
        <v>-151.5</v>
      </c>
      <c r="G57" s="182">
        <f t="shared" si="8"/>
        <v>-8.3637500028999057E-3</v>
      </c>
      <c r="I57" s="111">
        <f t="shared" si="9"/>
        <v>-8.3637500028999057E-3</v>
      </c>
      <c r="O57" s="111">
        <f t="shared" ca="1" si="4"/>
        <v>-1.5236772082903163E-2</v>
      </c>
      <c r="P57" s="111">
        <f t="shared" ca="1" si="5"/>
        <v>8.3804566957619495E-2</v>
      </c>
      <c r="Q57" s="141">
        <f t="shared" si="7"/>
        <v>12281.919999999998</v>
      </c>
      <c r="S57" s="114">
        <f>G57</f>
        <v>-8.3637500028999057E-3</v>
      </c>
      <c r="U57" s="140"/>
      <c r="W57" s="112">
        <f t="shared" si="6"/>
        <v>2</v>
      </c>
    </row>
    <row r="58" spans="1:23" ht="12.95" customHeight="1" x14ac:dyDescent="0.2">
      <c r="A58" s="135" t="s">
        <v>207</v>
      </c>
      <c r="B58" s="136" t="s">
        <v>18</v>
      </c>
      <c r="C58" s="137">
        <v>27313.54</v>
      </c>
      <c r="D58" s="137" t="s">
        <v>74</v>
      </c>
      <c r="E58" s="138">
        <f t="shared" si="0"/>
        <v>-142.99813741017397</v>
      </c>
      <c r="F58" s="111">
        <f t="shared" si="1"/>
        <v>-143</v>
      </c>
      <c r="G58" s="182">
        <f t="shared" si="8"/>
        <v>2.8724999974656384E-3</v>
      </c>
      <c r="I58" s="111">
        <f t="shared" si="9"/>
        <v>2.8724999974656384E-3</v>
      </c>
      <c r="O58" s="111">
        <f t="shared" ca="1" si="4"/>
        <v>-1.5225860043913516E-2</v>
      </c>
      <c r="P58" s="111">
        <f t="shared" ca="1" si="5"/>
        <v>8.3763577702346048E-2</v>
      </c>
      <c r="Q58" s="141">
        <f t="shared" si="7"/>
        <v>12295.04</v>
      </c>
      <c r="R58" s="114">
        <f>G58</f>
        <v>2.8724999974656384E-3</v>
      </c>
      <c r="U58" s="140"/>
      <c r="W58" s="112">
        <f t="shared" si="6"/>
        <v>1</v>
      </c>
    </row>
    <row r="59" spans="1:23" ht="12.95" customHeight="1" x14ac:dyDescent="0.2">
      <c r="A59" s="135" t="s">
        <v>161</v>
      </c>
      <c r="B59" s="136" t="s">
        <v>18</v>
      </c>
      <c r="C59" s="137">
        <v>27341.323</v>
      </c>
      <c r="D59" s="137" t="s">
        <v>74</v>
      </c>
      <c r="E59" s="138">
        <f t="shared" si="0"/>
        <v>-124.98305189152654</v>
      </c>
      <c r="F59" s="111">
        <f t="shared" si="1"/>
        <v>-125</v>
      </c>
      <c r="G59" s="182">
        <f t="shared" si="8"/>
        <v>2.6137499997275881E-2</v>
      </c>
      <c r="I59" s="111">
        <f t="shared" si="9"/>
        <v>2.6137499997275881E-2</v>
      </c>
      <c r="O59" s="111">
        <f t="shared" ca="1" si="4"/>
        <v>-1.5202752196641323E-2</v>
      </c>
      <c r="P59" s="111">
        <f t="shared" ca="1" si="5"/>
        <v>8.3676776926472879E-2</v>
      </c>
      <c r="Q59" s="141">
        <f t="shared" si="7"/>
        <v>12322.823</v>
      </c>
      <c r="R59" s="114">
        <f>G59</f>
        <v>2.6137499997275881E-2</v>
      </c>
      <c r="U59" s="140"/>
      <c r="W59" s="112">
        <f t="shared" si="6"/>
        <v>1</v>
      </c>
    </row>
    <row r="60" spans="1:23" ht="12.95" customHeight="1" x14ac:dyDescent="0.2">
      <c r="A60" s="135" t="s">
        <v>161</v>
      </c>
      <c r="B60" s="136" t="s">
        <v>19</v>
      </c>
      <c r="C60" s="137">
        <v>27351.317999999999</v>
      </c>
      <c r="D60" s="137" t="s">
        <v>74</v>
      </c>
      <c r="E60" s="138">
        <f t="shared" si="0"/>
        <v>-118.50208224250137</v>
      </c>
      <c r="F60" s="111">
        <f t="shared" si="1"/>
        <v>-118.5</v>
      </c>
      <c r="G60" s="182">
        <f t="shared" si="8"/>
        <v>-3.2112500011862721E-3</v>
      </c>
      <c r="I60" s="111">
        <f t="shared" si="9"/>
        <v>-3.2112500011862721E-3</v>
      </c>
      <c r="O60" s="111">
        <f t="shared" ca="1" si="4"/>
        <v>-1.5194407696237476E-2</v>
      </c>
      <c r="P60" s="111">
        <f t="shared" ca="1" si="5"/>
        <v>8.3645432201852013E-2</v>
      </c>
      <c r="Q60" s="141">
        <f t="shared" si="7"/>
        <v>12332.817999999999</v>
      </c>
      <c r="S60" s="114">
        <f>G60</f>
        <v>-3.2112500011862721E-3</v>
      </c>
      <c r="U60" s="140"/>
      <c r="W60" s="112">
        <f t="shared" si="6"/>
        <v>2</v>
      </c>
    </row>
    <row r="61" spans="1:23" ht="12.95" customHeight="1" x14ac:dyDescent="0.2">
      <c r="A61" s="135" t="s">
        <v>207</v>
      </c>
      <c r="B61" s="136" t="s">
        <v>19</v>
      </c>
      <c r="C61" s="137">
        <v>27368.28</v>
      </c>
      <c r="D61" s="137" t="s">
        <v>74</v>
      </c>
      <c r="E61" s="138">
        <f t="shared" si="0"/>
        <v>-107.50356226383474</v>
      </c>
      <c r="F61" s="111">
        <f t="shared" si="1"/>
        <v>-107.5</v>
      </c>
      <c r="G61" s="182">
        <f t="shared" si="8"/>
        <v>-5.4937500026426278E-3</v>
      </c>
      <c r="I61" s="111">
        <f t="shared" si="9"/>
        <v>-5.4937500026426278E-3</v>
      </c>
      <c r="O61" s="111">
        <f t="shared" ca="1" si="4"/>
        <v>-1.5180286234015581E-2</v>
      </c>
      <c r="P61" s="111">
        <f t="shared" ca="1" si="5"/>
        <v>8.3592387283262848E-2</v>
      </c>
      <c r="Q61" s="141">
        <f t="shared" si="7"/>
        <v>12349.779999999999</v>
      </c>
      <c r="S61" s="114">
        <f>G61</f>
        <v>-5.4937500026426278E-3</v>
      </c>
      <c r="U61" s="140"/>
      <c r="W61" s="112">
        <f t="shared" si="6"/>
        <v>2</v>
      </c>
    </row>
    <row r="62" spans="1:23" ht="12.95" customHeight="1" x14ac:dyDescent="0.2">
      <c r="A62" s="135" t="s">
        <v>207</v>
      </c>
      <c r="B62" s="136" t="s">
        <v>18</v>
      </c>
      <c r="C62" s="137">
        <v>27370.595000000001</v>
      </c>
      <c r="D62" s="137" t="s">
        <v>74</v>
      </c>
      <c r="E62" s="138">
        <f t="shared" si="0"/>
        <v>-106.00246724257312</v>
      </c>
      <c r="F62" s="111">
        <f t="shared" si="1"/>
        <v>-106</v>
      </c>
      <c r="G62" s="182">
        <f t="shared" si="8"/>
        <v>-3.8050000002840534E-3</v>
      </c>
      <c r="I62" s="111">
        <f t="shared" si="9"/>
        <v>-3.8050000002840534E-3</v>
      </c>
      <c r="O62" s="111">
        <f t="shared" ca="1" si="4"/>
        <v>-1.5178360580076232E-2</v>
      </c>
      <c r="P62" s="111">
        <f t="shared" ca="1" si="5"/>
        <v>8.3585153885273419E-2</v>
      </c>
      <c r="Q62" s="141">
        <f t="shared" si="7"/>
        <v>12352.095000000001</v>
      </c>
      <c r="R62" s="114">
        <f>G62</f>
        <v>-3.8050000002840534E-3</v>
      </c>
      <c r="U62" s="140"/>
      <c r="W62" s="112">
        <f t="shared" si="6"/>
        <v>1</v>
      </c>
    </row>
    <row r="63" spans="1:23" ht="12.95" customHeight="1" x14ac:dyDescent="0.2">
      <c r="A63" s="135" t="s">
        <v>108</v>
      </c>
      <c r="B63" s="136" t="s">
        <v>19</v>
      </c>
      <c r="C63" s="137">
        <v>27402.202000000001</v>
      </c>
      <c r="D63" s="137" t="s">
        <v>74</v>
      </c>
      <c r="E63" s="138">
        <f t="shared" si="0"/>
        <v>-85.507819148850331</v>
      </c>
      <c r="F63" s="111">
        <f t="shared" si="1"/>
        <v>-85.5</v>
      </c>
      <c r="G63" s="182">
        <f t="shared" si="8"/>
        <v>-1.2058750002324814E-2</v>
      </c>
      <c r="I63" s="111">
        <f t="shared" si="9"/>
        <v>-1.2058750002324814E-2</v>
      </c>
      <c r="O63" s="111">
        <f t="shared" ca="1" si="4"/>
        <v>-1.5152043309571791E-2</v>
      </c>
      <c r="P63" s="111">
        <f t="shared" ca="1" si="5"/>
        <v>8.3486297446084531E-2</v>
      </c>
      <c r="Q63" s="141">
        <f t="shared" si="7"/>
        <v>12383.702000000001</v>
      </c>
      <c r="S63" s="114">
        <f>G63</f>
        <v>-1.2058750002324814E-2</v>
      </c>
      <c r="U63" s="140"/>
      <c r="W63" s="112">
        <f t="shared" si="6"/>
        <v>2</v>
      </c>
    </row>
    <row r="64" spans="1:23" ht="12.95" customHeight="1" x14ac:dyDescent="0.2">
      <c r="A64" s="135" t="s">
        <v>108</v>
      </c>
      <c r="B64" s="136" t="s">
        <v>18</v>
      </c>
      <c r="C64" s="137">
        <v>27493.992999999999</v>
      </c>
      <c r="D64" s="137" t="s">
        <v>74</v>
      </c>
      <c r="E64" s="138">
        <f t="shared" si="0"/>
        <v>-25.988591029419297</v>
      </c>
      <c r="F64" s="111">
        <f t="shared" si="1"/>
        <v>-26</v>
      </c>
      <c r="G64" s="182">
        <f t="shared" si="8"/>
        <v>1.7594999997527339E-2</v>
      </c>
      <c r="I64" s="111">
        <f t="shared" si="9"/>
        <v>1.7594999997527339E-2</v>
      </c>
      <c r="O64" s="111">
        <f t="shared" ca="1" si="4"/>
        <v>-1.5075659036644266E-2</v>
      </c>
      <c r="P64" s="111">
        <f t="shared" ca="1" si="5"/>
        <v>8.3199372659170434E-2</v>
      </c>
      <c r="Q64" s="141">
        <f t="shared" si="7"/>
        <v>12475.492999999999</v>
      </c>
      <c r="R64" s="114">
        <f>G64</f>
        <v>1.7594999997527339E-2</v>
      </c>
      <c r="U64" s="140"/>
      <c r="W64" s="112">
        <f t="shared" si="6"/>
        <v>1</v>
      </c>
    </row>
    <row r="65" spans="1:23" ht="12.95" customHeight="1" x14ac:dyDescent="0.2">
      <c r="A65" s="135" t="s">
        <v>201</v>
      </c>
      <c r="B65" s="136" t="s">
        <v>18</v>
      </c>
      <c r="C65" s="137">
        <v>27534.088</v>
      </c>
      <c r="D65" s="137" t="s">
        <v>74</v>
      </c>
      <c r="E65" s="138">
        <f t="shared" si="0"/>
        <v>9.8560018661583981E-3</v>
      </c>
      <c r="F65" s="111">
        <f t="shared" si="1"/>
        <v>0</v>
      </c>
      <c r="G65" s="182">
        <f t="shared" si="8"/>
        <v>1.5199999998003477E-2</v>
      </c>
      <c r="I65" s="111">
        <f t="shared" si="9"/>
        <v>1.5199999998003477E-2</v>
      </c>
      <c r="O65" s="111">
        <f t="shared" ca="1" si="4"/>
        <v>-1.5042281035028877E-2</v>
      </c>
      <c r="P65" s="111">
        <f t="shared" ca="1" si="5"/>
        <v>8.3073993760686971E-2</v>
      </c>
      <c r="Q65" s="141">
        <f t="shared" si="7"/>
        <v>12515.588</v>
      </c>
      <c r="R65" s="114">
        <f>G65</f>
        <v>1.5199999998003477E-2</v>
      </c>
      <c r="U65" s="140"/>
      <c r="W65" s="112">
        <f t="shared" si="6"/>
        <v>1</v>
      </c>
    </row>
    <row r="66" spans="1:23" ht="12.95" customHeight="1" x14ac:dyDescent="0.2">
      <c r="A66" s="135" t="s">
        <v>201</v>
      </c>
      <c r="B66" s="136" t="s">
        <v>19</v>
      </c>
      <c r="C66" s="137">
        <v>27534.83</v>
      </c>
      <c r="D66" s="137" t="s">
        <v>74</v>
      </c>
      <c r="E66" s="138">
        <f t="shared" si="0"/>
        <v>0.49098451408128391</v>
      </c>
      <c r="F66" s="111">
        <f t="shared" si="1"/>
        <v>0.5</v>
      </c>
      <c r="G66" s="182">
        <f t="shared" si="8"/>
        <v>-1.3903750001190929E-2</v>
      </c>
      <c r="I66" s="111">
        <f t="shared" si="9"/>
        <v>-1.3903750001190929E-2</v>
      </c>
      <c r="O66" s="111">
        <f t="shared" ca="1" si="4"/>
        <v>-1.5041639150382428E-2</v>
      </c>
      <c r="P66" s="111">
        <f t="shared" ca="1" si="5"/>
        <v>8.3071582628023832E-2</v>
      </c>
      <c r="Q66" s="141">
        <f t="shared" si="7"/>
        <v>12516.330000000002</v>
      </c>
      <c r="S66" s="114">
        <f>G66</f>
        <v>-1.3903750001190929E-2</v>
      </c>
      <c r="U66" s="140"/>
      <c r="W66" s="112">
        <f t="shared" si="6"/>
        <v>2</v>
      </c>
    </row>
    <row r="67" spans="1:23" ht="12.95" customHeight="1" x14ac:dyDescent="0.2">
      <c r="A67" s="135" t="s">
        <v>108</v>
      </c>
      <c r="B67" s="136" t="s">
        <v>18</v>
      </c>
      <c r="C67" s="137">
        <v>28049.171999999999</v>
      </c>
      <c r="D67" s="137" t="s">
        <v>74</v>
      </c>
      <c r="E67" s="138">
        <f t="shared" si="0"/>
        <v>334.00122875812559</v>
      </c>
      <c r="F67" s="111">
        <f t="shared" si="1"/>
        <v>334</v>
      </c>
      <c r="G67" s="182">
        <f t="shared" si="8"/>
        <v>1.8949999976030085E-3</v>
      </c>
      <c r="I67" s="111">
        <f t="shared" si="9"/>
        <v>1.8949999976030085E-3</v>
      </c>
      <c r="O67" s="111">
        <f t="shared" ca="1" si="4"/>
        <v>-1.4613502091200419E-2</v>
      </c>
      <c r="P67" s="111">
        <f t="shared" ca="1" si="5"/>
        <v>8.1463357141707021E-2</v>
      </c>
      <c r="Q67" s="141">
        <f t="shared" si="7"/>
        <v>13030.671999999999</v>
      </c>
      <c r="R67" s="114">
        <f>G67</f>
        <v>1.8949999976030085E-3</v>
      </c>
      <c r="U67" s="140"/>
      <c r="W67" s="112">
        <f t="shared" si="6"/>
        <v>1</v>
      </c>
    </row>
    <row r="68" spans="1:23" ht="12.95" customHeight="1" x14ac:dyDescent="0.2">
      <c r="A68" s="135" t="s">
        <v>108</v>
      </c>
      <c r="B68" s="136" t="s">
        <v>19</v>
      </c>
      <c r="C68" s="137">
        <v>28049.921999999999</v>
      </c>
      <c r="D68" s="137" t="s">
        <v>74</v>
      </c>
      <c r="E68" s="138">
        <f t="shared" si="0"/>
        <v>334.48754463974331</v>
      </c>
      <c r="F68" s="111">
        <f t="shared" si="1"/>
        <v>334.5</v>
      </c>
      <c r="G68" s="182">
        <f t="shared" si="8"/>
        <v>-1.9208750003599562E-2</v>
      </c>
      <c r="I68" s="111">
        <f t="shared" si="9"/>
        <v>-1.9208750003599562E-2</v>
      </c>
      <c r="O68" s="111">
        <f t="shared" ca="1" si="4"/>
        <v>-1.461286020655397E-2</v>
      </c>
      <c r="P68" s="111">
        <f t="shared" ca="1" si="5"/>
        <v>8.1460946009043883E-2</v>
      </c>
      <c r="Q68" s="141">
        <f t="shared" si="7"/>
        <v>13031.421999999999</v>
      </c>
      <c r="S68" s="114">
        <f>G68</f>
        <v>-1.9208750003599562E-2</v>
      </c>
      <c r="U68" s="140"/>
      <c r="W68" s="112">
        <f t="shared" si="6"/>
        <v>2</v>
      </c>
    </row>
    <row r="69" spans="1:23" ht="12.95" customHeight="1" x14ac:dyDescent="0.2">
      <c r="A69" s="135" t="s">
        <v>252</v>
      </c>
      <c r="B69" s="136" t="s">
        <v>19</v>
      </c>
      <c r="C69" s="137">
        <v>33630.415999999997</v>
      </c>
      <c r="D69" s="137" t="s">
        <v>74</v>
      </c>
      <c r="E69" s="138">
        <f t="shared" si="0"/>
        <v>3952.998023936465</v>
      </c>
      <c r="F69" s="111">
        <f t="shared" si="1"/>
        <v>3953</v>
      </c>
      <c r="G69" s="182">
        <f t="shared" si="8"/>
        <v>-3.0475000021397136E-3</v>
      </c>
      <c r="I69" s="111">
        <f t="shared" si="9"/>
        <v>-3.0475000021397136E-3</v>
      </c>
      <c r="O69" s="111">
        <f t="shared" ca="1" si="4"/>
        <v>-9.9675410201968719E-3</v>
      </c>
      <c r="P69" s="111">
        <f t="shared" ca="1" si="5"/>
        <v>6.4011578925873391E-2</v>
      </c>
      <c r="Q69" s="141">
        <f t="shared" si="7"/>
        <v>18611.915999999997</v>
      </c>
      <c r="R69" s="114">
        <f>G69</f>
        <v>-3.0475000021397136E-3</v>
      </c>
      <c r="U69" s="140"/>
      <c r="W69" s="112">
        <f t="shared" si="6"/>
        <v>1</v>
      </c>
    </row>
    <row r="70" spans="1:23" ht="12.95" customHeight="1" x14ac:dyDescent="0.2">
      <c r="A70" s="135" t="s">
        <v>252</v>
      </c>
      <c r="B70" s="136" t="s">
        <v>18</v>
      </c>
      <c r="C70" s="137">
        <v>33902.603999999999</v>
      </c>
      <c r="D70" s="137" t="s">
        <v>74</v>
      </c>
      <c r="E70" s="138">
        <f t="shared" si="0"/>
        <v>4129.4904868508274</v>
      </c>
      <c r="F70" s="111">
        <f t="shared" si="1"/>
        <v>4129.5</v>
      </c>
      <c r="G70" s="182">
        <f t="shared" si="8"/>
        <v>-1.4671249999082647E-2</v>
      </c>
      <c r="I70" s="111">
        <f t="shared" si="9"/>
        <v>-1.4671249999082647E-2</v>
      </c>
      <c r="O70" s="111">
        <f t="shared" ca="1" si="4"/>
        <v>-9.7409557400000985E-3</v>
      </c>
      <c r="P70" s="111">
        <f t="shared" ca="1" si="5"/>
        <v>6.3160449095783694E-2</v>
      </c>
      <c r="Q70" s="141">
        <f t="shared" si="7"/>
        <v>18884.103999999999</v>
      </c>
      <c r="S70" s="114">
        <f>G70</f>
        <v>-1.4671249999082647E-2</v>
      </c>
      <c r="U70" s="140"/>
      <c r="W70" s="112">
        <f t="shared" si="6"/>
        <v>2</v>
      </c>
    </row>
    <row r="71" spans="1:23" ht="12.95" customHeight="1" x14ac:dyDescent="0.2">
      <c r="A71" s="135" t="s">
        <v>260</v>
      </c>
      <c r="B71" s="136" t="s">
        <v>18</v>
      </c>
      <c r="C71" s="137">
        <v>34266.593000000001</v>
      </c>
      <c r="D71" s="137" t="s">
        <v>74</v>
      </c>
      <c r="E71" s="138">
        <f t="shared" si="0"/>
        <v>4365.5086620963775</v>
      </c>
      <c r="F71" s="111">
        <f t="shared" si="1"/>
        <v>4365.5</v>
      </c>
      <c r="G71" s="182">
        <f t="shared" si="8"/>
        <v>1.3358750002225861E-2</v>
      </c>
      <c r="I71" s="111">
        <f t="shared" si="9"/>
        <v>1.3358750002225861E-2</v>
      </c>
      <c r="O71" s="111">
        <f t="shared" ca="1" si="4"/>
        <v>-9.4379861868757985E-3</v>
      </c>
      <c r="P71" s="111">
        <f t="shared" ca="1" si="5"/>
        <v>6.2022394478779899E-2</v>
      </c>
      <c r="Q71" s="141">
        <f t="shared" si="7"/>
        <v>19248.093000000001</v>
      </c>
      <c r="S71" s="114">
        <f>G71</f>
        <v>1.3358750002225861E-2</v>
      </c>
      <c r="U71" s="140"/>
      <c r="W71" s="112">
        <f t="shared" si="6"/>
        <v>2</v>
      </c>
    </row>
    <row r="72" spans="1:23" ht="12.95" customHeight="1" x14ac:dyDescent="0.2">
      <c r="A72" s="135" t="s">
        <v>265</v>
      </c>
      <c r="B72" s="136" t="s">
        <v>19</v>
      </c>
      <c r="C72" s="137">
        <v>34301.245999999999</v>
      </c>
      <c r="D72" s="137" t="s">
        <v>74</v>
      </c>
      <c r="E72" s="138">
        <f t="shared" si="0"/>
        <v>4387.9784010906433</v>
      </c>
      <c r="F72" s="111">
        <f t="shared" si="1"/>
        <v>4388</v>
      </c>
      <c r="G72" s="182">
        <f t="shared" si="8"/>
        <v>-3.3309999998891726E-2</v>
      </c>
      <c r="I72" s="111">
        <f t="shared" si="9"/>
        <v>-3.3309999998891726E-2</v>
      </c>
      <c r="O72" s="111">
        <f t="shared" ca="1" si="4"/>
        <v>-9.4091013777855594E-3</v>
      </c>
      <c r="P72" s="111">
        <f t="shared" ca="1" si="5"/>
        <v>6.1913893508938438E-2</v>
      </c>
      <c r="Q72" s="141">
        <f t="shared" si="7"/>
        <v>19282.745999999999</v>
      </c>
      <c r="R72" s="114">
        <f>G72</f>
        <v>-3.3309999998891726E-2</v>
      </c>
      <c r="U72" s="140"/>
      <c r="W72" s="112">
        <f t="shared" si="6"/>
        <v>1</v>
      </c>
    </row>
    <row r="73" spans="1:23" ht="12.95" customHeight="1" x14ac:dyDescent="0.2">
      <c r="A73" s="135" t="s">
        <v>265</v>
      </c>
      <c r="B73" s="136" t="s">
        <v>19</v>
      </c>
      <c r="C73" s="137">
        <v>34304.328000000001</v>
      </c>
      <c r="D73" s="137" t="s">
        <v>74</v>
      </c>
      <c r="E73" s="138">
        <f t="shared" si="0"/>
        <v>4389.9768351535058</v>
      </c>
      <c r="F73" s="111">
        <f t="shared" si="1"/>
        <v>4390</v>
      </c>
      <c r="G73" s="182">
        <f t="shared" si="8"/>
        <v>-3.5725000001548324E-2</v>
      </c>
      <c r="I73" s="111">
        <f t="shared" si="9"/>
        <v>-3.5725000001548324E-2</v>
      </c>
      <c r="O73" s="111">
        <f t="shared" ca="1" si="4"/>
        <v>-9.4065338391997599E-3</v>
      </c>
      <c r="P73" s="111">
        <f t="shared" ca="1" si="5"/>
        <v>6.1904248978285864E-2</v>
      </c>
      <c r="Q73" s="141">
        <f t="shared" si="7"/>
        <v>19285.828000000001</v>
      </c>
      <c r="R73" s="114">
        <f>G73</f>
        <v>-3.5725000001548324E-2</v>
      </c>
      <c r="U73" s="140"/>
      <c r="W73" s="112">
        <f t="shared" si="6"/>
        <v>1</v>
      </c>
    </row>
    <row r="74" spans="1:23" ht="12.95" customHeight="1" x14ac:dyDescent="0.2">
      <c r="A74" s="135" t="s">
        <v>265</v>
      </c>
      <c r="B74" s="136" t="s">
        <v>18</v>
      </c>
      <c r="C74" s="137">
        <v>34325.214999999997</v>
      </c>
      <c r="D74" s="137" t="s">
        <v>74</v>
      </c>
      <c r="E74" s="138">
        <f t="shared" si="0"/>
        <v>4403.5204082459686</v>
      </c>
      <c r="F74" s="111">
        <f t="shared" si="1"/>
        <v>4403.5</v>
      </c>
      <c r="G74" s="182">
        <f t="shared" si="8"/>
        <v>3.1473749993892852E-2</v>
      </c>
      <c r="I74" s="111">
        <f t="shared" si="9"/>
        <v>3.1473749993892852E-2</v>
      </c>
      <c r="O74" s="111">
        <f t="shared" ca="1" si="4"/>
        <v>-9.3892029537456165E-3</v>
      </c>
      <c r="P74" s="111">
        <f t="shared" ca="1" si="5"/>
        <v>6.1839148396380987E-2</v>
      </c>
      <c r="Q74" s="141">
        <f t="shared" si="7"/>
        <v>19306.714999999997</v>
      </c>
      <c r="S74" s="114">
        <f>G74</f>
        <v>3.1473749993892852E-2</v>
      </c>
      <c r="U74" s="140"/>
      <c r="W74" s="112">
        <f t="shared" si="6"/>
        <v>2</v>
      </c>
    </row>
    <row r="75" spans="1:23" ht="12.95" customHeight="1" x14ac:dyDescent="0.2">
      <c r="A75" s="135" t="s">
        <v>265</v>
      </c>
      <c r="B75" s="136" t="s">
        <v>19</v>
      </c>
      <c r="C75" s="137">
        <v>34392.228999999999</v>
      </c>
      <c r="D75" s="137" t="s">
        <v>74</v>
      </c>
      <c r="E75" s="138">
        <f t="shared" si="0"/>
        <v>4446.9737049002797</v>
      </c>
      <c r="F75" s="111">
        <f t="shared" si="1"/>
        <v>4447</v>
      </c>
      <c r="G75" s="182">
        <f t="shared" si="8"/>
        <v>-4.0552500002377201E-2</v>
      </c>
      <c r="I75" s="111">
        <f t="shared" si="9"/>
        <v>-4.0552500002377201E-2</v>
      </c>
      <c r="O75" s="111">
        <f t="shared" ca="1" si="4"/>
        <v>-9.3333589895044852E-3</v>
      </c>
      <c r="P75" s="111">
        <f t="shared" ca="1" si="5"/>
        <v>6.1629379854687485E-2</v>
      </c>
      <c r="Q75" s="141">
        <f t="shared" si="7"/>
        <v>19373.728999999999</v>
      </c>
      <c r="R75" s="114">
        <f>G75</f>
        <v>-4.0552500002377201E-2</v>
      </c>
      <c r="U75" s="140"/>
      <c r="W75" s="112">
        <f t="shared" si="6"/>
        <v>1</v>
      </c>
    </row>
    <row r="76" spans="1:23" ht="12.95" customHeight="1" x14ac:dyDescent="0.2">
      <c r="A76" s="135" t="s">
        <v>265</v>
      </c>
      <c r="B76" s="136" t="s">
        <v>19</v>
      </c>
      <c r="C76" s="137">
        <v>34395.357000000004</v>
      </c>
      <c r="D76" s="137" t="s">
        <v>74</v>
      </c>
      <c r="E76" s="138">
        <f t="shared" si="0"/>
        <v>4449.0019663372159</v>
      </c>
      <c r="F76" s="111">
        <f t="shared" si="1"/>
        <v>4449</v>
      </c>
      <c r="G76" s="182">
        <f t="shared" si="8"/>
        <v>3.0325000043376349E-3</v>
      </c>
      <c r="I76" s="111">
        <f t="shared" si="9"/>
        <v>3.0325000043376349E-3</v>
      </c>
      <c r="O76" s="111">
        <f t="shared" ca="1" si="4"/>
        <v>-9.3307914509186858E-3</v>
      </c>
      <c r="P76" s="111">
        <f t="shared" ca="1" si="5"/>
        <v>6.1619735324034919E-2</v>
      </c>
      <c r="Q76" s="141">
        <f t="shared" si="7"/>
        <v>19376.857000000004</v>
      </c>
      <c r="R76" s="114">
        <f>G76</f>
        <v>3.0325000043376349E-3</v>
      </c>
      <c r="U76" s="140"/>
      <c r="W76" s="112">
        <f t="shared" si="6"/>
        <v>1</v>
      </c>
    </row>
    <row r="77" spans="1:23" ht="12.95" customHeight="1" x14ac:dyDescent="0.2">
      <c r="A77" s="135" t="s">
        <v>252</v>
      </c>
      <c r="B77" s="136" t="s">
        <v>19</v>
      </c>
      <c r="C77" s="137">
        <v>34475.576999999997</v>
      </c>
      <c r="D77" s="137" t="s">
        <v>74</v>
      </c>
      <c r="E77" s="138">
        <f t="shared" si="0"/>
        <v>4501.018313035046</v>
      </c>
      <c r="F77" s="111">
        <f t="shared" si="1"/>
        <v>4501</v>
      </c>
      <c r="G77" s="182">
        <f t="shared" si="8"/>
        <v>2.8242499996849801E-2</v>
      </c>
      <c r="I77" s="111">
        <f t="shared" si="9"/>
        <v>2.8242499996849801E-2</v>
      </c>
      <c r="O77" s="111">
        <f t="shared" ca="1" si="4"/>
        <v>-9.2640354476879079E-3</v>
      </c>
      <c r="P77" s="111">
        <f t="shared" ca="1" si="5"/>
        <v>6.1368977527067978E-2</v>
      </c>
      <c r="Q77" s="141">
        <f t="shared" si="7"/>
        <v>19457.076999999997</v>
      </c>
      <c r="R77" s="114">
        <f>G77</f>
        <v>2.8242499996849801E-2</v>
      </c>
      <c r="U77" s="140"/>
      <c r="W77" s="112">
        <f t="shared" si="6"/>
        <v>1</v>
      </c>
    </row>
    <row r="78" spans="1:23" ht="12.95" customHeight="1" x14ac:dyDescent="0.2">
      <c r="A78" s="135" t="s">
        <v>252</v>
      </c>
      <c r="B78" s="136" t="s">
        <v>18</v>
      </c>
      <c r="C78" s="137">
        <v>34718.377999999997</v>
      </c>
      <c r="D78" s="137" t="s">
        <v>74</v>
      </c>
      <c r="E78" s="138">
        <f t="shared" si="0"/>
        <v>4658.4556228652727</v>
      </c>
      <c r="F78" s="111">
        <f t="shared" si="1"/>
        <v>4658.5</v>
      </c>
      <c r="G78" s="182">
        <f t="shared" si="8"/>
        <v>-6.8438750007771887E-2</v>
      </c>
      <c r="I78" s="111">
        <f t="shared" si="9"/>
        <v>-6.8438750007771887E-2</v>
      </c>
      <c r="O78" s="111">
        <f t="shared" ca="1" si="4"/>
        <v>-9.0618417840562238E-3</v>
      </c>
      <c r="P78" s="111">
        <f t="shared" ca="1" si="5"/>
        <v>6.0609470738177733E-2</v>
      </c>
      <c r="Q78" s="141">
        <f t="shared" si="7"/>
        <v>19699.877999999997</v>
      </c>
      <c r="S78" s="114">
        <f>G78</f>
        <v>-6.8438750007771887E-2</v>
      </c>
      <c r="U78" s="140"/>
      <c r="W78" s="112">
        <f t="shared" si="6"/>
        <v>2</v>
      </c>
    </row>
    <row r="79" spans="1:23" ht="12.95" customHeight="1" x14ac:dyDescent="0.2">
      <c r="A79" s="135" t="s">
        <v>252</v>
      </c>
      <c r="B79" s="136" t="s">
        <v>19</v>
      </c>
      <c r="C79" s="137">
        <v>34859.542999999998</v>
      </c>
      <c r="D79" s="137" t="s">
        <v>74</v>
      </c>
      <c r="E79" s="138">
        <f t="shared" si="0"/>
        <v>4749.9899981033659</v>
      </c>
      <c r="F79" s="111">
        <f t="shared" si="1"/>
        <v>4750</v>
      </c>
      <c r="G79" s="182">
        <f t="shared" si="8"/>
        <v>-1.5425000005052425E-2</v>
      </c>
      <c r="I79" s="111">
        <f t="shared" si="9"/>
        <v>-1.5425000005052425E-2</v>
      </c>
      <c r="O79" s="111">
        <f t="shared" ca="1" si="4"/>
        <v>-8.9443768937559134E-3</v>
      </c>
      <c r="P79" s="111">
        <f t="shared" ca="1" si="5"/>
        <v>6.0168233460822451E-2</v>
      </c>
      <c r="Q79" s="141">
        <f t="shared" si="7"/>
        <v>19841.042999999998</v>
      </c>
      <c r="R79" s="114">
        <f>G79</f>
        <v>-1.5425000005052425E-2</v>
      </c>
      <c r="U79" s="140"/>
      <c r="W79" s="112">
        <f t="shared" si="6"/>
        <v>1</v>
      </c>
    </row>
    <row r="80" spans="1:23" ht="12.95" customHeight="1" x14ac:dyDescent="0.2">
      <c r="A80" s="135" t="s">
        <v>290</v>
      </c>
      <c r="B80" s="136" t="s">
        <v>19</v>
      </c>
      <c r="C80" s="137">
        <v>34964.428</v>
      </c>
      <c r="D80" s="137" t="s">
        <v>74</v>
      </c>
      <c r="E80" s="138">
        <f t="shared" si="0"/>
        <v>4817.9996530946701</v>
      </c>
      <c r="F80" s="111">
        <f t="shared" si="1"/>
        <v>4818</v>
      </c>
      <c r="G80" s="182">
        <f t="shared" si="8"/>
        <v>-5.3499999921768904E-4</v>
      </c>
      <c r="I80" s="111">
        <f t="shared" si="9"/>
        <v>-5.3499999921768904E-4</v>
      </c>
      <c r="O80" s="111">
        <f t="shared" ca="1" si="4"/>
        <v>-8.8570805818387437E-3</v>
      </c>
      <c r="P80" s="111">
        <f t="shared" ca="1" si="5"/>
        <v>5.9840319418634914E-2</v>
      </c>
      <c r="Q80" s="141">
        <f t="shared" si="7"/>
        <v>19945.928</v>
      </c>
      <c r="R80" s="114">
        <f>G80</f>
        <v>-5.3499999921768904E-4</v>
      </c>
      <c r="U80" s="140"/>
      <c r="W80" s="112">
        <f t="shared" si="6"/>
        <v>1</v>
      </c>
    </row>
    <row r="81" spans="1:23" ht="12.95" customHeight="1" x14ac:dyDescent="0.2">
      <c r="A81" s="135" t="s">
        <v>295</v>
      </c>
      <c r="B81" s="136" t="s">
        <v>18</v>
      </c>
      <c r="C81" s="137">
        <v>34974.466999999997</v>
      </c>
      <c r="D81" s="137" t="s">
        <v>74</v>
      </c>
      <c r="E81" s="138">
        <f t="shared" si="0"/>
        <v>4824.5091532754159</v>
      </c>
      <c r="F81" s="111">
        <f t="shared" si="1"/>
        <v>4824.5</v>
      </c>
      <c r="G81" s="182">
        <f t="shared" si="8"/>
        <v>1.4116249993094243E-2</v>
      </c>
      <c r="I81" s="111">
        <f t="shared" si="9"/>
        <v>1.4116249993094243E-2</v>
      </c>
      <c r="O81" s="111">
        <f t="shared" ca="1" si="4"/>
        <v>-8.8487360814348964E-3</v>
      </c>
      <c r="P81" s="111">
        <f t="shared" ca="1" si="5"/>
        <v>5.9808974694014042E-2</v>
      </c>
      <c r="Q81" s="141">
        <f t="shared" si="7"/>
        <v>19955.966999999997</v>
      </c>
      <c r="S81" s="114">
        <f>G81</f>
        <v>1.4116249993094243E-2</v>
      </c>
      <c r="U81" s="140"/>
      <c r="W81" s="112">
        <f t="shared" si="6"/>
        <v>2</v>
      </c>
    </row>
    <row r="82" spans="1:23" ht="12.95" customHeight="1" x14ac:dyDescent="0.2">
      <c r="A82" s="135" t="s">
        <v>295</v>
      </c>
      <c r="B82" s="136" t="s">
        <v>19</v>
      </c>
      <c r="C82" s="137">
        <v>34978.315999999999</v>
      </c>
      <c r="D82" s="137" t="s">
        <v>74</v>
      </c>
      <c r="E82" s="138">
        <f t="shared" si="0"/>
        <v>4827.0049263798792</v>
      </c>
      <c r="F82" s="111">
        <f t="shared" si="1"/>
        <v>4827</v>
      </c>
      <c r="G82" s="182">
        <f t="shared" si="8"/>
        <v>7.5974999999743886E-3</v>
      </c>
      <c r="I82" s="111">
        <f t="shared" si="9"/>
        <v>7.5974999999743886E-3</v>
      </c>
      <c r="O82" s="111">
        <f t="shared" ca="1" si="4"/>
        <v>-8.845526658202648E-3</v>
      </c>
      <c r="P82" s="111">
        <f t="shared" ca="1" si="5"/>
        <v>5.9796919030698323E-2</v>
      </c>
      <c r="Q82" s="141">
        <f t="shared" si="7"/>
        <v>19959.815999999999</v>
      </c>
      <c r="R82" s="114">
        <f>G82</f>
        <v>7.5974999999743886E-3</v>
      </c>
      <c r="U82" s="140"/>
      <c r="W82" s="112">
        <f t="shared" si="6"/>
        <v>1</v>
      </c>
    </row>
    <row r="83" spans="1:23" ht="12.95" customHeight="1" x14ac:dyDescent="0.2">
      <c r="A83" s="135" t="s">
        <v>295</v>
      </c>
      <c r="B83" s="136" t="s">
        <v>19</v>
      </c>
      <c r="C83" s="137">
        <v>34981.387000000002</v>
      </c>
      <c r="D83" s="137" t="s">
        <v>74</v>
      </c>
      <c r="E83" s="138">
        <f t="shared" si="0"/>
        <v>4828.9962278098119</v>
      </c>
      <c r="F83" s="111">
        <f t="shared" si="1"/>
        <v>4829</v>
      </c>
      <c r="G83" s="182">
        <f t="shared" si="8"/>
        <v>-5.8175000012852252E-3</v>
      </c>
      <c r="I83" s="111">
        <f t="shared" si="9"/>
        <v>-5.8175000012852252E-3</v>
      </c>
      <c r="O83" s="111">
        <f t="shared" ca="1" si="4"/>
        <v>-8.8429591196168486E-3</v>
      </c>
      <c r="P83" s="111">
        <f t="shared" ca="1" si="5"/>
        <v>5.9787274500045756E-2</v>
      </c>
      <c r="Q83" s="141">
        <f t="shared" si="7"/>
        <v>19962.887000000002</v>
      </c>
      <c r="R83" s="114">
        <f>G83</f>
        <v>-5.8175000012852252E-3</v>
      </c>
      <c r="U83" s="140"/>
      <c r="W83" s="112">
        <f t="shared" si="6"/>
        <v>1</v>
      </c>
    </row>
    <row r="84" spans="1:23" ht="12.95" customHeight="1" x14ac:dyDescent="0.2">
      <c r="A84" s="135" t="s">
        <v>295</v>
      </c>
      <c r="B84" s="136" t="s">
        <v>18</v>
      </c>
      <c r="C84" s="137">
        <v>34991.442999999999</v>
      </c>
      <c r="D84" s="137" t="s">
        <v>74</v>
      </c>
      <c r="E84" s="138">
        <f t="shared" si="0"/>
        <v>4835.5167511505406</v>
      </c>
      <c r="F84" s="111">
        <f t="shared" si="1"/>
        <v>4835.5</v>
      </c>
      <c r="G84" s="182">
        <f t="shared" si="8"/>
        <v>2.5833749998128042E-2</v>
      </c>
      <c r="I84" s="111">
        <f t="shared" si="9"/>
        <v>2.5833749998128042E-2</v>
      </c>
      <c r="O84" s="111">
        <f t="shared" ca="1" si="4"/>
        <v>-8.8346146192130014E-3</v>
      </c>
      <c r="P84" s="111">
        <f t="shared" ca="1" si="5"/>
        <v>5.975592977542489E-2</v>
      </c>
      <c r="Q84" s="141">
        <f t="shared" si="7"/>
        <v>19972.942999999999</v>
      </c>
      <c r="S84" s="114">
        <f>G84</f>
        <v>2.5833749998128042E-2</v>
      </c>
      <c r="U84" s="140"/>
      <c r="W84" s="112">
        <f t="shared" si="6"/>
        <v>2</v>
      </c>
    </row>
    <row r="85" spans="1:23" ht="12.95" customHeight="1" x14ac:dyDescent="0.2">
      <c r="A85" s="135" t="s">
        <v>308</v>
      </c>
      <c r="B85" s="136" t="s">
        <v>19</v>
      </c>
      <c r="C85" s="137">
        <v>35692.377999999997</v>
      </c>
      <c r="D85" s="137" t="s">
        <v>74</v>
      </c>
      <c r="E85" s="138">
        <f t="shared" ref="E85:E148" si="10">+(C85-C$7)/C$8</f>
        <v>5290.0178477928521</v>
      </c>
      <c r="F85" s="111">
        <f t="shared" ref="F85:F148" si="11">ROUND(2*E85,0)/2</f>
        <v>5290</v>
      </c>
      <c r="G85" s="182">
        <f t="shared" ref="G85:G111" si="12">+C85-(C$7+F85*C$8)</f>
        <v>2.7524999997694977E-2</v>
      </c>
      <c r="I85" s="111">
        <f t="shared" ref="I85:I109" si="13">+C85-(C$7+F85*C$8)</f>
        <v>2.7524999997694977E-2</v>
      </c>
      <c r="O85" s="111">
        <f t="shared" ref="O85:O148" ca="1" si="14">+C$11+C$12*$F85</f>
        <v>-8.2511414755901454E-3</v>
      </c>
      <c r="P85" s="111">
        <f t="shared" ref="P85:P148" ca="1" si="15">+D$11+D$12*$F85</f>
        <v>5.7564210184627318E-2</v>
      </c>
      <c r="Q85" s="141">
        <f t="shared" si="7"/>
        <v>20673.877999999997</v>
      </c>
      <c r="R85" s="114">
        <f>G85</f>
        <v>2.7524999997694977E-2</v>
      </c>
      <c r="U85" s="140"/>
      <c r="W85" s="112">
        <f t="shared" ref="W85:W148" si="16">IF(F85=INT(F85),1,2)</f>
        <v>1</v>
      </c>
    </row>
    <row r="86" spans="1:23" ht="12.95" customHeight="1" x14ac:dyDescent="0.2">
      <c r="A86" s="135" t="s">
        <v>308</v>
      </c>
      <c r="B86" s="136" t="s">
        <v>18</v>
      </c>
      <c r="C86" s="137">
        <v>35705.447</v>
      </c>
      <c r="D86" s="137" t="s">
        <v>74</v>
      </c>
      <c r="E86" s="138">
        <f t="shared" si="10"/>
        <v>5298.4920641353374</v>
      </c>
      <c r="F86" s="111">
        <f t="shared" si="11"/>
        <v>5298.5</v>
      </c>
      <c r="G86" s="182">
        <f t="shared" si="12"/>
        <v>-1.223875000141561E-2</v>
      </c>
      <c r="I86" s="111">
        <f t="shared" si="13"/>
        <v>-1.223875000141561E-2</v>
      </c>
      <c r="O86" s="111">
        <f t="shared" ca="1" si="14"/>
        <v>-8.2402294366005005E-3</v>
      </c>
      <c r="P86" s="111">
        <f t="shared" ca="1" si="15"/>
        <v>5.7523220929353885E-2</v>
      </c>
      <c r="Q86" s="141">
        <f t="shared" si="7"/>
        <v>20686.947</v>
      </c>
      <c r="S86" s="114">
        <f>G86</f>
        <v>-1.223875000141561E-2</v>
      </c>
      <c r="U86" s="140"/>
      <c r="W86" s="112">
        <f t="shared" si="16"/>
        <v>2</v>
      </c>
    </row>
    <row r="87" spans="1:23" ht="12.95" customHeight="1" x14ac:dyDescent="0.2">
      <c r="A87" s="135" t="s">
        <v>308</v>
      </c>
      <c r="B87" s="136" t="s">
        <v>18</v>
      </c>
      <c r="C87" s="137">
        <v>35705.46</v>
      </c>
      <c r="D87" s="137" t="s">
        <v>74</v>
      </c>
      <c r="E87" s="138">
        <f t="shared" si="10"/>
        <v>5298.5004936106179</v>
      </c>
      <c r="F87" s="111">
        <f t="shared" si="11"/>
        <v>5298.5</v>
      </c>
      <c r="G87" s="182">
        <f t="shared" si="12"/>
        <v>7.6124999759485945E-4</v>
      </c>
      <c r="I87" s="111">
        <f t="shared" si="13"/>
        <v>7.6124999759485945E-4</v>
      </c>
      <c r="O87" s="111">
        <f t="shared" ca="1" si="14"/>
        <v>-8.2402294366005005E-3</v>
      </c>
      <c r="P87" s="111">
        <f t="shared" ca="1" si="15"/>
        <v>5.7523220929353885E-2</v>
      </c>
      <c r="Q87" s="141">
        <f t="shared" si="7"/>
        <v>20686.96</v>
      </c>
      <c r="S87" s="114">
        <f>G87</f>
        <v>7.6124999759485945E-4</v>
      </c>
      <c r="U87" s="140"/>
      <c r="W87" s="112">
        <f t="shared" si="16"/>
        <v>2</v>
      </c>
    </row>
    <row r="88" spans="1:23" ht="12.95" customHeight="1" x14ac:dyDescent="0.2">
      <c r="A88" s="135" t="s">
        <v>308</v>
      </c>
      <c r="B88" s="136" t="s">
        <v>19</v>
      </c>
      <c r="C88" s="137">
        <v>35712.392</v>
      </c>
      <c r="D88" s="137" t="s">
        <v>74</v>
      </c>
      <c r="E88" s="138">
        <f t="shared" si="10"/>
        <v>5302.9953491991173</v>
      </c>
      <c r="F88" s="111">
        <f t="shared" si="11"/>
        <v>5303</v>
      </c>
      <c r="G88" s="182">
        <f t="shared" si="12"/>
        <v>-7.1725000016158447E-3</v>
      </c>
      <c r="I88" s="111">
        <f t="shared" si="13"/>
        <v>-7.1725000016158447E-3</v>
      </c>
      <c r="O88" s="111">
        <f t="shared" ca="1" si="14"/>
        <v>-8.2344524747824509E-3</v>
      </c>
      <c r="P88" s="111">
        <f t="shared" ca="1" si="15"/>
        <v>5.7501520735385586E-2</v>
      </c>
      <c r="Q88" s="141">
        <f t="shared" si="7"/>
        <v>20693.892</v>
      </c>
      <c r="R88" s="114">
        <f>G88</f>
        <v>-7.1725000016158447E-3</v>
      </c>
      <c r="U88" s="140"/>
      <c r="W88" s="112">
        <f t="shared" si="16"/>
        <v>1</v>
      </c>
    </row>
    <row r="89" spans="1:23" ht="12.95" customHeight="1" x14ac:dyDescent="0.2">
      <c r="A89" s="135" t="s">
        <v>308</v>
      </c>
      <c r="B89" s="136" t="s">
        <v>18</v>
      </c>
      <c r="C89" s="137">
        <v>35722.432000000001</v>
      </c>
      <c r="D89" s="137" t="s">
        <v>74</v>
      </c>
      <c r="E89" s="138">
        <f t="shared" si="10"/>
        <v>5309.5054978010412</v>
      </c>
      <c r="F89" s="111">
        <f t="shared" si="11"/>
        <v>5309.5</v>
      </c>
      <c r="G89" s="182">
        <f t="shared" si="12"/>
        <v>8.4787500018137507E-3</v>
      </c>
      <c r="I89" s="111">
        <f t="shared" si="13"/>
        <v>8.4787500018137507E-3</v>
      </c>
      <c r="O89" s="111">
        <f t="shared" ca="1" si="14"/>
        <v>-8.2261079743786037E-3</v>
      </c>
      <c r="P89" s="111">
        <f t="shared" ca="1" si="15"/>
        <v>5.747017601076472E-2</v>
      </c>
      <c r="Q89" s="141">
        <f t="shared" si="7"/>
        <v>20703.932000000001</v>
      </c>
      <c r="S89" s="114">
        <f>G89</f>
        <v>8.4787500018137507E-3</v>
      </c>
      <c r="U89" s="140"/>
      <c r="W89" s="112">
        <f t="shared" si="16"/>
        <v>2</v>
      </c>
    </row>
    <row r="90" spans="1:23" ht="12.95" customHeight="1" x14ac:dyDescent="0.2">
      <c r="A90" s="135" t="s">
        <v>308</v>
      </c>
      <c r="B90" s="136" t="s">
        <v>19</v>
      </c>
      <c r="C90" s="137">
        <v>35729.364000000001</v>
      </c>
      <c r="D90" s="137" t="s">
        <v>74</v>
      </c>
      <c r="E90" s="138">
        <f t="shared" si="10"/>
        <v>5314.0003533895406</v>
      </c>
      <c r="F90" s="111">
        <f t="shared" si="11"/>
        <v>5314</v>
      </c>
      <c r="G90" s="182">
        <f t="shared" si="12"/>
        <v>5.450000026030466E-4</v>
      </c>
      <c r="I90" s="111">
        <f t="shared" si="13"/>
        <v>5.450000026030466E-4</v>
      </c>
      <c r="O90" s="111">
        <f t="shared" ca="1" si="14"/>
        <v>-8.2203310125605559E-3</v>
      </c>
      <c r="P90" s="111">
        <f t="shared" ca="1" si="15"/>
        <v>5.7448475816796428E-2</v>
      </c>
      <c r="Q90" s="141">
        <f t="shared" ref="Q90:Q153" si="17">C90-15018.5</f>
        <v>20710.864000000001</v>
      </c>
      <c r="R90" s="114">
        <f>G90</f>
        <v>5.450000026030466E-4</v>
      </c>
      <c r="U90" s="140"/>
      <c r="W90" s="112">
        <f t="shared" si="16"/>
        <v>1</v>
      </c>
    </row>
    <row r="91" spans="1:23" ht="12.95" customHeight="1" x14ac:dyDescent="0.2">
      <c r="A91" s="135" t="s">
        <v>252</v>
      </c>
      <c r="B91" s="136" t="s">
        <v>18</v>
      </c>
      <c r="C91" s="137">
        <v>36015.476000000002</v>
      </c>
      <c r="D91" s="137" t="s">
        <v>100</v>
      </c>
      <c r="E91" s="138">
        <f t="shared" si="10"/>
        <v>5499.5214327514295</v>
      </c>
      <c r="F91" s="111">
        <f t="shared" si="11"/>
        <v>5499.5</v>
      </c>
      <c r="G91" s="182">
        <f t="shared" si="12"/>
        <v>3.3053750004910398E-2</v>
      </c>
      <c r="I91" s="111">
        <f t="shared" si="13"/>
        <v>3.3053750004910398E-2</v>
      </c>
      <c r="O91" s="111">
        <f t="shared" ca="1" si="14"/>
        <v>-7.9821918087276851E-3</v>
      </c>
      <c r="P91" s="111">
        <f t="shared" ca="1" si="15"/>
        <v>5.6553945598770139E-2</v>
      </c>
      <c r="Q91" s="141">
        <f t="shared" si="17"/>
        <v>20996.976000000002</v>
      </c>
      <c r="S91" s="114">
        <f>G91</f>
        <v>3.3053750004910398E-2</v>
      </c>
      <c r="U91" s="140"/>
      <c r="W91" s="112">
        <f t="shared" si="16"/>
        <v>2</v>
      </c>
    </row>
    <row r="92" spans="1:23" ht="12.95" customHeight="1" x14ac:dyDescent="0.2">
      <c r="A92" s="135" t="s">
        <v>252</v>
      </c>
      <c r="B92" s="136" t="s">
        <v>19</v>
      </c>
      <c r="C92" s="137">
        <v>36085.548999999999</v>
      </c>
      <c r="D92" s="137" t="s">
        <v>100</v>
      </c>
      <c r="E92" s="138">
        <f t="shared" si="10"/>
        <v>5544.9582497815618</v>
      </c>
      <c r="F92" s="111">
        <f t="shared" si="11"/>
        <v>5545</v>
      </c>
      <c r="G92" s="182">
        <f t="shared" si="12"/>
        <v>-6.4387500002339948E-2</v>
      </c>
      <c r="I92" s="111">
        <f t="shared" si="13"/>
        <v>-6.4387500002339948E-2</v>
      </c>
      <c r="O92" s="111">
        <f t="shared" ca="1" si="14"/>
        <v>-7.9237803059007544E-3</v>
      </c>
      <c r="P92" s="111">
        <f t="shared" ca="1" si="15"/>
        <v>5.6334532526424071E-2</v>
      </c>
      <c r="Q92" s="141">
        <f t="shared" si="17"/>
        <v>21067.048999999999</v>
      </c>
      <c r="R92" s="114">
        <f>G92</f>
        <v>-6.4387500002339948E-2</v>
      </c>
      <c r="U92" s="140"/>
      <c r="W92" s="112">
        <f t="shared" si="16"/>
        <v>1</v>
      </c>
    </row>
    <row r="93" spans="1:23" ht="12.95" customHeight="1" x14ac:dyDescent="0.2">
      <c r="A93" s="135" t="s">
        <v>252</v>
      </c>
      <c r="B93" s="136" t="s">
        <v>19</v>
      </c>
      <c r="C93" s="137">
        <v>36102.487999999998</v>
      </c>
      <c r="D93" s="137" t="s">
        <v>74</v>
      </c>
      <c r="E93" s="138">
        <f t="shared" si="10"/>
        <v>5555.941856073191</v>
      </c>
      <c r="F93" s="111">
        <f t="shared" si="11"/>
        <v>5556</v>
      </c>
      <c r="G93" s="182">
        <f t="shared" si="12"/>
        <v>-8.9670000001206063E-2</v>
      </c>
      <c r="I93" s="111">
        <f t="shared" si="13"/>
        <v>-8.9670000001206063E-2</v>
      </c>
      <c r="O93" s="111">
        <f t="shared" ca="1" si="14"/>
        <v>-7.9096588436788594E-3</v>
      </c>
      <c r="P93" s="111">
        <f t="shared" ca="1" si="15"/>
        <v>5.6281487607834912E-2</v>
      </c>
      <c r="Q93" s="141">
        <f t="shared" si="17"/>
        <v>21083.987999999998</v>
      </c>
      <c r="R93" s="114">
        <f>G93</f>
        <v>-8.9670000001206063E-2</v>
      </c>
      <c r="U93" s="140"/>
      <c r="W93" s="112">
        <f t="shared" si="16"/>
        <v>1</v>
      </c>
    </row>
    <row r="94" spans="1:23" ht="12.95" customHeight="1" x14ac:dyDescent="0.2">
      <c r="A94" s="135" t="s">
        <v>252</v>
      </c>
      <c r="B94" s="136" t="s">
        <v>18</v>
      </c>
      <c r="C94" s="137">
        <v>36541.31</v>
      </c>
      <c r="D94" s="137" t="s">
        <v>74</v>
      </c>
      <c r="E94" s="138">
        <f t="shared" si="10"/>
        <v>5840.4833331442078</v>
      </c>
      <c r="F94" s="111">
        <f t="shared" si="11"/>
        <v>5840.5</v>
      </c>
      <c r="G94" s="182">
        <f t="shared" si="12"/>
        <v>-2.5703750005050097E-2</v>
      </c>
      <c r="I94" s="111">
        <f t="shared" si="13"/>
        <v>-2.5703750005050097E-2</v>
      </c>
      <c r="O94" s="111">
        <f t="shared" ca="1" si="14"/>
        <v>-7.5444264798489313E-3</v>
      </c>
      <c r="P94" s="111">
        <f t="shared" ca="1" si="15"/>
        <v>5.4909553122506186E-2</v>
      </c>
      <c r="Q94" s="141">
        <f t="shared" si="17"/>
        <v>21522.809999999998</v>
      </c>
      <c r="S94" s="114">
        <f>G94</f>
        <v>-2.5703750005050097E-2</v>
      </c>
      <c r="U94" s="140"/>
      <c r="W94" s="112">
        <f t="shared" si="16"/>
        <v>2</v>
      </c>
    </row>
    <row r="95" spans="1:23" ht="12.95" customHeight="1" x14ac:dyDescent="0.2">
      <c r="A95" s="135" t="s">
        <v>252</v>
      </c>
      <c r="B95" s="136" t="s">
        <v>18</v>
      </c>
      <c r="C95" s="137">
        <v>36763.451999999997</v>
      </c>
      <c r="D95" s="137" t="s">
        <v>74</v>
      </c>
      <c r="E95" s="138">
        <f t="shared" si="10"/>
        <v>5984.5249099099801</v>
      </c>
      <c r="F95" s="111">
        <f t="shared" si="11"/>
        <v>5984.5</v>
      </c>
      <c r="G95" s="182">
        <f t="shared" si="12"/>
        <v>3.8416249997681007E-2</v>
      </c>
      <c r="I95" s="111">
        <f t="shared" si="13"/>
        <v>3.8416249997681007E-2</v>
      </c>
      <c r="O95" s="111">
        <f t="shared" ca="1" si="14"/>
        <v>-7.3595637016713933E-3</v>
      </c>
      <c r="P95" s="111">
        <f t="shared" ca="1" si="15"/>
        <v>5.4215146915520818E-2</v>
      </c>
      <c r="Q95" s="141">
        <f t="shared" si="17"/>
        <v>21744.951999999997</v>
      </c>
      <c r="S95" s="114">
        <f>G95</f>
        <v>3.8416249997681007E-2</v>
      </c>
      <c r="U95" s="140"/>
      <c r="W95" s="112">
        <f t="shared" si="16"/>
        <v>2</v>
      </c>
    </row>
    <row r="96" spans="1:23" ht="12.95" customHeight="1" x14ac:dyDescent="0.2">
      <c r="A96" s="135" t="s">
        <v>252</v>
      </c>
      <c r="B96" s="136" t="s">
        <v>19</v>
      </c>
      <c r="C96" s="137">
        <v>36813.476000000002</v>
      </c>
      <c r="D96" s="137" t="s">
        <v>74</v>
      </c>
      <c r="E96" s="138">
        <f t="shared" si="10"/>
        <v>6016.9615307927115</v>
      </c>
      <c r="F96" s="111">
        <f t="shared" si="11"/>
        <v>6017</v>
      </c>
      <c r="G96" s="182">
        <f t="shared" si="12"/>
        <v>-5.9327499999199063E-2</v>
      </c>
      <c r="I96" s="111">
        <f t="shared" si="13"/>
        <v>-5.9327499999199063E-2</v>
      </c>
      <c r="O96" s="111">
        <f t="shared" ca="1" si="14"/>
        <v>-7.3178411996521571E-3</v>
      </c>
      <c r="P96" s="111">
        <f t="shared" ca="1" si="15"/>
        <v>5.4058423292416474E-2</v>
      </c>
      <c r="Q96" s="141">
        <f t="shared" si="17"/>
        <v>21794.976000000002</v>
      </c>
      <c r="R96" s="114">
        <f>G96</f>
        <v>-5.9327499999199063E-2</v>
      </c>
      <c r="U96" s="140"/>
      <c r="W96" s="112">
        <f t="shared" si="16"/>
        <v>1</v>
      </c>
    </row>
    <row r="97" spans="1:23" ht="12.95" customHeight="1" x14ac:dyDescent="0.2">
      <c r="A97" s="135" t="s">
        <v>349</v>
      </c>
      <c r="B97" s="136" t="s">
        <v>19</v>
      </c>
      <c r="C97" s="137">
        <v>37149.732000000004</v>
      </c>
      <c r="D97" s="137" t="s">
        <v>74</v>
      </c>
      <c r="E97" s="138">
        <f t="shared" si="10"/>
        <v>6234.9970415783882</v>
      </c>
      <c r="F97" s="111">
        <f t="shared" si="11"/>
        <v>6235</v>
      </c>
      <c r="G97" s="182">
        <f t="shared" si="12"/>
        <v>-4.5624999984283932E-3</v>
      </c>
      <c r="I97" s="111">
        <f t="shared" si="13"/>
        <v>-4.5624999984283932E-3</v>
      </c>
      <c r="O97" s="111">
        <f t="shared" ca="1" si="14"/>
        <v>-7.037979493800051E-3</v>
      </c>
      <c r="P97" s="111">
        <f t="shared" ca="1" si="15"/>
        <v>5.3007169451285856E-2</v>
      </c>
      <c r="Q97" s="141">
        <f t="shared" si="17"/>
        <v>22131.232000000004</v>
      </c>
      <c r="R97" s="114">
        <f>G97</f>
        <v>-4.5624999984283932E-3</v>
      </c>
      <c r="U97" s="140"/>
      <c r="W97" s="112">
        <f t="shared" si="16"/>
        <v>1</v>
      </c>
    </row>
    <row r="98" spans="1:23" ht="12.95" customHeight="1" x14ac:dyDescent="0.2">
      <c r="A98" s="135" t="s">
        <v>349</v>
      </c>
      <c r="B98" s="136" t="s">
        <v>19</v>
      </c>
      <c r="C98" s="137">
        <v>39020.428800000002</v>
      </c>
      <c r="D98" s="137" t="s">
        <v>74</v>
      </c>
      <c r="E98" s="138">
        <f t="shared" si="10"/>
        <v>7447.9964596203818</v>
      </c>
      <c r="F98" s="111">
        <f t="shared" si="11"/>
        <v>7448</v>
      </c>
      <c r="G98" s="182">
        <f t="shared" si="12"/>
        <v>-5.4600000003119931E-3</v>
      </c>
      <c r="I98" s="111">
        <f t="shared" si="13"/>
        <v>-5.4600000003119931E-3</v>
      </c>
      <c r="O98" s="111">
        <f t="shared" ca="1" si="14"/>
        <v>-5.480767341512871E-3</v>
      </c>
      <c r="P98" s="111">
        <f t="shared" ca="1" si="15"/>
        <v>4.71577616104994E-2</v>
      </c>
      <c r="Q98" s="141">
        <f t="shared" si="17"/>
        <v>24001.928800000002</v>
      </c>
      <c r="R98" s="114">
        <f>G98</f>
        <v>-5.4600000003119931E-3</v>
      </c>
      <c r="U98" s="140"/>
      <c r="W98" s="112">
        <f t="shared" si="16"/>
        <v>1</v>
      </c>
    </row>
    <row r="99" spans="1:23" ht="12.95" customHeight="1" x14ac:dyDescent="0.2">
      <c r="A99" s="135" t="s">
        <v>349</v>
      </c>
      <c r="B99" s="136" t="s">
        <v>18</v>
      </c>
      <c r="C99" s="137">
        <v>39027.379800000002</v>
      </c>
      <c r="D99" s="137" t="s">
        <v>74</v>
      </c>
      <c r="E99" s="138">
        <f t="shared" si="10"/>
        <v>7452.5036352112156</v>
      </c>
      <c r="F99" s="111">
        <f t="shared" si="11"/>
        <v>7452.5</v>
      </c>
      <c r="G99" s="182">
        <f t="shared" si="12"/>
        <v>5.6062500007101335E-3</v>
      </c>
      <c r="I99" s="111">
        <f t="shared" si="13"/>
        <v>5.6062500007101335E-3</v>
      </c>
      <c r="O99" s="111">
        <f t="shared" ca="1" si="14"/>
        <v>-5.4749903796948232E-3</v>
      </c>
      <c r="P99" s="111">
        <f t="shared" ca="1" si="15"/>
        <v>4.7136061416531108E-2</v>
      </c>
      <c r="Q99" s="141">
        <f t="shared" si="17"/>
        <v>24008.879800000002</v>
      </c>
      <c r="S99" s="114">
        <f>G99</f>
        <v>5.6062500007101335E-3</v>
      </c>
      <c r="U99" s="140"/>
      <c r="W99" s="112">
        <f t="shared" si="16"/>
        <v>2</v>
      </c>
    </row>
    <row r="100" spans="1:23" ht="12.95" customHeight="1" x14ac:dyDescent="0.2">
      <c r="A100" s="135" t="s">
        <v>349</v>
      </c>
      <c r="B100" s="136" t="s">
        <v>18</v>
      </c>
      <c r="C100" s="137">
        <v>39033.548900000002</v>
      </c>
      <c r="D100" s="137" t="s">
        <v>74</v>
      </c>
      <c r="E100" s="138">
        <f t="shared" si="10"/>
        <v>7456.503810284933</v>
      </c>
      <c r="F100" s="111">
        <f t="shared" si="11"/>
        <v>7456.5</v>
      </c>
      <c r="G100" s="182">
        <f t="shared" si="12"/>
        <v>5.8762499975273386E-3</v>
      </c>
      <c r="I100" s="111">
        <f t="shared" si="13"/>
        <v>5.8762499975273386E-3</v>
      </c>
      <c r="O100" s="111">
        <f t="shared" ca="1" si="14"/>
        <v>-5.4698553025232244E-3</v>
      </c>
      <c r="P100" s="111">
        <f t="shared" ca="1" si="15"/>
        <v>4.7116772355225954E-2</v>
      </c>
      <c r="Q100" s="141">
        <f t="shared" si="17"/>
        <v>24015.048900000002</v>
      </c>
      <c r="S100" s="114">
        <f>G100</f>
        <v>5.8762499975273386E-3</v>
      </c>
      <c r="U100" s="140"/>
      <c r="W100" s="112">
        <f t="shared" si="16"/>
        <v>2</v>
      </c>
    </row>
    <row r="101" spans="1:23" ht="12.95" customHeight="1" x14ac:dyDescent="0.2">
      <c r="A101" s="135" t="s">
        <v>349</v>
      </c>
      <c r="B101" s="136" t="s">
        <v>18</v>
      </c>
      <c r="C101" s="137">
        <v>39377.459600000002</v>
      </c>
      <c r="D101" s="137" t="s">
        <v>74</v>
      </c>
      <c r="E101" s="138">
        <f t="shared" si="10"/>
        <v>7679.502790642634</v>
      </c>
      <c r="F101" s="111">
        <f t="shared" si="11"/>
        <v>7679.5</v>
      </c>
      <c r="G101" s="182">
        <f t="shared" si="12"/>
        <v>4.3037499999627471E-3</v>
      </c>
      <c r="I101" s="111">
        <f t="shared" si="13"/>
        <v>4.3037499999627471E-3</v>
      </c>
      <c r="O101" s="111">
        <f t="shared" ca="1" si="14"/>
        <v>-5.1835747502066206E-3</v>
      </c>
      <c r="P101" s="111">
        <f t="shared" ca="1" si="15"/>
        <v>4.6041407187463898E-2</v>
      </c>
      <c r="Q101" s="141">
        <f t="shared" si="17"/>
        <v>24358.959600000002</v>
      </c>
      <c r="S101" s="114">
        <f>G101</f>
        <v>4.3037499999627471E-3</v>
      </c>
      <c r="U101" s="140"/>
      <c r="W101" s="112">
        <f t="shared" si="16"/>
        <v>2</v>
      </c>
    </row>
    <row r="102" spans="1:23" ht="12.95" customHeight="1" x14ac:dyDescent="0.2">
      <c r="A102" s="135" t="s">
        <v>367</v>
      </c>
      <c r="B102" s="136" t="s">
        <v>18</v>
      </c>
      <c r="C102" s="137">
        <v>39741.417200000004</v>
      </c>
      <c r="D102" s="137" t="s">
        <v>74</v>
      </c>
      <c r="E102" s="138">
        <f t="shared" si="10"/>
        <v>7915.500605463274</v>
      </c>
      <c r="F102" s="111">
        <f t="shared" si="11"/>
        <v>7915.5</v>
      </c>
      <c r="G102" s="182">
        <f t="shared" si="12"/>
        <v>9.3375000142259523E-4</v>
      </c>
      <c r="I102" s="111">
        <f t="shared" si="13"/>
        <v>9.3375000142259523E-4</v>
      </c>
      <c r="O102" s="111">
        <f t="shared" ca="1" si="14"/>
        <v>-4.8806051970823223E-3</v>
      </c>
      <c r="P102" s="111">
        <f t="shared" ca="1" si="15"/>
        <v>4.4903352570460103E-2</v>
      </c>
      <c r="Q102" s="141">
        <f t="shared" si="17"/>
        <v>24722.917200000004</v>
      </c>
      <c r="S102" s="114">
        <f>G102</f>
        <v>9.3375000142259523E-4</v>
      </c>
      <c r="U102" s="140"/>
      <c r="W102" s="112">
        <f t="shared" si="16"/>
        <v>2</v>
      </c>
    </row>
    <row r="103" spans="1:23" ht="12.95" customHeight="1" x14ac:dyDescent="0.2">
      <c r="A103" s="135" t="s">
        <v>367</v>
      </c>
      <c r="B103" s="136" t="s">
        <v>19</v>
      </c>
      <c r="C103" s="137">
        <v>39745.271999999997</v>
      </c>
      <c r="D103" s="137" t="s">
        <v>74</v>
      </c>
      <c r="E103" s="138">
        <f t="shared" si="10"/>
        <v>7918.0001394105502</v>
      </c>
      <c r="F103" s="111">
        <f t="shared" si="11"/>
        <v>7918</v>
      </c>
      <c r="G103" s="182">
        <f t="shared" si="12"/>
        <v>2.1499999274965376E-4</v>
      </c>
      <c r="I103" s="111">
        <f t="shared" si="13"/>
        <v>2.1499999274965376E-4</v>
      </c>
      <c r="O103" s="111">
        <f t="shared" ca="1" si="14"/>
        <v>-4.8773957738500722E-3</v>
      </c>
      <c r="P103" s="111">
        <f t="shared" ca="1" si="15"/>
        <v>4.4891296907144385E-2</v>
      </c>
      <c r="Q103" s="141">
        <f t="shared" si="17"/>
        <v>24726.771999999997</v>
      </c>
      <c r="R103" s="114">
        <f>G103</f>
        <v>2.1499999274965376E-4</v>
      </c>
      <c r="U103" s="140"/>
      <c r="W103" s="112">
        <f t="shared" si="16"/>
        <v>1</v>
      </c>
    </row>
    <row r="104" spans="1:23" ht="12.95" customHeight="1" x14ac:dyDescent="0.2">
      <c r="A104" s="135" t="s">
        <v>367</v>
      </c>
      <c r="B104" s="136" t="s">
        <v>19</v>
      </c>
      <c r="C104" s="137">
        <v>39748.357000000004</v>
      </c>
      <c r="D104" s="137" t="s">
        <v>74</v>
      </c>
      <c r="E104" s="138">
        <f t="shared" si="10"/>
        <v>7920.0005187369416</v>
      </c>
      <c r="F104" s="111">
        <f t="shared" si="11"/>
        <v>7920</v>
      </c>
      <c r="G104" s="182">
        <f t="shared" si="12"/>
        <v>8.0000000161817297E-4</v>
      </c>
      <c r="I104" s="111">
        <f t="shared" si="13"/>
        <v>8.0000000161817297E-4</v>
      </c>
      <c r="O104" s="111">
        <f t="shared" ca="1" si="14"/>
        <v>-4.8748282352642728E-3</v>
      </c>
      <c r="P104" s="111">
        <f t="shared" ca="1" si="15"/>
        <v>4.4881652376491811E-2</v>
      </c>
      <c r="Q104" s="141">
        <f t="shared" si="17"/>
        <v>24729.857000000004</v>
      </c>
      <c r="R104" s="114">
        <f>G104</f>
        <v>8.0000000161817297E-4</v>
      </c>
      <c r="U104" s="140"/>
      <c r="W104" s="112">
        <f t="shared" si="16"/>
        <v>1</v>
      </c>
    </row>
    <row r="105" spans="1:23" ht="12.95" customHeight="1" x14ac:dyDescent="0.2">
      <c r="A105" s="135" t="s">
        <v>367</v>
      </c>
      <c r="B105" s="136" t="s">
        <v>18</v>
      </c>
      <c r="C105" s="137">
        <v>39755.297500000001</v>
      </c>
      <c r="D105" s="137" t="s">
        <v>74</v>
      </c>
      <c r="E105" s="138">
        <f t="shared" si="10"/>
        <v>7924.5008859054306</v>
      </c>
      <c r="F105" s="111">
        <f t="shared" si="11"/>
        <v>7924.5</v>
      </c>
      <c r="G105" s="182">
        <f t="shared" si="12"/>
        <v>1.3662499986821786E-3</v>
      </c>
      <c r="I105" s="111">
        <f t="shared" si="13"/>
        <v>1.3662499986821786E-3</v>
      </c>
      <c r="O105" s="111">
        <f t="shared" ca="1" si="14"/>
        <v>-4.869051273446225E-3</v>
      </c>
      <c r="P105" s="111">
        <f t="shared" ca="1" si="15"/>
        <v>4.4859952182523512E-2</v>
      </c>
      <c r="Q105" s="141">
        <f t="shared" si="17"/>
        <v>24736.797500000001</v>
      </c>
      <c r="S105" s="114">
        <f>G105</f>
        <v>1.3662499986821786E-3</v>
      </c>
      <c r="U105" s="140"/>
      <c r="W105" s="112">
        <f t="shared" si="16"/>
        <v>2</v>
      </c>
    </row>
    <row r="106" spans="1:23" ht="12.95" customHeight="1" x14ac:dyDescent="0.2">
      <c r="A106" s="135" t="s">
        <v>381</v>
      </c>
      <c r="B106" s="136" t="s">
        <v>18</v>
      </c>
      <c r="C106" s="137">
        <v>42336.942999999999</v>
      </c>
      <c r="D106" s="137" t="s">
        <v>74</v>
      </c>
      <c r="E106" s="138">
        <f t="shared" si="10"/>
        <v>9598.4944957147454</v>
      </c>
      <c r="F106" s="111">
        <f t="shared" si="11"/>
        <v>9598.5</v>
      </c>
      <c r="G106" s="182">
        <f t="shared" si="12"/>
        <v>-8.4887499979231507E-3</v>
      </c>
      <c r="I106" s="111">
        <f t="shared" si="13"/>
        <v>-8.4887499979231507E-3</v>
      </c>
      <c r="O106" s="111">
        <f t="shared" ca="1" si="14"/>
        <v>-2.7200214771323436E-3</v>
      </c>
      <c r="P106" s="111">
        <f t="shared" ca="1" si="15"/>
        <v>3.6787480026318625E-2</v>
      </c>
      <c r="Q106" s="141">
        <f t="shared" si="17"/>
        <v>27318.442999999999</v>
      </c>
      <c r="S106" s="114">
        <f>G106</f>
        <v>-8.4887499979231507E-3</v>
      </c>
      <c r="U106" s="140"/>
      <c r="W106" s="112">
        <f t="shared" si="16"/>
        <v>2</v>
      </c>
    </row>
    <row r="107" spans="1:23" ht="12.95" customHeight="1" x14ac:dyDescent="0.2">
      <c r="A107" s="135" t="s">
        <v>381</v>
      </c>
      <c r="B107" s="136" t="s">
        <v>19</v>
      </c>
      <c r="C107" s="137">
        <v>42337.732000000004</v>
      </c>
      <c r="D107" s="137" t="s">
        <v>74</v>
      </c>
      <c r="E107" s="138">
        <f t="shared" si="10"/>
        <v>9599.0061000222104</v>
      </c>
      <c r="F107" s="111">
        <f t="shared" si="11"/>
        <v>9599</v>
      </c>
      <c r="G107" s="182">
        <f t="shared" si="12"/>
        <v>9.4075000015436672E-3</v>
      </c>
      <c r="I107" s="111">
        <f t="shared" si="13"/>
        <v>9.4075000015436672E-3</v>
      </c>
      <c r="O107" s="111">
        <f t="shared" ca="1" si="14"/>
        <v>-2.7193795924858929E-3</v>
      </c>
      <c r="P107" s="111">
        <f t="shared" ca="1" si="15"/>
        <v>3.6785068893655487E-2</v>
      </c>
      <c r="Q107" s="141">
        <f t="shared" si="17"/>
        <v>27319.232000000004</v>
      </c>
      <c r="R107" s="114">
        <f>G107</f>
        <v>9.4075000015436672E-3</v>
      </c>
      <c r="U107" s="140"/>
      <c r="W107" s="112">
        <f t="shared" si="16"/>
        <v>1</v>
      </c>
    </row>
    <row r="108" spans="1:23" ht="12.95" customHeight="1" x14ac:dyDescent="0.2">
      <c r="A108" s="135" t="s">
        <v>388</v>
      </c>
      <c r="B108" s="136" t="s">
        <v>18</v>
      </c>
      <c r="C108" s="137">
        <v>43112.648999999998</v>
      </c>
      <c r="D108" s="137" t="s">
        <v>74</v>
      </c>
      <c r="E108" s="138">
        <f t="shared" si="10"/>
        <v>10101.478692069644</v>
      </c>
      <c r="F108" s="111">
        <f t="shared" si="11"/>
        <v>10101.5</v>
      </c>
      <c r="G108" s="182">
        <f t="shared" si="12"/>
        <v>-3.2861250001587905E-2</v>
      </c>
      <c r="I108" s="111">
        <f t="shared" si="13"/>
        <v>-3.2861250001587905E-2</v>
      </c>
      <c r="O108" s="111">
        <f t="shared" ca="1" si="14"/>
        <v>-2.0742855228038596E-3</v>
      </c>
      <c r="P108" s="111">
        <f t="shared" ca="1" si="15"/>
        <v>3.4361880567196135E-2</v>
      </c>
      <c r="Q108" s="141">
        <f t="shared" si="17"/>
        <v>28094.148999999998</v>
      </c>
      <c r="S108" s="114">
        <f>G108</f>
        <v>-3.2861250001587905E-2</v>
      </c>
      <c r="U108" s="140"/>
      <c r="W108" s="112">
        <f t="shared" si="16"/>
        <v>2</v>
      </c>
    </row>
    <row r="109" spans="1:23" ht="12.95" customHeight="1" x14ac:dyDescent="0.2">
      <c r="A109" s="135" t="s">
        <v>388</v>
      </c>
      <c r="B109" s="136" t="s">
        <v>19</v>
      </c>
      <c r="C109" s="137">
        <v>44089.684000000001</v>
      </c>
      <c r="D109" s="137" t="s">
        <v>74</v>
      </c>
      <c r="E109" s="138">
        <f t="shared" si="10"/>
        <v>10735.008875264839</v>
      </c>
      <c r="F109" s="111">
        <f t="shared" si="11"/>
        <v>10735</v>
      </c>
      <c r="G109" s="182">
        <f t="shared" si="12"/>
        <v>1.3687499995285179E-2</v>
      </c>
      <c r="I109" s="111">
        <f t="shared" si="13"/>
        <v>1.3687499995285179E-2</v>
      </c>
      <c r="O109" s="111">
        <f t="shared" ca="1" si="14"/>
        <v>-1.2610176757519801E-3</v>
      </c>
      <c r="P109" s="111">
        <f t="shared" ca="1" si="15"/>
        <v>3.1306975482993146E-2</v>
      </c>
      <c r="Q109" s="141">
        <f t="shared" si="17"/>
        <v>29071.184000000001</v>
      </c>
      <c r="R109" s="114">
        <f>G109</f>
        <v>1.3687499995285179E-2</v>
      </c>
      <c r="U109" s="140"/>
      <c r="W109" s="112">
        <f t="shared" si="16"/>
        <v>1</v>
      </c>
    </row>
    <row r="110" spans="1:23" ht="12.95" customHeight="1" x14ac:dyDescent="0.2">
      <c r="A110" s="111" t="s">
        <v>30</v>
      </c>
      <c r="B110" s="112" t="s">
        <v>18</v>
      </c>
      <c r="C110" s="114">
        <v>44808.353300000002</v>
      </c>
      <c r="D110" s="114">
        <v>8.0000000000000004E-4</v>
      </c>
      <c r="E110" s="138">
        <f t="shared" si="10"/>
        <v>11201.009267559652</v>
      </c>
      <c r="F110" s="115">
        <f t="shared" si="11"/>
        <v>11201</v>
      </c>
      <c r="G110" s="182">
        <f t="shared" si="12"/>
        <v>1.4292499996372499E-2</v>
      </c>
      <c r="J110" s="111">
        <f>G110</f>
        <v>1.4292499996372499E-2</v>
      </c>
      <c r="O110" s="111">
        <f t="shared" ca="1" si="14"/>
        <v>-6.6278118526078011E-4</v>
      </c>
      <c r="P110" s="111">
        <f t="shared" ca="1" si="15"/>
        <v>2.9059799840943284E-2</v>
      </c>
      <c r="Q110" s="141">
        <f t="shared" si="17"/>
        <v>29789.853300000002</v>
      </c>
      <c r="R110" s="114">
        <f>G110</f>
        <v>1.4292499996372499E-2</v>
      </c>
      <c r="T110" s="111" t="s">
        <v>97</v>
      </c>
      <c r="U110" s="140"/>
      <c r="W110" s="112">
        <f t="shared" si="16"/>
        <v>1</v>
      </c>
    </row>
    <row r="111" spans="1:23" ht="12.95" customHeight="1" x14ac:dyDescent="0.2">
      <c r="A111" s="111" t="s">
        <v>30</v>
      </c>
      <c r="B111" s="112" t="s">
        <v>19</v>
      </c>
      <c r="C111" s="114">
        <v>44821.4349</v>
      </c>
      <c r="D111" s="142">
        <v>9.0000000000000006E-5</v>
      </c>
      <c r="E111" s="138">
        <f t="shared" si="10"/>
        <v>11209.491654008943</v>
      </c>
      <c r="F111" s="111">
        <f t="shared" si="11"/>
        <v>11209.5</v>
      </c>
      <c r="G111" s="182">
        <f t="shared" si="12"/>
        <v>-1.2871250000898726E-2</v>
      </c>
      <c r="J111" s="111">
        <f>G111</f>
        <v>-1.2871250000898726E-2</v>
      </c>
      <c r="O111" s="111">
        <f t="shared" ca="1" si="14"/>
        <v>-6.5186914627113519E-4</v>
      </c>
      <c r="P111" s="111">
        <f t="shared" ca="1" si="15"/>
        <v>2.9018810585669838E-2</v>
      </c>
      <c r="Q111" s="141">
        <f t="shared" si="17"/>
        <v>29802.9349</v>
      </c>
      <c r="S111" s="114">
        <f>G111</f>
        <v>-1.2871250000898726E-2</v>
      </c>
      <c r="T111" s="111" t="s">
        <v>97</v>
      </c>
      <c r="U111" s="140"/>
      <c r="W111" s="112">
        <f t="shared" si="16"/>
        <v>2</v>
      </c>
    </row>
    <row r="112" spans="1:23" ht="12.95" customHeight="1" x14ac:dyDescent="0.2">
      <c r="A112" s="135" t="s">
        <v>388</v>
      </c>
      <c r="B112" s="136" t="s">
        <v>18</v>
      </c>
      <c r="C112" s="137">
        <v>44921.684000000001</v>
      </c>
      <c r="D112" s="137" t="s">
        <v>74</v>
      </c>
      <c r="E112" s="138">
        <f t="shared" si="10"/>
        <v>11274.495293272792</v>
      </c>
      <c r="F112" s="111">
        <f t="shared" si="11"/>
        <v>11274.5</v>
      </c>
      <c r="G112" s="182"/>
      <c r="O112" s="111">
        <f t="shared" ca="1" si="14"/>
        <v>-5.6842414223266281E-4</v>
      </c>
      <c r="P112" s="111">
        <f t="shared" ca="1" si="15"/>
        <v>2.8705363339461165E-2</v>
      </c>
      <c r="Q112" s="141">
        <f t="shared" si="17"/>
        <v>29903.184000000001</v>
      </c>
      <c r="U112" s="111">
        <f>+C112-(C$7+F112*C$8)</f>
        <v>-7.2587499962537549E-3</v>
      </c>
      <c r="W112" s="112">
        <f t="shared" si="16"/>
        <v>2</v>
      </c>
    </row>
    <row r="113" spans="1:23" ht="12.95" customHeight="1" x14ac:dyDescent="0.2">
      <c r="A113" s="135" t="s">
        <v>388</v>
      </c>
      <c r="B113" s="136" t="s">
        <v>18</v>
      </c>
      <c r="C113" s="137">
        <v>44938.65</v>
      </c>
      <c r="D113" s="137" t="s">
        <v>74</v>
      </c>
      <c r="E113" s="138">
        <f t="shared" si="10"/>
        <v>11285.496406936161</v>
      </c>
      <c r="F113" s="111">
        <f t="shared" si="11"/>
        <v>11285.5</v>
      </c>
      <c r="G113" s="182"/>
      <c r="O113" s="111">
        <f t="shared" ca="1" si="14"/>
        <v>-5.5430268001076775E-4</v>
      </c>
      <c r="P113" s="111">
        <f t="shared" ca="1" si="15"/>
        <v>2.8652318420872007E-2</v>
      </c>
      <c r="Q113" s="141">
        <f t="shared" si="17"/>
        <v>29920.15</v>
      </c>
      <c r="U113" s="111">
        <f>+C113-(C$7+F113*C$8)</f>
        <v>-5.5412500005331822E-3</v>
      </c>
      <c r="W113" s="112">
        <f t="shared" si="16"/>
        <v>2</v>
      </c>
    </row>
    <row r="114" spans="1:23" ht="12.95" customHeight="1" x14ac:dyDescent="0.2">
      <c r="A114" s="24" t="s">
        <v>30</v>
      </c>
      <c r="B114" s="112" t="s">
        <v>19</v>
      </c>
      <c r="C114" s="114">
        <v>45171.515299999999</v>
      </c>
      <c r="D114" s="114">
        <v>2.9999999999999997E-4</v>
      </c>
      <c r="E114" s="138">
        <f t="shared" si="10"/>
        <v>11436.491198493068</v>
      </c>
      <c r="F114" s="111">
        <f t="shared" si="11"/>
        <v>11436.5</v>
      </c>
      <c r="G114" s="182">
        <f>+C114-(C$7+F114*C$8)</f>
        <v>-1.3573750002251472E-2</v>
      </c>
      <c r="J114" s="111">
        <f>G114</f>
        <v>-1.3573750002251472E-2</v>
      </c>
      <c r="O114" s="111">
        <f t="shared" ca="1" si="14"/>
        <v>-3.6045351678293258E-4</v>
      </c>
      <c r="P114" s="111">
        <f t="shared" ca="1" si="15"/>
        <v>2.7924156356602628E-2</v>
      </c>
      <c r="Q114" s="141">
        <f t="shared" si="17"/>
        <v>30153.015299999999</v>
      </c>
      <c r="S114" s="114">
        <f>G114</f>
        <v>-1.3573750002251472E-2</v>
      </c>
      <c r="T114" s="111" t="s">
        <v>97</v>
      </c>
      <c r="U114" s="140"/>
      <c r="W114" s="112">
        <f t="shared" si="16"/>
        <v>2</v>
      </c>
    </row>
    <row r="115" spans="1:23" ht="12.95" customHeight="1" x14ac:dyDescent="0.2">
      <c r="A115" s="24" t="s">
        <v>30</v>
      </c>
      <c r="B115" s="112" t="s">
        <v>18</v>
      </c>
      <c r="C115" s="114">
        <v>45181.566599999998</v>
      </c>
      <c r="D115" s="114">
        <v>5.0000000000000001E-4</v>
      </c>
      <c r="E115" s="138">
        <f t="shared" si="10"/>
        <v>11443.008674254274</v>
      </c>
      <c r="F115" s="115">
        <f t="shared" si="11"/>
        <v>11443</v>
      </c>
      <c r="G115" s="182">
        <f>+C115-(C$7+F115*C$8)</f>
        <v>1.3377499992202502E-2</v>
      </c>
      <c r="J115" s="111">
        <f>G115</f>
        <v>1.3377499992202502E-2</v>
      </c>
      <c r="O115" s="111">
        <f t="shared" ca="1" si="14"/>
        <v>-3.5210901637908534E-4</v>
      </c>
      <c r="P115" s="111">
        <f t="shared" ca="1" si="15"/>
        <v>2.7892811631981762E-2</v>
      </c>
      <c r="Q115" s="141">
        <f t="shared" si="17"/>
        <v>30163.066599999998</v>
      </c>
      <c r="R115" s="114">
        <f>G115</f>
        <v>1.3377499992202502E-2</v>
      </c>
      <c r="T115" s="111" t="s">
        <v>97</v>
      </c>
      <c r="U115" s="140"/>
      <c r="W115" s="112">
        <f t="shared" si="16"/>
        <v>1</v>
      </c>
    </row>
    <row r="116" spans="1:23" ht="12.95" customHeight="1" x14ac:dyDescent="0.2">
      <c r="A116" s="135" t="s">
        <v>388</v>
      </c>
      <c r="B116" s="136" t="s">
        <v>18</v>
      </c>
      <c r="C116" s="137">
        <v>45200.811000000002</v>
      </c>
      <c r="D116" s="137" t="s">
        <v>74</v>
      </c>
      <c r="E116" s="138">
        <f t="shared" si="10"/>
        <v>11455.487150723882</v>
      </c>
      <c r="F116" s="111">
        <f t="shared" si="11"/>
        <v>11455.5</v>
      </c>
      <c r="G116" s="182"/>
      <c r="O116" s="111">
        <f t="shared" ca="1" si="14"/>
        <v>-3.3606190021783985E-4</v>
      </c>
      <c r="P116" s="111">
        <f t="shared" ca="1" si="15"/>
        <v>2.7832533315403168E-2</v>
      </c>
      <c r="Q116" s="141">
        <f t="shared" si="17"/>
        <v>30182.311000000002</v>
      </c>
      <c r="U116" s="111">
        <f>+C116-(C$7+F116*C$8)</f>
        <v>-1.9816250001895241E-2</v>
      </c>
      <c r="W116" s="112">
        <f t="shared" si="16"/>
        <v>2</v>
      </c>
    </row>
    <row r="117" spans="1:23" ht="12.95" customHeight="1" x14ac:dyDescent="0.2">
      <c r="A117" s="135" t="s">
        <v>388</v>
      </c>
      <c r="B117" s="136" t="s">
        <v>18</v>
      </c>
      <c r="C117" s="137">
        <v>45200.82</v>
      </c>
      <c r="D117" s="137" t="s">
        <v>74</v>
      </c>
      <c r="E117" s="138">
        <f t="shared" si="10"/>
        <v>11455.49298651446</v>
      </c>
      <c r="F117" s="111">
        <f t="shared" si="11"/>
        <v>11455.5</v>
      </c>
      <c r="G117" s="182">
        <f t="shared" ref="G117:G129" si="18">+C117-(C$7+F117*C$8)</f>
        <v>-1.0816250003699679E-2</v>
      </c>
      <c r="J117" s="111">
        <f>+C117-(C$7+F117*C$8)</f>
        <v>-1.0816250003699679E-2</v>
      </c>
      <c r="O117" s="111">
        <f t="shared" ca="1" si="14"/>
        <v>-3.3606190021783985E-4</v>
      </c>
      <c r="P117" s="111">
        <f t="shared" ca="1" si="15"/>
        <v>2.7832533315403168E-2</v>
      </c>
      <c r="Q117" s="141">
        <f t="shared" si="17"/>
        <v>30182.32</v>
      </c>
      <c r="S117" s="114">
        <f>G117</f>
        <v>-1.0816250003699679E-2</v>
      </c>
      <c r="U117" s="140"/>
      <c r="W117" s="112">
        <f t="shared" si="16"/>
        <v>2</v>
      </c>
    </row>
    <row r="118" spans="1:23" ht="12.95" customHeight="1" x14ac:dyDescent="0.2">
      <c r="A118" s="24" t="s">
        <v>31</v>
      </c>
      <c r="B118" s="112"/>
      <c r="C118" s="114">
        <v>45232.46</v>
      </c>
      <c r="D118" s="143"/>
      <c r="E118" s="138">
        <f t="shared" si="10"/>
        <v>11476.009032506974</v>
      </c>
      <c r="F118" s="115">
        <f t="shared" si="11"/>
        <v>11476</v>
      </c>
      <c r="G118" s="182">
        <f t="shared" si="18"/>
        <v>1.3929999993706588E-2</v>
      </c>
      <c r="I118" s="111">
        <f>G118</f>
        <v>1.3929999993706588E-2</v>
      </c>
      <c r="O118" s="111">
        <f t="shared" ca="1" si="14"/>
        <v>-3.0974462971339843E-4</v>
      </c>
      <c r="P118" s="111">
        <f t="shared" ca="1" si="15"/>
        <v>2.773367687621428E-2</v>
      </c>
      <c r="Q118" s="141">
        <f t="shared" si="17"/>
        <v>30213.96</v>
      </c>
      <c r="R118" s="114">
        <f>G118</f>
        <v>1.3929999993706588E-2</v>
      </c>
      <c r="U118" s="140"/>
      <c r="W118" s="112">
        <f t="shared" si="16"/>
        <v>1</v>
      </c>
    </row>
    <row r="119" spans="1:23" ht="12.95" customHeight="1" x14ac:dyDescent="0.2">
      <c r="A119" s="135" t="s">
        <v>388</v>
      </c>
      <c r="B119" s="136" t="s">
        <v>18</v>
      </c>
      <c r="C119" s="137">
        <v>45578.684999999998</v>
      </c>
      <c r="D119" s="137" t="s">
        <v>74</v>
      </c>
      <c r="E119" s="138">
        <f t="shared" si="10"/>
        <v>11700.508653991112</v>
      </c>
      <c r="F119" s="111">
        <f t="shared" si="11"/>
        <v>11700.5</v>
      </c>
      <c r="G119" s="182">
        <f t="shared" si="18"/>
        <v>1.3346249994356185E-2</v>
      </c>
      <c r="J119" s="111">
        <f>+C119-(C$7+F119*C$8)</f>
        <v>1.3346249994356185E-2</v>
      </c>
      <c r="O119" s="111">
        <f t="shared" ca="1" si="14"/>
        <v>-2.1538423457444222E-5</v>
      </c>
      <c r="P119" s="111">
        <f t="shared" ca="1" si="15"/>
        <v>2.6651078310462789E-2</v>
      </c>
      <c r="Q119" s="141">
        <f t="shared" si="17"/>
        <v>30560.184999999998</v>
      </c>
      <c r="S119" s="114">
        <f>G119</f>
        <v>1.3346249994356185E-2</v>
      </c>
      <c r="U119" s="140"/>
      <c r="W119" s="112">
        <f t="shared" si="16"/>
        <v>2</v>
      </c>
    </row>
    <row r="120" spans="1:23" ht="12.95" customHeight="1" x14ac:dyDescent="0.2">
      <c r="A120" s="24" t="s">
        <v>32</v>
      </c>
      <c r="B120" s="112"/>
      <c r="C120" s="114">
        <v>45950.332600000002</v>
      </c>
      <c r="D120" s="143"/>
      <c r="E120" s="138">
        <f t="shared" si="10"/>
        <v>11941.492827651273</v>
      </c>
      <c r="F120" s="111">
        <f t="shared" si="11"/>
        <v>11941.5</v>
      </c>
      <c r="G120" s="182">
        <f t="shared" si="18"/>
        <v>-1.1061249999329448E-2</v>
      </c>
      <c r="J120" s="111">
        <f>G120</f>
        <v>-1.1061249999329448E-2</v>
      </c>
      <c r="O120" s="111">
        <f t="shared" ca="1" si="14"/>
        <v>2.8784997613135084E-4</v>
      </c>
      <c r="P120" s="111">
        <f t="shared" ca="1" si="15"/>
        <v>2.5488912366827557E-2</v>
      </c>
      <c r="Q120" s="141">
        <f t="shared" si="17"/>
        <v>30931.832600000002</v>
      </c>
      <c r="S120" s="114">
        <f>G120</f>
        <v>-1.1061249999329448E-2</v>
      </c>
      <c r="U120" s="140"/>
      <c r="W120" s="112">
        <f t="shared" si="16"/>
        <v>2</v>
      </c>
    </row>
    <row r="121" spans="1:23" ht="12.95" customHeight="1" x14ac:dyDescent="0.2">
      <c r="A121" s="24" t="s">
        <v>33</v>
      </c>
      <c r="B121" s="112"/>
      <c r="C121" s="114">
        <v>46327.421999999999</v>
      </c>
      <c r="D121" s="143"/>
      <c r="E121" s="138">
        <f t="shared" si="10"/>
        <v>12186.005579664214</v>
      </c>
      <c r="F121" s="115">
        <f t="shared" si="11"/>
        <v>12186</v>
      </c>
      <c r="G121" s="182">
        <f t="shared" si="18"/>
        <v>8.6050000027171336E-3</v>
      </c>
      <c r="J121" s="111">
        <f>G121</f>
        <v>8.6050000027171336E-3</v>
      </c>
      <c r="O121" s="111">
        <f t="shared" ca="1" si="14"/>
        <v>6.0173156824529575E-4</v>
      </c>
      <c r="P121" s="111">
        <f t="shared" ca="1" si="15"/>
        <v>2.4309868494550323E-2</v>
      </c>
      <c r="Q121" s="141">
        <f t="shared" si="17"/>
        <v>31308.921999999999</v>
      </c>
      <c r="R121" s="114">
        <f>G121</f>
        <v>8.6050000027171336E-3</v>
      </c>
      <c r="U121" s="140"/>
      <c r="W121" s="112">
        <f t="shared" si="16"/>
        <v>1</v>
      </c>
    </row>
    <row r="122" spans="1:23" ht="12.95" customHeight="1" x14ac:dyDescent="0.2">
      <c r="A122" s="24" t="s">
        <v>32</v>
      </c>
      <c r="B122" s="112"/>
      <c r="C122" s="114">
        <v>46344.385399999999</v>
      </c>
      <c r="D122" s="143"/>
      <c r="E122" s="138">
        <f t="shared" si="10"/>
        <v>12197.005007432526</v>
      </c>
      <c r="F122" s="111">
        <f t="shared" si="11"/>
        <v>12197</v>
      </c>
      <c r="G122" s="182">
        <f t="shared" si="18"/>
        <v>7.7224999986356124E-3</v>
      </c>
      <c r="J122" s="111">
        <f>G122</f>
        <v>7.7224999986356124E-3</v>
      </c>
      <c r="O122" s="111">
        <f t="shared" ca="1" si="14"/>
        <v>6.1585303046719081E-4</v>
      </c>
      <c r="P122" s="111">
        <f t="shared" ca="1" si="15"/>
        <v>2.4256823575961164E-2</v>
      </c>
      <c r="Q122" s="141">
        <f t="shared" si="17"/>
        <v>31325.885399999999</v>
      </c>
      <c r="R122" s="114">
        <f>G122</f>
        <v>7.7224999986356124E-3</v>
      </c>
      <c r="U122" s="140"/>
      <c r="W122" s="112">
        <f t="shared" si="16"/>
        <v>1</v>
      </c>
    </row>
    <row r="123" spans="1:23" ht="12.95" customHeight="1" x14ac:dyDescent="0.2">
      <c r="A123" s="24" t="s">
        <v>32</v>
      </c>
      <c r="B123" s="112"/>
      <c r="C123" s="114">
        <v>46354.392800000001</v>
      </c>
      <c r="D123" s="143"/>
      <c r="E123" s="138">
        <f t="shared" si="10"/>
        <v>12203.49401750413</v>
      </c>
      <c r="F123" s="111">
        <f t="shared" si="11"/>
        <v>12203.5</v>
      </c>
      <c r="G123" s="182">
        <f t="shared" si="18"/>
        <v>-9.2262499965727329E-3</v>
      </c>
      <c r="J123" s="111">
        <f>G123</f>
        <v>-9.2262499965727329E-3</v>
      </c>
      <c r="O123" s="111">
        <f t="shared" ca="1" si="14"/>
        <v>6.2419753087103805E-4</v>
      </c>
      <c r="P123" s="111">
        <f t="shared" ca="1" si="15"/>
        <v>2.4225478851340299E-2</v>
      </c>
      <c r="Q123" s="141">
        <f t="shared" si="17"/>
        <v>31335.892800000001</v>
      </c>
      <c r="S123" s="114">
        <f>G123</f>
        <v>-9.2262499965727329E-3</v>
      </c>
      <c r="U123" s="140"/>
      <c r="W123" s="112">
        <f t="shared" si="16"/>
        <v>2</v>
      </c>
    </row>
    <row r="124" spans="1:23" ht="12.95" customHeight="1" x14ac:dyDescent="0.2">
      <c r="A124" s="24" t="s">
        <v>34</v>
      </c>
      <c r="B124" s="112"/>
      <c r="C124" s="114">
        <v>46704.480000000003</v>
      </c>
      <c r="D124" s="143"/>
      <c r="E124" s="138">
        <f t="shared" si="10"/>
        <v>12430.497971252249</v>
      </c>
      <c r="F124" s="111">
        <f t="shared" si="11"/>
        <v>12430.5</v>
      </c>
      <c r="G124" s="182">
        <f t="shared" si="18"/>
        <v>-3.1287499950849451E-3</v>
      </c>
      <c r="I124" s="111">
        <f>G124</f>
        <v>-3.1287499950849451E-3</v>
      </c>
      <c r="O124" s="111">
        <f t="shared" ca="1" si="14"/>
        <v>9.156131603592424E-4</v>
      </c>
      <c r="P124" s="111">
        <f t="shared" ca="1" si="15"/>
        <v>2.3130824622273088E-2</v>
      </c>
      <c r="Q124" s="141">
        <f t="shared" si="17"/>
        <v>31685.980000000003</v>
      </c>
      <c r="S124" s="114">
        <f>G124</f>
        <v>-3.1287499950849451E-3</v>
      </c>
      <c r="U124" s="140"/>
      <c r="W124" s="112">
        <f t="shared" si="16"/>
        <v>2</v>
      </c>
    </row>
    <row r="125" spans="1:23" ht="12.95" customHeight="1" x14ac:dyDescent="0.2">
      <c r="A125" s="24" t="s">
        <v>35</v>
      </c>
      <c r="B125" s="112"/>
      <c r="C125" s="114">
        <v>46708.344100000002</v>
      </c>
      <c r="D125" s="143"/>
      <c r="E125" s="138">
        <f t="shared" si="10"/>
        <v>12433.00353551646</v>
      </c>
      <c r="F125" s="111">
        <f t="shared" si="11"/>
        <v>12433</v>
      </c>
      <c r="G125" s="182">
        <f t="shared" si="18"/>
        <v>5.4525000014109537E-3</v>
      </c>
      <c r="J125" s="111">
        <f>G125</f>
        <v>5.4525000014109537E-3</v>
      </c>
      <c r="O125" s="111">
        <f t="shared" ca="1" si="14"/>
        <v>9.188225835914908E-4</v>
      </c>
      <c r="P125" s="111">
        <f t="shared" ca="1" si="15"/>
        <v>2.311876895895737E-2</v>
      </c>
      <c r="Q125" s="141">
        <f t="shared" si="17"/>
        <v>31689.844100000002</v>
      </c>
      <c r="R125" s="114">
        <f>G125</f>
        <v>5.4525000014109537E-3</v>
      </c>
      <c r="U125" s="140"/>
      <c r="W125" s="112">
        <f t="shared" si="16"/>
        <v>1</v>
      </c>
    </row>
    <row r="126" spans="1:23" ht="12.95" customHeight="1" x14ac:dyDescent="0.2">
      <c r="A126" s="24" t="s">
        <v>36</v>
      </c>
      <c r="B126" s="112"/>
      <c r="C126" s="114">
        <v>47024.495000000003</v>
      </c>
      <c r="D126" s="143"/>
      <c r="E126" s="138">
        <f t="shared" si="10"/>
        <v>12638.002473726785</v>
      </c>
      <c r="F126" s="111">
        <f t="shared" si="11"/>
        <v>12638</v>
      </c>
      <c r="G126" s="182">
        <f t="shared" si="18"/>
        <v>3.8149999963934533E-3</v>
      </c>
      <c r="J126" s="111">
        <f>G126</f>
        <v>3.8149999963934533E-3</v>
      </c>
      <c r="O126" s="111">
        <f t="shared" ca="1" si="14"/>
        <v>1.1819952886359016E-3</v>
      </c>
      <c r="P126" s="111">
        <f t="shared" ca="1" si="15"/>
        <v>2.2130204567068476E-2</v>
      </c>
      <c r="Q126" s="141">
        <f t="shared" si="17"/>
        <v>32005.995000000003</v>
      </c>
      <c r="R126" s="114">
        <f>G126</f>
        <v>3.8149999963934533E-3</v>
      </c>
      <c r="U126" s="140"/>
      <c r="W126" s="112">
        <f t="shared" si="16"/>
        <v>1</v>
      </c>
    </row>
    <row r="127" spans="1:23" ht="12.95" customHeight="1" x14ac:dyDescent="0.2">
      <c r="A127" s="24" t="s">
        <v>37</v>
      </c>
      <c r="B127" s="112" t="s">
        <v>18</v>
      </c>
      <c r="C127" s="114">
        <v>47084.642699999997</v>
      </c>
      <c r="D127" s="114">
        <v>5.0000000000000001E-4</v>
      </c>
      <c r="E127" s="138">
        <f t="shared" si="10"/>
        <v>12677.003516063822</v>
      </c>
      <c r="F127" s="111">
        <f t="shared" si="11"/>
        <v>12677</v>
      </c>
      <c r="G127" s="182">
        <f t="shared" si="18"/>
        <v>5.422499991254881E-3</v>
      </c>
      <c r="J127" s="111">
        <f>G127</f>
        <v>5.422499991254881E-3</v>
      </c>
      <c r="O127" s="111">
        <f t="shared" ca="1" si="14"/>
        <v>1.232062291058985E-3</v>
      </c>
      <c r="P127" s="111">
        <f t="shared" ca="1" si="15"/>
        <v>2.1942136219343274E-2</v>
      </c>
      <c r="Q127" s="141">
        <f t="shared" si="17"/>
        <v>32066.142699999997</v>
      </c>
      <c r="R127" s="114">
        <f>G127</f>
        <v>5.422499991254881E-3</v>
      </c>
      <c r="T127" s="111" t="s">
        <v>97</v>
      </c>
      <c r="U127" s="140"/>
      <c r="W127" s="112">
        <f t="shared" si="16"/>
        <v>1</v>
      </c>
    </row>
    <row r="128" spans="1:23" ht="12.95" customHeight="1" x14ac:dyDescent="0.2">
      <c r="A128" s="24" t="s">
        <v>37</v>
      </c>
      <c r="B128" s="112" t="s">
        <v>19</v>
      </c>
      <c r="C128" s="114">
        <v>47097.742149999998</v>
      </c>
      <c r="D128" s="114">
        <v>1.4999999999999999E-4</v>
      </c>
      <c r="E128" s="138">
        <f t="shared" si="10"/>
        <v>12685.497476831099</v>
      </c>
      <c r="F128" s="111">
        <f t="shared" si="11"/>
        <v>12685.5</v>
      </c>
      <c r="G128" s="182">
        <f t="shared" si="18"/>
        <v>-3.8912500021979213E-3</v>
      </c>
      <c r="J128" s="111">
        <f>G128</f>
        <v>-3.8912500021979213E-3</v>
      </c>
      <c r="O128" s="111">
        <f t="shared" ca="1" si="14"/>
        <v>1.2429743300486316E-3</v>
      </c>
      <c r="P128" s="111">
        <f t="shared" ca="1" si="15"/>
        <v>2.1901146964069834E-2</v>
      </c>
      <c r="Q128" s="141">
        <f t="shared" si="17"/>
        <v>32079.242149999998</v>
      </c>
      <c r="S128" s="114">
        <f>G128</f>
        <v>-3.8912500021979213E-3</v>
      </c>
      <c r="T128" s="111" t="s">
        <v>97</v>
      </c>
      <c r="U128" s="140"/>
      <c r="W128" s="112">
        <f t="shared" si="16"/>
        <v>2</v>
      </c>
    </row>
    <row r="129" spans="1:23" ht="12.95" customHeight="1" x14ac:dyDescent="0.2">
      <c r="A129" s="135" t="s">
        <v>37</v>
      </c>
      <c r="B129" s="136" t="s">
        <v>18</v>
      </c>
      <c r="C129" s="137">
        <v>47097.742200000001</v>
      </c>
      <c r="D129" s="137" t="s">
        <v>74</v>
      </c>
      <c r="E129" s="138">
        <f t="shared" si="10"/>
        <v>12685.49750925216</v>
      </c>
      <c r="F129" s="111">
        <f t="shared" si="11"/>
        <v>12685.5</v>
      </c>
      <c r="G129" s="182">
        <f t="shared" si="18"/>
        <v>-3.8412499998230487E-3</v>
      </c>
      <c r="J129" s="111">
        <f>+C129-(C$7+F129*C$8)</f>
        <v>-3.8412499998230487E-3</v>
      </c>
      <c r="O129" s="111">
        <f t="shared" ca="1" si="14"/>
        <v>1.2429743300486316E-3</v>
      </c>
      <c r="P129" s="111">
        <f t="shared" ca="1" si="15"/>
        <v>2.1901146964069834E-2</v>
      </c>
      <c r="Q129" s="141">
        <f t="shared" si="17"/>
        <v>32079.242200000001</v>
      </c>
      <c r="S129" s="114">
        <f>G129</f>
        <v>-3.8412499998230487E-3</v>
      </c>
      <c r="T129" s="111" t="s">
        <v>97</v>
      </c>
      <c r="U129" s="140"/>
      <c r="W129" s="112">
        <f t="shared" si="16"/>
        <v>2</v>
      </c>
    </row>
    <row r="130" spans="1:23" ht="12.95" customHeight="1" x14ac:dyDescent="0.2">
      <c r="A130" s="135" t="s">
        <v>388</v>
      </c>
      <c r="B130" s="136" t="s">
        <v>18</v>
      </c>
      <c r="C130" s="137">
        <v>47466.317999999999</v>
      </c>
      <c r="D130" s="137" t="s">
        <v>74</v>
      </c>
      <c r="E130" s="138">
        <f t="shared" si="10"/>
        <v>12924.489862745446</v>
      </c>
      <c r="F130" s="111">
        <f t="shared" si="11"/>
        <v>12924.5</v>
      </c>
      <c r="G130" s="182"/>
      <c r="O130" s="111">
        <f t="shared" ca="1" si="14"/>
        <v>1.549795191051629E-3</v>
      </c>
      <c r="P130" s="111">
        <f t="shared" ca="1" si="15"/>
        <v>2.0748625551087176E-2</v>
      </c>
      <c r="Q130" s="141">
        <f t="shared" si="17"/>
        <v>32447.817999999999</v>
      </c>
      <c r="U130" s="111">
        <f>+C130-(C$7+F130*C$8)</f>
        <v>-1.5633750001143198E-2</v>
      </c>
      <c r="W130" s="112">
        <f t="shared" si="16"/>
        <v>2</v>
      </c>
    </row>
    <row r="131" spans="1:23" ht="12.95" customHeight="1" x14ac:dyDescent="0.2">
      <c r="A131" s="24" t="s">
        <v>37</v>
      </c>
      <c r="B131" s="112" t="s">
        <v>19</v>
      </c>
      <c r="C131" s="114">
        <v>47495.634879999998</v>
      </c>
      <c r="D131" s="114">
        <v>2.2000000000000001E-4</v>
      </c>
      <c r="E131" s="138">
        <f t="shared" si="10"/>
        <v>12943.499548536754</v>
      </c>
      <c r="F131" s="111">
        <f t="shared" si="11"/>
        <v>12943.5</v>
      </c>
      <c r="G131" s="182">
        <f t="shared" ref="G131:G147" si="19">+C131-(C$7+F131*C$8)</f>
        <v>-6.9625000469386578E-4</v>
      </c>
      <c r="J131" s="111">
        <f>G131</f>
        <v>-6.9625000469386578E-4</v>
      </c>
      <c r="O131" s="111">
        <f t="shared" ca="1" si="14"/>
        <v>1.5741868076167218E-3</v>
      </c>
      <c r="P131" s="111">
        <f t="shared" ca="1" si="15"/>
        <v>2.0657002509887716E-2</v>
      </c>
      <c r="Q131" s="141">
        <f t="shared" si="17"/>
        <v>32477.134879999998</v>
      </c>
      <c r="S131" s="114">
        <f>G131</f>
        <v>-6.9625000469386578E-4</v>
      </c>
      <c r="T131" s="111" t="s">
        <v>97</v>
      </c>
      <c r="U131" s="140"/>
      <c r="W131" s="112">
        <f t="shared" si="16"/>
        <v>2</v>
      </c>
    </row>
    <row r="132" spans="1:23" ht="12.95" customHeight="1" x14ac:dyDescent="0.2">
      <c r="A132" s="135" t="s">
        <v>37</v>
      </c>
      <c r="B132" s="136" t="s">
        <v>18</v>
      </c>
      <c r="C132" s="137">
        <v>47495.634899999997</v>
      </c>
      <c r="D132" s="137" t="s">
        <v>74</v>
      </c>
      <c r="E132" s="138">
        <f t="shared" si="10"/>
        <v>12943.499561505178</v>
      </c>
      <c r="F132" s="111">
        <f t="shared" si="11"/>
        <v>12943.5</v>
      </c>
      <c r="G132" s="182">
        <f t="shared" si="19"/>
        <v>-6.7625000519910827E-4</v>
      </c>
      <c r="J132" s="111">
        <f>G132</f>
        <v>-6.7625000519910827E-4</v>
      </c>
      <c r="O132" s="111">
        <f t="shared" ca="1" si="14"/>
        <v>1.5741868076167218E-3</v>
      </c>
      <c r="P132" s="111">
        <f t="shared" ca="1" si="15"/>
        <v>2.0657002509887716E-2</v>
      </c>
      <c r="Q132" s="141">
        <f t="shared" si="17"/>
        <v>32477.134899999997</v>
      </c>
      <c r="S132" s="114">
        <f>G132</f>
        <v>-6.7625000519910827E-4</v>
      </c>
      <c r="T132" s="111" t="s">
        <v>97</v>
      </c>
      <c r="U132" s="140"/>
      <c r="W132" s="112">
        <f t="shared" si="16"/>
        <v>2</v>
      </c>
    </row>
    <row r="133" spans="1:23" ht="12.95" customHeight="1" x14ac:dyDescent="0.2">
      <c r="A133" s="24" t="s">
        <v>37</v>
      </c>
      <c r="B133" s="112" t="s">
        <v>18</v>
      </c>
      <c r="C133" s="114">
        <v>47502.576760000004</v>
      </c>
      <c r="D133" s="114">
        <v>1.9000000000000001E-4</v>
      </c>
      <c r="E133" s="138">
        <f t="shared" si="10"/>
        <v>12948.000810526471</v>
      </c>
      <c r="F133" s="111">
        <f t="shared" si="11"/>
        <v>12948</v>
      </c>
      <c r="G133" s="182">
        <f t="shared" si="19"/>
        <v>1.2500000011641532E-3</v>
      </c>
      <c r="J133" s="111">
        <f>G133</f>
        <v>1.2500000011641532E-3</v>
      </c>
      <c r="O133" s="111">
        <f t="shared" ca="1" si="14"/>
        <v>1.5799637694347696E-3</v>
      </c>
      <c r="P133" s="111">
        <f t="shared" ca="1" si="15"/>
        <v>2.0635302315919424E-2</v>
      </c>
      <c r="Q133" s="141">
        <f t="shared" si="17"/>
        <v>32484.076760000004</v>
      </c>
      <c r="R133" s="114">
        <f>G133</f>
        <v>1.2500000011641532E-3</v>
      </c>
      <c r="T133" s="111" t="s">
        <v>97</v>
      </c>
      <c r="U133" s="140"/>
      <c r="W133" s="112">
        <f t="shared" si="16"/>
        <v>1</v>
      </c>
    </row>
    <row r="134" spans="1:23" ht="12.95" customHeight="1" x14ac:dyDescent="0.2">
      <c r="A134" s="135" t="s">
        <v>37</v>
      </c>
      <c r="B134" s="136" t="s">
        <v>19</v>
      </c>
      <c r="C134" s="137">
        <v>47502.576800000003</v>
      </c>
      <c r="D134" s="137" t="s">
        <v>74</v>
      </c>
      <c r="E134" s="138">
        <f t="shared" si="10"/>
        <v>12948.000836463318</v>
      </c>
      <c r="F134" s="111">
        <f t="shared" si="11"/>
        <v>12948</v>
      </c>
      <c r="G134" s="182">
        <f t="shared" si="19"/>
        <v>1.2900000001536682E-3</v>
      </c>
      <c r="J134" s="111">
        <f>+C134-(C$7+F134*C$8)</f>
        <v>1.2900000001536682E-3</v>
      </c>
      <c r="O134" s="111">
        <f t="shared" ca="1" si="14"/>
        <v>1.5799637694347696E-3</v>
      </c>
      <c r="P134" s="111">
        <f t="shared" ca="1" si="15"/>
        <v>2.0635302315919424E-2</v>
      </c>
      <c r="Q134" s="141">
        <f t="shared" si="17"/>
        <v>32484.076800000003</v>
      </c>
      <c r="R134" s="114">
        <f>G134</f>
        <v>1.2900000001536682E-3</v>
      </c>
      <c r="T134" s="111" t="s">
        <v>97</v>
      </c>
      <c r="U134" s="140"/>
      <c r="W134" s="112">
        <f t="shared" si="16"/>
        <v>1</v>
      </c>
    </row>
    <row r="135" spans="1:23" ht="12.95" customHeight="1" x14ac:dyDescent="0.2">
      <c r="A135" s="135" t="s">
        <v>388</v>
      </c>
      <c r="B135" s="136" t="s">
        <v>18</v>
      </c>
      <c r="C135" s="137">
        <v>47859.603999999999</v>
      </c>
      <c r="D135" s="137" t="s">
        <v>74</v>
      </c>
      <c r="E135" s="138">
        <f t="shared" si="10"/>
        <v>13179.504833169336</v>
      </c>
      <c r="F135" s="111">
        <f t="shared" si="11"/>
        <v>13179.5</v>
      </c>
      <c r="G135" s="182">
        <f t="shared" si="19"/>
        <v>7.4537499967846088E-3</v>
      </c>
      <c r="J135" s="111">
        <f>+C135-(C$7+F135*C$8)</f>
        <v>7.4537499967846088E-3</v>
      </c>
      <c r="O135" s="111">
        <f t="shared" ca="1" si="14"/>
        <v>1.8771563607410217E-3</v>
      </c>
      <c r="P135" s="111">
        <f t="shared" ca="1" si="15"/>
        <v>1.9518947892883928E-2</v>
      </c>
      <c r="Q135" s="141">
        <f t="shared" si="17"/>
        <v>32841.103999999999</v>
      </c>
      <c r="S135" s="114">
        <f>G135</f>
        <v>7.4537499967846088E-3</v>
      </c>
      <c r="U135" s="140"/>
      <c r="W135" s="112">
        <f t="shared" si="16"/>
        <v>2</v>
      </c>
    </row>
    <row r="136" spans="1:23" ht="12.95" customHeight="1" x14ac:dyDescent="0.2">
      <c r="A136" s="24" t="s">
        <v>38</v>
      </c>
      <c r="B136" s="112"/>
      <c r="C136" s="114">
        <v>48618.362000000001</v>
      </c>
      <c r="D136" s="143"/>
      <c r="E136" s="138">
        <f t="shared" si="10"/>
        <v>13671.499587442027</v>
      </c>
      <c r="F136" s="111">
        <f t="shared" si="11"/>
        <v>13671.5</v>
      </c>
      <c r="G136" s="182">
        <f t="shared" si="19"/>
        <v>-6.3624999893363565E-4</v>
      </c>
      <c r="I136" s="111">
        <f>G136</f>
        <v>-6.3624999893363565E-4</v>
      </c>
      <c r="O136" s="111">
        <f t="shared" ca="1" si="14"/>
        <v>2.508770852847609E-3</v>
      </c>
      <c r="P136" s="111">
        <f t="shared" ca="1" si="15"/>
        <v>1.7146393352350589E-2</v>
      </c>
      <c r="Q136" s="141">
        <f t="shared" si="17"/>
        <v>33599.862000000001</v>
      </c>
      <c r="S136" s="114">
        <f>G136</f>
        <v>-6.3624999893363565E-4</v>
      </c>
      <c r="U136" s="140"/>
      <c r="W136" s="112">
        <f t="shared" si="16"/>
        <v>2</v>
      </c>
    </row>
    <row r="137" spans="1:23" ht="12.95" customHeight="1" x14ac:dyDescent="0.2">
      <c r="A137" s="24" t="s">
        <v>39</v>
      </c>
      <c r="B137" s="112"/>
      <c r="C137" s="114">
        <v>48628.381600000001</v>
      </c>
      <c r="D137" s="114">
        <v>1E-3</v>
      </c>
      <c r="E137" s="138">
        <f t="shared" si="10"/>
        <v>13677.99650825197</v>
      </c>
      <c r="F137" s="111">
        <f t="shared" si="11"/>
        <v>13678</v>
      </c>
      <c r="G137" s="182">
        <f t="shared" si="19"/>
        <v>-5.3850000040256418E-3</v>
      </c>
      <c r="I137" s="111">
        <f>G137</f>
        <v>-5.3850000040256418E-3</v>
      </c>
      <c r="O137" s="111">
        <f t="shared" ca="1" si="14"/>
        <v>2.5171153532514562E-3</v>
      </c>
      <c r="P137" s="111">
        <f t="shared" ca="1" si="15"/>
        <v>1.7115048627729723E-2</v>
      </c>
      <c r="Q137" s="141">
        <f t="shared" si="17"/>
        <v>33609.881600000001</v>
      </c>
      <c r="R137" s="114">
        <f>G137</f>
        <v>-5.3850000040256418E-3</v>
      </c>
      <c r="U137" s="140"/>
      <c r="W137" s="112">
        <f t="shared" si="16"/>
        <v>1</v>
      </c>
    </row>
    <row r="138" spans="1:23" ht="12.95" customHeight="1" x14ac:dyDescent="0.2">
      <c r="A138" s="24" t="s">
        <v>40</v>
      </c>
      <c r="B138" s="112"/>
      <c r="C138" s="114">
        <v>48840.443500000001</v>
      </c>
      <c r="D138" s="143"/>
      <c r="E138" s="138">
        <f t="shared" si="10"/>
        <v>13815.501934726683</v>
      </c>
      <c r="F138" s="111">
        <f t="shared" si="11"/>
        <v>13815.5</v>
      </c>
      <c r="G138" s="182">
        <f t="shared" si="19"/>
        <v>2.9837499969289638E-3</v>
      </c>
      <c r="J138" s="111">
        <f t="shared" ref="J138:J147" si="20">G138</f>
        <v>2.9837499969289638E-3</v>
      </c>
      <c r="O138" s="111">
        <f t="shared" ca="1" si="14"/>
        <v>2.6936336310251462E-3</v>
      </c>
      <c r="P138" s="111">
        <f t="shared" ca="1" si="15"/>
        <v>1.6451987145365221E-2</v>
      </c>
      <c r="Q138" s="141">
        <f t="shared" si="17"/>
        <v>33821.943500000001</v>
      </c>
      <c r="S138" s="114">
        <f>G138</f>
        <v>2.9837499969289638E-3</v>
      </c>
      <c r="U138" s="140"/>
      <c r="W138" s="112">
        <f t="shared" si="16"/>
        <v>2</v>
      </c>
    </row>
    <row r="139" spans="1:23" ht="12.95" customHeight="1" x14ac:dyDescent="0.2">
      <c r="A139" s="24" t="s">
        <v>40</v>
      </c>
      <c r="B139" s="112"/>
      <c r="C139" s="114">
        <v>48840.444199999998</v>
      </c>
      <c r="D139" s="143"/>
      <c r="E139" s="138">
        <f t="shared" si="10"/>
        <v>13815.502388621504</v>
      </c>
      <c r="F139" s="111">
        <f t="shared" si="11"/>
        <v>13815.5</v>
      </c>
      <c r="G139" s="182">
        <f t="shared" si="19"/>
        <v>3.6837499937973917E-3</v>
      </c>
      <c r="J139" s="111">
        <f t="shared" si="20"/>
        <v>3.6837499937973917E-3</v>
      </c>
      <c r="O139" s="111">
        <f t="shared" ca="1" si="14"/>
        <v>2.6936336310251462E-3</v>
      </c>
      <c r="P139" s="111">
        <f t="shared" ca="1" si="15"/>
        <v>1.6451987145365221E-2</v>
      </c>
      <c r="Q139" s="141">
        <f t="shared" si="17"/>
        <v>33821.944199999998</v>
      </c>
      <c r="S139" s="114">
        <f>G139</f>
        <v>3.6837499937973917E-3</v>
      </c>
      <c r="U139" s="140"/>
      <c r="W139" s="112">
        <f t="shared" si="16"/>
        <v>2</v>
      </c>
    </row>
    <row r="140" spans="1:23" ht="12.95" customHeight="1" x14ac:dyDescent="0.2">
      <c r="A140" s="24" t="s">
        <v>40</v>
      </c>
      <c r="B140" s="112"/>
      <c r="C140" s="114">
        <v>48850.4571</v>
      </c>
      <c r="D140" s="143"/>
      <c r="E140" s="138">
        <f t="shared" si="10"/>
        <v>13821.994965009571</v>
      </c>
      <c r="F140" s="111">
        <f t="shared" si="11"/>
        <v>13822</v>
      </c>
      <c r="G140" s="182">
        <f t="shared" si="19"/>
        <v>-7.7650000021094456E-3</v>
      </c>
      <c r="J140" s="111">
        <f t="shared" si="20"/>
        <v>-7.7650000021094456E-3</v>
      </c>
      <c r="O140" s="111">
        <f t="shared" ca="1" si="14"/>
        <v>2.7019781314289934E-3</v>
      </c>
      <c r="P140" s="111">
        <f t="shared" ca="1" si="15"/>
        <v>1.6420642420744355E-2</v>
      </c>
      <c r="Q140" s="141">
        <f t="shared" si="17"/>
        <v>33831.9571</v>
      </c>
      <c r="R140" s="114">
        <f t="shared" ref="R140:R145" si="21">G140</f>
        <v>-7.7650000021094456E-3</v>
      </c>
      <c r="U140" s="140"/>
      <c r="W140" s="112">
        <f t="shared" si="16"/>
        <v>1</v>
      </c>
    </row>
    <row r="141" spans="1:23" ht="12.95" customHeight="1" x14ac:dyDescent="0.2">
      <c r="A141" s="24" t="s">
        <v>40</v>
      </c>
      <c r="B141" s="112"/>
      <c r="C141" s="114">
        <v>48850.457399999999</v>
      </c>
      <c r="D141" s="143"/>
      <c r="E141" s="138">
        <f t="shared" si="10"/>
        <v>13821.995159535923</v>
      </c>
      <c r="F141" s="111">
        <f t="shared" si="11"/>
        <v>13822</v>
      </c>
      <c r="G141" s="182">
        <f t="shared" si="19"/>
        <v>-7.4650000024121255E-3</v>
      </c>
      <c r="J141" s="111">
        <f t="shared" si="20"/>
        <v>-7.4650000024121255E-3</v>
      </c>
      <c r="O141" s="111">
        <f t="shared" ca="1" si="14"/>
        <v>2.7019781314289934E-3</v>
      </c>
      <c r="P141" s="111">
        <f t="shared" ca="1" si="15"/>
        <v>1.6420642420744355E-2</v>
      </c>
      <c r="Q141" s="141">
        <f t="shared" si="17"/>
        <v>33831.957399999999</v>
      </c>
      <c r="R141" s="114">
        <f t="shared" si="21"/>
        <v>-7.4650000024121255E-3</v>
      </c>
      <c r="U141" s="140"/>
      <c r="W141" s="112">
        <f t="shared" si="16"/>
        <v>1</v>
      </c>
    </row>
    <row r="142" spans="1:23" ht="12.95" customHeight="1" x14ac:dyDescent="0.2">
      <c r="A142" s="24" t="s">
        <v>40</v>
      </c>
      <c r="B142" s="112"/>
      <c r="C142" s="114">
        <v>48884.3851</v>
      </c>
      <c r="D142" s="143"/>
      <c r="E142" s="138">
        <f t="shared" si="10"/>
        <v>13843.994598651607</v>
      </c>
      <c r="F142" s="111">
        <f t="shared" si="11"/>
        <v>13844</v>
      </c>
      <c r="G142" s="182">
        <f t="shared" si="19"/>
        <v>-8.3299999969312921E-3</v>
      </c>
      <c r="J142" s="111">
        <f t="shared" si="20"/>
        <v>-8.3299999969312921E-3</v>
      </c>
      <c r="O142" s="111">
        <f t="shared" ca="1" si="14"/>
        <v>2.730221055872787E-3</v>
      </c>
      <c r="P142" s="111">
        <f t="shared" ca="1" si="15"/>
        <v>1.6314552583566039E-2</v>
      </c>
      <c r="Q142" s="141">
        <f t="shared" si="17"/>
        <v>33865.8851</v>
      </c>
      <c r="R142" s="114">
        <f t="shared" si="21"/>
        <v>-8.3299999969312921E-3</v>
      </c>
      <c r="U142" s="140"/>
      <c r="W142" s="112">
        <f t="shared" si="16"/>
        <v>1</v>
      </c>
    </row>
    <row r="143" spans="1:23" ht="12.95" customHeight="1" x14ac:dyDescent="0.2">
      <c r="A143" s="24" t="s">
        <v>40</v>
      </c>
      <c r="B143" s="112"/>
      <c r="C143" s="114">
        <v>48884.385799999996</v>
      </c>
      <c r="D143" s="143"/>
      <c r="E143" s="138">
        <f t="shared" si="10"/>
        <v>13843.995052546428</v>
      </c>
      <c r="F143" s="111">
        <f t="shared" si="11"/>
        <v>13844</v>
      </c>
      <c r="G143" s="182">
        <f t="shared" si="19"/>
        <v>-7.6300000000628643E-3</v>
      </c>
      <c r="J143" s="111">
        <f t="shared" si="20"/>
        <v>-7.6300000000628643E-3</v>
      </c>
      <c r="O143" s="111">
        <f t="shared" ca="1" si="14"/>
        <v>2.730221055872787E-3</v>
      </c>
      <c r="P143" s="111">
        <f t="shared" ca="1" si="15"/>
        <v>1.6314552583566039E-2</v>
      </c>
      <c r="Q143" s="141">
        <f t="shared" si="17"/>
        <v>33865.885799999996</v>
      </c>
      <c r="R143" s="114">
        <f t="shared" si="21"/>
        <v>-7.6300000000628643E-3</v>
      </c>
      <c r="U143" s="140"/>
      <c r="W143" s="112">
        <f t="shared" si="16"/>
        <v>1</v>
      </c>
    </row>
    <row r="144" spans="1:23" ht="12.95" customHeight="1" x14ac:dyDescent="0.2">
      <c r="A144" s="24" t="s">
        <v>40</v>
      </c>
      <c r="B144" s="112"/>
      <c r="C144" s="114">
        <v>48887.470600000001</v>
      </c>
      <c r="D144" s="143"/>
      <c r="E144" s="138">
        <f t="shared" si="10"/>
        <v>13845.995302188583</v>
      </c>
      <c r="F144" s="111">
        <f t="shared" si="11"/>
        <v>13846</v>
      </c>
      <c r="G144" s="182">
        <f t="shared" si="19"/>
        <v>-7.2450000006938353E-3</v>
      </c>
      <c r="J144" s="111">
        <f t="shared" si="20"/>
        <v>-7.2450000006938353E-3</v>
      </c>
      <c r="O144" s="111">
        <f t="shared" ca="1" si="14"/>
        <v>2.7327885944585864E-3</v>
      </c>
      <c r="P144" s="111">
        <f t="shared" ca="1" si="15"/>
        <v>1.6304908052913458E-2</v>
      </c>
      <c r="Q144" s="141">
        <f t="shared" si="17"/>
        <v>33868.970600000001</v>
      </c>
      <c r="R144" s="114">
        <f t="shared" si="21"/>
        <v>-7.2450000006938353E-3</v>
      </c>
      <c r="U144" s="140"/>
      <c r="W144" s="112">
        <f t="shared" si="16"/>
        <v>1</v>
      </c>
    </row>
    <row r="145" spans="1:23" ht="12.95" customHeight="1" x14ac:dyDescent="0.2">
      <c r="A145" s="24" t="s">
        <v>40</v>
      </c>
      <c r="B145" s="112"/>
      <c r="C145" s="114">
        <v>48887.4715</v>
      </c>
      <c r="D145" s="143"/>
      <c r="E145" s="138">
        <f t="shared" si="10"/>
        <v>13845.995885767641</v>
      </c>
      <c r="F145" s="111">
        <f t="shared" si="11"/>
        <v>13846</v>
      </c>
      <c r="G145" s="182">
        <f t="shared" si="19"/>
        <v>-6.3450000016018748E-3</v>
      </c>
      <c r="J145" s="111">
        <f t="shared" si="20"/>
        <v>-6.3450000016018748E-3</v>
      </c>
      <c r="O145" s="111">
        <f t="shared" ca="1" si="14"/>
        <v>2.7327885944585864E-3</v>
      </c>
      <c r="P145" s="111">
        <f t="shared" ca="1" si="15"/>
        <v>1.6304908052913458E-2</v>
      </c>
      <c r="Q145" s="141">
        <f t="shared" si="17"/>
        <v>33868.9715</v>
      </c>
      <c r="R145" s="114">
        <f t="shared" si="21"/>
        <v>-6.3450000016018748E-3</v>
      </c>
      <c r="U145" s="140"/>
      <c r="W145" s="112">
        <f t="shared" si="16"/>
        <v>1</v>
      </c>
    </row>
    <row r="146" spans="1:23" ht="12.95" customHeight="1" x14ac:dyDescent="0.2">
      <c r="A146" s="135" t="s">
        <v>388</v>
      </c>
      <c r="B146" s="136" t="s">
        <v>18</v>
      </c>
      <c r="C146" s="137">
        <v>48900.589</v>
      </c>
      <c r="D146" s="137" t="s">
        <v>74</v>
      </c>
      <c r="E146" s="138">
        <f t="shared" si="10"/>
        <v>13854.501550537136</v>
      </c>
      <c r="F146" s="111">
        <f t="shared" si="11"/>
        <v>13854.5</v>
      </c>
      <c r="G146" s="182">
        <f t="shared" si="19"/>
        <v>2.3912499964353628E-3</v>
      </c>
      <c r="J146" s="111">
        <f t="shared" si="20"/>
        <v>2.3912499964353628E-3</v>
      </c>
      <c r="O146" s="111">
        <f t="shared" ca="1" si="14"/>
        <v>2.7437006334482296E-3</v>
      </c>
      <c r="P146" s="111">
        <f t="shared" ca="1" si="15"/>
        <v>1.6263918797640012E-2</v>
      </c>
      <c r="Q146" s="141">
        <f t="shared" si="17"/>
        <v>33882.089</v>
      </c>
      <c r="S146" s="114">
        <f>G146</f>
        <v>2.3912499964353628E-3</v>
      </c>
      <c r="U146" s="140"/>
      <c r="W146" s="112">
        <f t="shared" si="16"/>
        <v>2</v>
      </c>
    </row>
    <row r="147" spans="1:23" ht="12.95" customHeight="1" x14ac:dyDescent="0.2">
      <c r="A147" s="24" t="s">
        <v>41</v>
      </c>
      <c r="B147" s="112"/>
      <c r="C147" s="114">
        <v>49275.349900000001</v>
      </c>
      <c r="D147" s="143"/>
      <c r="E147" s="138">
        <f t="shared" si="10"/>
        <v>14097.504453842948</v>
      </c>
      <c r="F147" s="111">
        <f t="shared" si="11"/>
        <v>14097.5</v>
      </c>
      <c r="G147" s="182">
        <f t="shared" si="19"/>
        <v>6.8687500024680048E-3</v>
      </c>
      <c r="J147" s="111">
        <f t="shared" si="20"/>
        <v>6.8687500024680048E-3</v>
      </c>
      <c r="O147" s="111">
        <f t="shared" ca="1" si="14"/>
        <v>3.0556565716228258E-3</v>
      </c>
      <c r="P147" s="111">
        <f t="shared" ca="1" si="15"/>
        <v>1.5092108323352213E-2</v>
      </c>
      <c r="Q147" s="141">
        <f t="shared" si="17"/>
        <v>34256.849900000001</v>
      </c>
      <c r="S147" s="114">
        <f>G147</f>
        <v>6.8687500024680048E-3</v>
      </c>
      <c r="U147" s="140"/>
      <c r="W147" s="112">
        <f t="shared" si="16"/>
        <v>2</v>
      </c>
    </row>
    <row r="148" spans="1:23" ht="12.95" customHeight="1" x14ac:dyDescent="0.2">
      <c r="A148" s="24" t="s">
        <v>42</v>
      </c>
      <c r="B148" s="112"/>
      <c r="C148" s="42">
        <v>50110.440999999999</v>
      </c>
      <c r="D148" s="114">
        <v>4.0000000000000001E-3</v>
      </c>
      <c r="E148" s="138">
        <f t="shared" si="10"/>
        <v>14638.995206546459</v>
      </c>
      <c r="F148" s="111">
        <f t="shared" si="11"/>
        <v>14639</v>
      </c>
      <c r="G148" s="182"/>
      <c r="O148" s="111">
        <f t="shared" ca="1" si="14"/>
        <v>3.750817643727946E-3</v>
      </c>
      <c r="P148" s="111">
        <f t="shared" ca="1" si="15"/>
        <v>1.2480851649167651E-2</v>
      </c>
      <c r="Q148" s="141">
        <f t="shared" si="17"/>
        <v>35091.940999999999</v>
      </c>
      <c r="R148" s="114">
        <f>G148</f>
        <v>0</v>
      </c>
      <c r="U148" s="140">
        <v>-7.3925000033341348E-3</v>
      </c>
      <c r="W148" s="112">
        <f t="shared" si="16"/>
        <v>1</v>
      </c>
    </row>
    <row r="149" spans="1:23" ht="12.95" customHeight="1" x14ac:dyDescent="0.2">
      <c r="A149" s="24" t="s">
        <v>43</v>
      </c>
      <c r="B149" s="112" t="s">
        <v>19</v>
      </c>
      <c r="C149" s="114">
        <v>50248.485699999997</v>
      </c>
      <c r="D149" s="114"/>
      <c r="E149" s="138">
        <f t="shared" ref="E149:E212" si="22">+(C149-C$7)/C$8</f>
        <v>14728.506313190668</v>
      </c>
      <c r="F149" s="111">
        <f t="shared" ref="F149:F212" si="23">ROUND(2*E149,0)/2</f>
        <v>14728.5</v>
      </c>
      <c r="G149" s="182">
        <f>+C149-(C$7+F149*C$8)</f>
        <v>9.7362499946029857E-3</v>
      </c>
      <c r="J149" s="111">
        <f>G149</f>
        <v>9.7362499946029857E-3</v>
      </c>
      <c r="O149" s="111">
        <f t="shared" ref="O149:O212" ca="1" si="24">+C$11+C$12*$F149</f>
        <v>3.8657149954424569E-3</v>
      </c>
      <c r="P149" s="111">
        <f t="shared" ref="P149:P212" ca="1" si="25">+D$11+D$12*$F149</f>
        <v>1.2049258902464943E-2</v>
      </c>
      <c r="Q149" s="141">
        <f t="shared" si="17"/>
        <v>35229.985699999997</v>
      </c>
      <c r="S149" s="114">
        <f>G149</f>
        <v>9.7362499946029857E-3</v>
      </c>
      <c r="T149" s="111" t="s">
        <v>97</v>
      </c>
      <c r="U149" s="140"/>
      <c r="W149" s="112">
        <f t="shared" ref="W149:W212" si="26">IF(F149=INT(F149),1,2)</f>
        <v>2</v>
      </c>
    </row>
    <row r="150" spans="1:23" ht="12.95" customHeight="1" x14ac:dyDescent="0.2">
      <c r="A150" s="24" t="s">
        <v>43</v>
      </c>
      <c r="B150" s="112" t="s">
        <v>19</v>
      </c>
      <c r="C150" s="114">
        <v>50248.4859</v>
      </c>
      <c r="D150" s="114">
        <v>4.0000000000000002E-4</v>
      </c>
      <c r="E150" s="138">
        <f t="shared" si="22"/>
        <v>14728.506442874905</v>
      </c>
      <c r="F150" s="111">
        <f t="shared" si="23"/>
        <v>14728.5</v>
      </c>
      <c r="G150" s="182">
        <f>+C150-(C$7+F150*C$8)</f>
        <v>9.9362499968265183E-3</v>
      </c>
      <c r="J150" s="111">
        <f>G150</f>
        <v>9.9362499968265183E-3</v>
      </c>
      <c r="O150" s="111">
        <f t="shared" ca="1" si="24"/>
        <v>3.8657149954424569E-3</v>
      </c>
      <c r="P150" s="111">
        <f t="shared" ca="1" si="25"/>
        <v>1.2049258902464943E-2</v>
      </c>
      <c r="Q150" s="141">
        <f t="shared" si="17"/>
        <v>35229.9859</v>
      </c>
      <c r="S150" s="114">
        <f>G150</f>
        <v>9.9362499968265183E-3</v>
      </c>
      <c r="T150" s="111" t="s">
        <v>97</v>
      </c>
      <c r="U150" s="140"/>
      <c r="W150" s="112">
        <f t="shared" si="26"/>
        <v>2</v>
      </c>
    </row>
    <row r="151" spans="1:23" ht="12.95" customHeight="1" x14ac:dyDescent="0.2">
      <c r="A151" s="135" t="s">
        <v>522</v>
      </c>
      <c r="B151" s="136" t="s">
        <v>18</v>
      </c>
      <c r="C151" s="137">
        <v>50248.485999999997</v>
      </c>
      <c r="D151" s="137" t="s">
        <v>74</v>
      </c>
      <c r="E151" s="138">
        <f t="shared" si="22"/>
        <v>14728.50650771702</v>
      </c>
      <c r="F151" s="111">
        <f t="shared" si="23"/>
        <v>14728.5</v>
      </c>
      <c r="G151" s="182">
        <f>+C151-(C$7+F151*C$8)</f>
        <v>1.0036249994300306E-2</v>
      </c>
      <c r="I151" s="111">
        <f>+C151-(C$7+F151*C$8)</f>
        <v>1.0036249994300306E-2</v>
      </c>
      <c r="O151" s="111">
        <f t="shared" ca="1" si="24"/>
        <v>3.8657149954424569E-3</v>
      </c>
      <c r="P151" s="111">
        <f t="shared" ca="1" si="25"/>
        <v>1.2049258902464943E-2</v>
      </c>
      <c r="Q151" s="141">
        <f t="shared" si="17"/>
        <v>35229.985999999997</v>
      </c>
      <c r="S151" s="114">
        <f>G151</f>
        <v>1.0036249994300306E-2</v>
      </c>
      <c r="U151" s="140"/>
      <c r="W151" s="112">
        <f t="shared" si="26"/>
        <v>2</v>
      </c>
    </row>
    <row r="152" spans="1:23" ht="12.95" customHeight="1" x14ac:dyDescent="0.2">
      <c r="A152" s="24" t="s">
        <v>44</v>
      </c>
      <c r="B152" s="112" t="s">
        <v>18</v>
      </c>
      <c r="C152" s="114">
        <v>50369.525900000001</v>
      </c>
      <c r="D152" s="114">
        <v>4.0000000000000002E-4</v>
      </c>
      <c r="E152" s="138">
        <f t="shared" si="22"/>
        <v>14806.991341956254</v>
      </c>
      <c r="F152" s="111">
        <f t="shared" si="23"/>
        <v>14807</v>
      </c>
      <c r="G152" s="182">
        <f>+C152-(C$7+F152*C$8)</f>
        <v>-1.3352500005566981E-2</v>
      </c>
      <c r="J152" s="111">
        <f>G152</f>
        <v>-1.3352500005566981E-2</v>
      </c>
      <c r="O152" s="111">
        <f t="shared" ca="1" si="24"/>
        <v>3.9664908849350727E-3</v>
      </c>
      <c r="P152" s="111">
        <f t="shared" ca="1" si="25"/>
        <v>1.1670711074351386E-2</v>
      </c>
      <c r="Q152" s="141">
        <f t="shared" si="17"/>
        <v>35351.025900000001</v>
      </c>
      <c r="R152" s="114">
        <f>G152</f>
        <v>-1.3352500005566981E-2</v>
      </c>
      <c r="T152" s="111" t="s">
        <v>97</v>
      </c>
      <c r="U152" s="140"/>
      <c r="W152" s="112">
        <f t="shared" si="26"/>
        <v>1</v>
      </c>
    </row>
    <row r="153" spans="1:23" ht="12.95" customHeight="1" x14ac:dyDescent="0.2">
      <c r="A153" s="24" t="s">
        <v>45</v>
      </c>
      <c r="B153" s="112" t="s">
        <v>19</v>
      </c>
      <c r="C153" s="42">
        <v>50370.328000000001</v>
      </c>
      <c r="D153" s="114">
        <v>2.7000000000000001E-3</v>
      </c>
      <c r="E153" s="138">
        <f t="shared" si="22"/>
        <v>14807.511440581115</v>
      </c>
      <c r="F153" s="111">
        <f t="shared" si="23"/>
        <v>14807.5</v>
      </c>
      <c r="G153" s="182"/>
      <c r="O153" s="111">
        <f t="shared" ca="1" si="24"/>
        <v>3.9671327695815217E-3</v>
      </c>
      <c r="P153" s="111">
        <f t="shared" ca="1" si="25"/>
        <v>1.1668299941688248E-2</v>
      </c>
      <c r="Q153" s="141">
        <f t="shared" si="17"/>
        <v>35351.828000000001</v>
      </c>
      <c r="U153" s="140">
        <v>1.7643749997660052E-2</v>
      </c>
      <c r="W153" s="112">
        <f t="shared" si="26"/>
        <v>2</v>
      </c>
    </row>
    <row r="154" spans="1:23" ht="12.95" customHeight="1" x14ac:dyDescent="0.2">
      <c r="A154" s="24" t="s">
        <v>46</v>
      </c>
      <c r="B154" s="112" t="s">
        <v>19</v>
      </c>
      <c r="C154" s="42">
        <v>50370.328600000001</v>
      </c>
      <c r="D154" s="114"/>
      <c r="E154" s="138">
        <f t="shared" si="22"/>
        <v>14807.511829633821</v>
      </c>
      <c r="F154" s="111">
        <f t="shared" si="23"/>
        <v>14807.5</v>
      </c>
      <c r="G154" s="182"/>
      <c r="O154" s="111">
        <f t="shared" ca="1" si="24"/>
        <v>3.9671327695815217E-3</v>
      </c>
      <c r="P154" s="111">
        <f t="shared" ca="1" si="25"/>
        <v>1.1668299941688248E-2</v>
      </c>
      <c r="Q154" s="141">
        <f t="shared" ref="Q154:Q217" si="27">C154-15018.5</f>
        <v>35351.828600000001</v>
      </c>
      <c r="U154" s="140">
        <v>1.8243749997054692E-2</v>
      </c>
      <c r="W154" s="112">
        <f t="shared" si="26"/>
        <v>2</v>
      </c>
    </row>
    <row r="155" spans="1:23" ht="12.95" customHeight="1" x14ac:dyDescent="0.2">
      <c r="A155" s="135" t="s">
        <v>388</v>
      </c>
      <c r="B155" s="136" t="s">
        <v>19</v>
      </c>
      <c r="C155" s="137">
        <v>50685.669000000002</v>
      </c>
      <c r="D155" s="137" t="s">
        <v>74</v>
      </c>
      <c r="E155" s="138">
        <f t="shared" si="22"/>
        <v>15011.985222481411</v>
      </c>
      <c r="F155" s="111">
        <f t="shared" si="23"/>
        <v>15012</v>
      </c>
      <c r="G155" s="182">
        <f t="shared" ref="G155:G162" si="28">+C155-(C$7+F155*C$8)</f>
        <v>-2.2789999995438848E-2</v>
      </c>
      <c r="J155" s="111">
        <f>+C155-(C$7+F155*C$8)</f>
        <v>-2.2789999995438848E-2</v>
      </c>
      <c r="O155" s="111">
        <f t="shared" ca="1" si="24"/>
        <v>4.2296635899794835E-3</v>
      </c>
      <c r="P155" s="111">
        <f t="shared" ca="1" si="25"/>
        <v>1.0682146682462507E-2</v>
      </c>
      <c r="Q155" s="141">
        <f t="shared" si="27"/>
        <v>35667.169000000002</v>
      </c>
      <c r="R155" s="114">
        <f>G155</f>
        <v>-2.2789999995438848E-2</v>
      </c>
      <c r="U155" s="140"/>
      <c r="W155" s="112">
        <f t="shared" si="26"/>
        <v>1</v>
      </c>
    </row>
    <row r="156" spans="1:23" ht="12.95" customHeight="1" x14ac:dyDescent="0.2">
      <c r="A156" s="24" t="s">
        <v>47</v>
      </c>
      <c r="B156" s="112"/>
      <c r="C156" s="114">
        <v>50710.3531</v>
      </c>
      <c r="D156" s="114">
        <v>8.9999999999999998E-4</v>
      </c>
      <c r="E156" s="138">
        <f t="shared" si="22"/>
        <v>15027.990915619332</v>
      </c>
      <c r="F156" s="111">
        <f t="shared" si="23"/>
        <v>15028</v>
      </c>
      <c r="G156" s="182">
        <f t="shared" si="28"/>
        <v>-1.4009999998961575E-2</v>
      </c>
      <c r="J156" s="111">
        <f>G156</f>
        <v>-1.4009999998961575E-2</v>
      </c>
      <c r="O156" s="111">
        <f t="shared" ca="1" si="24"/>
        <v>4.2502038986658788E-3</v>
      </c>
      <c r="P156" s="111">
        <f t="shared" ca="1" si="25"/>
        <v>1.0604990437241904E-2</v>
      </c>
      <c r="Q156" s="141">
        <f t="shared" si="27"/>
        <v>35691.8531</v>
      </c>
      <c r="R156" s="114">
        <f>G156</f>
        <v>-1.4009999998961575E-2</v>
      </c>
      <c r="U156" s="140"/>
      <c r="W156" s="112">
        <f t="shared" si="26"/>
        <v>1</v>
      </c>
    </row>
    <row r="157" spans="1:23" ht="12.95" customHeight="1" x14ac:dyDescent="0.2">
      <c r="A157" s="24" t="s">
        <v>47</v>
      </c>
      <c r="B157" s="112" t="s">
        <v>19</v>
      </c>
      <c r="C157" s="114">
        <v>50726.571100000001</v>
      </c>
      <c r="D157" s="114">
        <v>6.9999999999999999E-4</v>
      </c>
      <c r="E157" s="138">
        <f t="shared" si="22"/>
        <v>15038.507010243433</v>
      </c>
      <c r="F157" s="111">
        <f t="shared" si="23"/>
        <v>15038.5</v>
      </c>
      <c r="G157" s="182">
        <f t="shared" si="28"/>
        <v>1.0811250002007E-2</v>
      </c>
      <c r="J157" s="111">
        <f>G157</f>
        <v>1.0811250002007E-2</v>
      </c>
      <c r="O157" s="111">
        <f t="shared" ca="1" si="24"/>
        <v>4.2636834762413249E-3</v>
      </c>
      <c r="P157" s="111">
        <f t="shared" ca="1" si="25"/>
        <v>1.0554356651315891E-2</v>
      </c>
      <c r="Q157" s="141">
        <f t="shared" si="27"/>
        <v>35708.071100000001</v>
      </c>
      <c r="S157" s="114">
        <f>G157</f>
        <v>1.0811250002007E-2</v>
      </c>
      <c r="U157" s="140"/>
      <c r="W157" s="112">
        <f t="shared" si="26"/>
        <v>2</v>
      </c>
    </row>
    <row r="158" spans="1:23" ht="12.95" customHeight="1" x14ac:dyDescent="0.2">
      <c r="A158" s="135" t="s">
        <v>388</v>
      </c>
      <c r="B158" s="136" t="s">
        <v>19</v>
      </c>
      <c r="C158" s="137">
        <v>51049.637999999999</v>
      </c>
      <c r="D158" s="137" t="s">
        <v>74</v>
      </c>
      <c r="E158" s="138">
        <f t="shared" si="22"/>
        <v>15247.990429303449</v>
      </c>
      <c r="F158" s="111">
        <f t="shared" si="23"/>
        <v>15248</v>
      </c>
      <c r="G158" s="182">
        <f t="shared" si="28"/>
        <v>-1.4759999998204876E-2</v>
      </c>
      <c r="J158" s="111">
        <f>G158</f>
        <v>-1.4759999998204876E-2</v>
      </c>
      <c r="O158" s="111">
        <f t="shared" ca="1" si="24"/>
        <v>4.5326331431037835E-3</v>
      </c>
      <c r="P158" s="111">
        <f t="shared" ca="1" si="25"/>
        <v>9.5440920654587119E-3</v>
      </c>
      <c r="Q158" s="141">
        <f t="shared" si="27"/>
        <v>36031.137999999999</v>
      </c>
      <c r="R158" s="114">
        <f>G158</f>
        <v>-1.4759999998204876E-2</v>
      </c>
      <c r="U158" s="140"/>
      <c r="W158" s="112">
        <f t="shared" si="26"/>
        <v>1</v>
      </c>
    </row>
    <row r="159" spans="1:23" ht="12.95" customHeight="1" x14ac:dyDescent="0.2">
      <c r="A159" s="24" t="s">
        <v>48</v>
      </c>
      <c r="B159" s="112" t="s">
        <v>19</v>
      </c>
      <c r="C159" s="114">
        <v>51107.497799999997</v>
      </c>
      <c r="D159" s="114">
        <v>5.0000000000000001E-4</v>
      </c>
      <c r="E159" s="138">
        <f t="shared" si="22"/>
        <v>15285.507948833083</v>
      </c>
      <c r="F159" s="111">
        <f t="shared" si="23"/>
        <v>15285.5</v>
      </c>
      <c r="G159" s="182">
        <f t="shared" si="28"/>
        <v>1.225874999363441E-2</v>
      </c>
      <c r="J159" s="111">
        <f>G159</f>
        <v>1.225874999363441E-2</v>
      </c>
      <c r="O159" s="111">
        <f t="shared" ca="1" si="24"/>
        <v>4.5807744915875165E-3</v>
      </c>
      <c r="P159" s="111">
        <f t="shared" ca="1" si="25"/>
        <v>9.3632571157229311E-3</v>
      </c>
      <c r="Q159" s="141">
        <f t="shared" si="27"/>
        <v>36088.997799999997</v>
      </c>
      <c r="S159" s="114">
        <f>G159</f>
        <v>1.225874999363441E-2</v>
      </c>
      <c r="T159" s="111" t="s">
        <v>97</v>
      </c>
      <c r="U159" s="140"/>
      <c r="W159" s="112">
        <f t="shared" si="26"/>
        <v>2</v>
      </c>
    </row>
    <row r="160" spans="1:23" ht="12.95" customHeight="1" x14ac:dyDescent="0.2">
      <c r="A160" s="24" t="s">
        <v>48</v>
      </c>
      <c r="B160" s="112" t="s">
        <v>18</v>
      </c>
      <c r="C160" s="114">
        <v>51108.241800000003</v>
      </c>
      <c r="D160" s="114">
        <v>4.0000000000000002E-4</v>
      </c>
      <c r="E160" s="138">
        <f t="shared" si="22"/>
        <v>15285.990374187651</v>
      </c>
      <c r="F160" s="111">
        <f t="shared" si="23"/>
        <v>15286</v>
      </c>
      <c r="G160" s="182">
        <f t="shared" si="28"/>
        <v>-1.4844999997876585E-2</v>
      </c>
      <c r="J160" s="111">
        <f>G160</f>
        <v>-1.4844999997876585E-2</v>
      </c>
      <c r="O160" s="111">
        <f t="shared" ca="1" si="24"/>
        <v>4.5814163762339655E-3</v>
      </c>
      <c r="P160" s="111">
        <f t="shared" ca="1" si="25"/>
        <v>9.3608459830597929E-3</v>
      </c>
      <c r="Q160" s="141">
        <f t="shared" si="27"/>
        <v>36089.741800000003</v>
      </c>
      <c r="R160" s="114">
        <f>G160</f>
        <v>-1.4844999997876585E-2</v>
      </c>
      <c r="T160" s="111" t="s">
        <v>97</v>
      </c>
      <c r="U160" s="140"/>
      <c r="W160" s="112">
        <f t="shared" si="26"/>
        <v>1</v>
      </c>
    </row>
    <row r="161" spans="1:23" ht="12.95" customHeight="1" x14ac:dyDescent="0.2">
      <c r="A161" s="135" t="s">
        <v>388</v>
      </c>
      <c r="B161" s="136" t="s">
        <v>18</v>
      </c>
      <c r="C161" s="137">
        <v>51130.628700000001</v>
      </c>
      <c r="D161" s="137" t="s">
        <v>74</v>
      </c>
      <c r="E161" s="138">
        <f t="shared" si="22"/>
        <v>15300.506514201234</v>
      </c>
      <c r="F161" s="111">
        <f t="shared" si="23"/>
        <v>15300.5</v>
      </c>
      <c r="G161" s="182">
        <f t="shared" si="28"/>
        <v>1.0046249997685663E-2</v>
      </c>
      <c r="J161" s="111">
        <f>+C161-(C$7+F161*C$8)</f>
        <v>1.0046249997685663E-2</v>
      </c>
      <c r="O161" s="111">
        <f t="shared" ca="1" si="24"/>
        <v>4.6000310309810104E-3</v>
      </c>
      <c r="P161" s="111">
        <f t="shared" ca="1" si="25"/>
        <v>9.2909231358286326E-3</v>
      </c>
      <c r="Q161" s="141">
        <f t="shared" si="27"/>
        <v>36112.128700000001</v>
      </c>
      <c r="S161" s="114">
        <f>G161</f>
        <v>1.0046249997685663E-2</v>
      </c>
      <c r="U161" s="140"/>
      <c r="W161" s="112">
        <f t="shared" si="26"/>
        <v>2</v>
      </c>
    </row>
    <row r="162" spans="1:23" ht="12.95" customHeight="1" x14ac:dyDescent="0.2">
      <c r="A162" s="135" t="s">
        <v>388</v>
      </c>
      <c r="B162" s="136" t="s">
        <v>19</v>
      </c>
      <c r="C162" s="137">
        <v>51160.675000000003</v>
      </c>
      <c r="D162" s="137" t="s">
        <v>74</v>
      </c>
      <c r="E162" s="138">
        <f t="shared" si="22"/>
        <v>15319.989171366371</v>
      </c>
      <c r="F162" s="111">
        <f t="shared" si="23"/>
        <v>15320</v>
      </c>
      <c r="G162" s="182">
        <f t="shared" si="28"/>
        <v>-1.6699999992852099E-2</v>
      </c>
      <c r="J162" s="111">
        <f>+C162-(C$7+F162*C$8)</f>
        <v>-1.6699999992852099E-2</v>
      </c>
      <c r="O162" s="111">
        <f t="shared" ca="1" si="24"/>
        <v>4.6250645321925521E-3</v>
      </c>
      <c r="P162" s="111">
        <f t="shared" ca="1" si="25"/>
        <v>9.196888961966021E-3</v>
      </c>
      <c r="Q162" s="141">
        <f t="shared" si="27"/>
        <v>36142.175000000003</v>
      </c>
      <c r="R162" s="114">
        <f>G162</f>
        <v>-1.6699999992852099E-2</v>
      </c>
      <c r="U162" s="140"/>
      <c r="W162" s="112">
        <f t="shared" si="26"/>
        <v>1</v>
      </c>
    </row>
    <row r="163" spans="1:23" ht="12.95" customHeight="1" x14ac:dyDescent="0.2">
      <c r="A163" s="24" t="s">
        <v>49</v>
      </c>
      <c r="B163" s="112"/>
      <c r="C163" s="42">
        <v>51468.368000000002</v>
      </c>
      <c r="D163" s="143"/>
      <c r="E163" s="138">
        <f t="shared" si="22"/>
        <v>15519.503828116516</v>
      </c>
      <c r="F163" s="111">
        <f t="shared" si="23"/>
        <v>15519.5</v>
      </c>
      <c r="G163" s="182"/>
      <c r="O163" s="111">
        <f t="shared" ca="1" si="24"/>
        <v>4.8811765061260171E-3</v>
      </c>
      <c r="P163" s="111">
        <f t="shared" ca="1" si="25"/>
        <v>8.2348470293717169E-3</v>
      </c>
      <c r="Q163" s="141">
        <f t="shared" si="27"/>
        <v>36449.868000000002</v>
      </c>
      <c r="U163" s="111">
        <f>+C163-(C$7+F163*C$8)</f>
        <v>5.903750003199093E-3</v>
      </c>
      <c r="W163" s="112">
        <f t="shared" si="26"/>
        <v>2</v>
      </c>
    </row>
    <row r="164" spans="1:23" ht="12.95" customHeight="1" x14ac:dyDescent="0.2">
      <c r="A164" s="135" t="s">
        <v>388</v>
      </c>
      <c r="B164" s="136" t="s">
        <v>19</v>
      </c>
      <c r="C164" s="137">
        <v>51538.516100000001</v>
      </c>
      <c r="D164" s="137" t="s">
        <v>74</v>
      </c>
      <c r="E164" s="138">
        <f t="shared" si="22"/>
        <v>15564.989341576927</v>
      </c>
      <c r="F164" s="111">
        <f t="shared" si="23"/>
        <v>15565</v>
      </c>
      <c r="G164" s="182">
        <f t="shared" ref="G164:G175" si="29">+C164-(C$7+F164*C$8)</f>
        <v>-1.6437499994935934E-2</v>
      </c>
      <c r="J164" s="111">
        <f>+C164-(C$7+F164*C$8)</f>
        <v>-1.6437499994935934E-2</v>
      </c>
      <c r="O164" s="111">
        <f t="shared" ca="1" si="24"/>
        <v>4.9395880089529477E-3</v>
      </c>
      <c r="P164" s="111">
        <f t="shared" ca="1" si="25"/>
        <v>8.0154339570256417E-3</v>
      </c>
      <c r="Q164" s="141">
        <f t="shared" si="27"/>
        <v>36520.016100000001</v>
      </c>
      <c r="R164" s="114">
        <f>G164</f>
        <v>-1.6437499994935934E-2</v>
      </c>
      <c r="U164" s="140"/>
      <c r="W164" s="112">
        <f t="shared" si="26"/>
        <v>1</v>
      </c>
    </row>
    <row r="165" spans="1:23" ht="12.95" customHeight="1" x14ac:dyDescent="0.2">
      <c r="A165" s="24" t="s">
        <v>50</v>
      </c>
      <c r="B165" s="38"/>
      <c r="C165" s="37">
        <v>51549.311399999999</v>
      </c>
      <c r="D165" s="144"/>
      <c r="E165" s="138">
        <f t="shared" si="22"/>
        <v>15571.989242692696</v>
      </c>
      <c r="F165" s="111">
        <f t="shared" si="23"/>
        <v>15572</v>
      </c>
      <c r="G165" s="182">
        <f t="shared" si="29"/>
        <v>-1.6590000006544869E-2</v>
      </c>
      <c r="K165" s="111">
        <f>G165</f>
        <v>-1.6590000006544869E-2</v>
      </c>
      <c r="O165" s="111">
        <f t="shared" ca="1" si="24"/>
        <v>4.9485743940032439E-3</v>
      </c>
      <c r="P165" s="111">
        <f t="shared" ca="1" si="25"/>
        <v>7.9816780997416376E-3</v>
      </c>
      <c r="Q165" s="141">
        <f t="shared" si="27"/>
        <v>36530.811399999999</v>
      </c>
      <c r="R165" s="114">
        <f>G165</f>
        <v>-1.6590000006544869E-2</v>
      </c>
      <c r="U165" s="140"/>
      <c r="W165" s="112">
        <f t="shared" si="26"/>
        <v>1</v>
      </c>
    </row>
    <row r="166" spans="1:23" ht="12.95" customHeight="1" x14ac:dyDescent="0.2">
      <c r="A166" s="145" t="s">
        <v>51</v>
      </c>
      <c r="B166" s="38" t="s">
        <v>18</v>
      </c>
      <c r="C166" s="37">
        <v>51809.944799999997</v>
      </c>
      <c r="D166" s="37">
        <v>2.0000000000000001E-4</v>
      </c>
      <c r="E166" s="138">
        <f t="shared" si="22"/>
        <v>15740.989458292737</v>
      </c>
      <c r="F166" s="111">
        <f t="shared" si="23"/>
        <v>15741</v>
      </c>
      <c r="G166" s="182">
        <f t="shared" si="29"/>
        <v>-1.6257499999483116E-2</v>
      </c>
      <c r="K166" s="111">
        <f>+C166-(C$7+F166*C$8)</f>
        <v>-1.6257499999483116E-2</v>
      </c>
      <c r="O166" s="111">
        <f t="shared" ca="1" si="24"/>
        <v>5.1655314045032721E-3</v>
      </c>
      <c r="P166" s="111">
        <f t="shared" ca="1" si="25"/>
        <v>7.1667152595990824E-3</v>
      </c>
      <c r="Q166" s="141">
        <f t="shared" si="27"/>
        <v>36791.444799999997</v>
      </c>
      <c r="R166" s="114">
        <f>G166</f>
        <v>-1.6257499999483116E-2</v>
      </c>
      <c r="T166" s="111" t="s">
        <v>95</v>
      </c>
      <c r="U166" s="140"/>
      <c r="W166" s="112">
        <f t="shared" si="26"/>
        <v>1</v>
      </c>
    </row>
    <row r="167" spans="1:23" ht="12.95" customHeight="1" x14ac:dyDescent="0.2">
      <c r="A167" s="135" t="s">
        <v>388</v>
      </c>
      <c r="B167" s="136" t="s">
        <v>18</v>
      </c>
      <c r="C167" s="137">
        <v>51915.6152</v>
      </c>
      <c r="D167" s="137" t="s">
        <v>74</v>
      </c>
      <c r="E167" s="138">
        <f t="shared" si="22"/>
        <v>15809.508383275272</v>
      </c>
      <c r="F167" s="111">
        <f t="shared" si="23"/>
        <v>15809.5</v>
      </c>
      <c r="G167" s="182">
        <f t="shared" si="29"/>
        <v>1.2928750002174638E-2</v>
      </c>
      <c r="I167" s="111">
        <f>+C167-(C$7+F167*C$8)</f>
        <v>1.2928750002174638E-2</v>
      </c>
      <c r="O167" s="111">
        <f t="shared" ca="1" si="24"/>
        <v>5.2534696010668944E-3</v>
      </c>
      <c r="P167" s="111">
        <f t="shared" ca="1" si="25"/>
        <v>6.8363900847484005E-3</v>
      </c>
      <c r="Q167" s="141">
        <f t="shared" si="27"/>
        <v>36897.1152</v>
      </c>
      <c r="S167" s="114">
        <f>G167</f>
        <v>1.2928750002174638E-2</v>
      </c>
      <c r="U167" s="140"/>
      <c r="W167" s="112">
        <f t="shared" si="26"/>
        <v>2</v>
      </c>
    </row>
    <row r="168" spans="1:23" ht="12.95" customHeight="1" x14ac:dyDescent="0.2">
      <c r="A168" s="135" t="s">
        <v>388</v>
      </c>
      <c r="B168" s="136" t="s">
        <v>18</v>
      </c>
      <c r="C168" s="137">
        <v>52069.835899999998</v>
      </c>
      <c r="D168" s="137" t="s">
        <v>74</v>
      </c>
      <c r="E168" s="138">
        <f t="shared" si="22"/>
        <v>15909.508350854212</v>
      </c>
      <c r="F168" s="111">
        <f t="shared" si="23"/>
        <v>15909.5</v>
      </c>
      <c r="G168" s="182">
        <f t="shared" si="29"/>
        <v>1.2878749992523808E-2</v>
      </c>
      <c r="I168" s="111">
        <f>+C168-(C$7+F168*C$8)</f>
        <v>1.2878749992523808E-2</v>
      </c>
      <c r="O168" s="111">
        <f t="shared" ca="1" si="24"/>
        <v>5.3818465303568513E-3</v>
      </c>
      <c r="P168" s="111">
        <f t="shared" ca="1" si="25"/>
        <v>6.3541635521196793E-3</v>
      </c>
      <c r="Q168" s="141">
        <f t="shared" si="27"/>
        <v>37051.335899999998</v>
      </c>
      <c r="S168" s="114">
        <f>G168</f>
        <v>1.2878749992523808E-2</v>
      </c>
      <c r="U168" s="140"/>
      <c r="W168" s="112">
        <f t="shared" si="26"/>
        <v>2</v>
      </c>
    </row>
    <row r="169" spans="1:23" ht="12.95" customHeight="1" x14ac:dyDescent="0.2">
      <c r="A169" s="24" t="s">
        <v>52</v>
      </c>
      <c r="B169" s="38"/>
      <c r="C169" s="37">
        <v>52094.510999999999</v>
      </c>
      <c r="D169" s="144"/>
      <c r="E169" s="138">
        <f t="shared" si="22"/>
        <v>15925.508208201554</v>
      </c>
      <c r="F169" s="111">
        <f t="shared" si="23"/>
        <v>15925.5</v>
      </c>
      <c r="G169" s="182">
        <f t="shared" si="29"/>
        <v>1.2658749998081475E-2</v>
      </c>
      <c r="K169" s="111">
        <v>1.2658749998081475E-2</v>
      </c>
      <c r="O169" s="111">
        <f t="shared" ca="1" si="24"/>
        <v>5.4023868390432432E-3</v>
      </c>
      <c r="P169" s="111">
        <f t="shared" ca="1" si="25"/>
        <v>6.2770073068990767E-3</v>
      </c>
      <c r="Q169" s="141">
        <f t="shared" si="27"/>
        <v>37076.010999999999</v>
      </c>
      <c r="S169" s="114">
        <f>G169</f>
        <v>1.2658749998081475E-2</v>
      </c>
      <c r="U169" s="140"/>
      <c r="W169" s="112">
        <f t="shared" si="26"/>
        <v>2</v>
      </c>
    </row>
    <row r="170" spans="1:23" ht="12.95" customHeight="1" x14ac:dyDescent="0.2">
      <c r="A170" s="24" t="s">
        <v>53</v>
      </c>
      <c r="B170" s="38" t="s">
        <v>18</v>
      </c>
      <c r="C170" s="37">
        <v>52121.4712</v>
      </c>
      <c r="D170" s="37">
        <v>6.9999999999999999E-4</v>
      </c>
      <c r="E170" s="138">
        <f t="shared" si="22"/>
        <v>15942.989772777009</v>
      </c>
      <c r="F170" s="111">
        <f t="shared" si="23"/>
        <v>15943</v>
      </c>
      <c r="G170" s="182">
        <f t="shared" si="29"/>
        <v>-1.5772500002640299E-2</v>
      </c>
      <c r="J170" s="111">
        <f>G170</f>
        <v>-1.5772500002640299E-2</v>
      </c>
      <c r="O170" s="111">
        <f t="shared" ca="1" si="24"/>
        <v>5.4248528016689855E-3</v>
      </c>
      <c r="P170" s="111">
        <f t="shared" ca="1" si="25"/>
        <v>6.1926176636890595E-3</v>
      </c>
      <c r="Q170" s="141">
        <f t="shared" si="27"/>
        <v>37102.9712</v>
      </c>
      <c r="R170" s="114">
        <f>G170</f>
        <v>-1.5772500002640299E-2</v>
      </c>
      <c r="T170" s="111" t="s">
        <v>97</v>
      </c>
      <c r="U170" s="140"/>
      <c r="W170" s="112">
        <f t="shared" si="26"/>
        <v>1</v>
      </c>
    </row>
    <row r="171" spans="1:23" ht="12.95" customHeight="1" x14ac:dyDescent="0.2">
      <c r="A171" s="24" t="s">
        <v>53</v>
      </c>
      <c r="B171" s="112" t="s">
        <v>19</v>
      </c>
      <c r="C171" s="114">
        <v>52148.489200000004</v>
      </c>
      <c r="D171" s="114">
        <v>1E-3</v>
      </c>
      <c r="E171" s="138">
        <f t="shared" si="22"/>
        <v>15960.50881609641</v>
      </c>
      <c r="F171" s="111">
        <f t="shared" si="23"/>
        <v>15960.5</v>
      </c>
      <c r="G171" s="182">
        <f t="shared" si="29"/>
        <v>1.359624999895459E-2</v>
      </c>
      <c r="J171" s="111">
        <f>G171</f>
        <v>1.359624999895459E-2</v>
      </c>
      <c r="O171" s="111">
        <f t="shared" ca="1" si="24"/>
        <v>5.4473187642947278E-3</v>
      </c>
      <c r="P171" s="111">
        <f t="shared" ca="1" si="25"/>
        <v>6.1082280204790285E-3</v>
      </c>
      <c r="Q171" s="141">
        <f t="shared" si="27"/>
        <v>37129.989200000004</v>
      </c>
      <c r="S171" s="114">
        <f>G171</f>
        <v>1.359624999895459E-2</v>
      </c>
      <c r="T171" s="111" t="s">
        <v>97</v>
      </c>
      <c r="U171" s="140"/>
      <c r="W171" s="112">
        <f t="shared" si="26"/>
        <v>2</v>
      </c>
    </row>
    <row r="172" spans="1:23" ht="12.95" customHeight="1" x14ac:dyDescent="0.2">
      <c r="A172" s="24" t="s">
        <v>53</v>
      </c>
      <c r="B172" s="112" t="s">
        <v>19</v>
      </c>
      <c r="C172" s="114">
        <v>52151.5723</v>
      </c>
      <c r="D172" s="114">
        <v>7.1999999999999998E-3</v>
      </c>
      <c r="E172" s="138">
        <f t="shared" si="22"/>
        <v>15962.50796342256</v>
      </c>
      <c r="F172" s="111">
        <f t="shared" si="23"/>
        <v>15962.5</v>
      </c>
      <c r="G172" s="182">
        <f t="shared" si="29"/>
        <v>1.2281249997613486E-2</v>
      </c>
      <c r="J172" s="111">
        <f>G172</f>
        <v>1.2281249997613486E-2</v>
      </c>
      <c r="O172" s="111">
        <f t="shared" ca="1" si="24"/>
        <v>5.4498863028805272E-3</v>
      </c>
      <c r="P172" s="111">
        <f t="shared" ca="1" si="25"/>
        <v>6.0985834898264479E-3</v>
      </c>
      <c r="Q172" s="141">
        <f t="shared" si="27"/>
        <v>37133.0723</v>
      </c>
      <c r="S172" s="114">
        <f>G172</f>
        <v>1.2281249997613486E-2</v>
      </c>
      <c r="T172" s="111" t="s">
        <v>97</v>
      </c>
      <c r="U172" s="140"/>
      <c r="W172" s="112">
        <f t="shared" si="26"/>
        <v>2</v>
      </c>
    </row>
    <row r="173" spans="1:23" ht="12.95" customHeight="1" x14ac:dyDescent="0.2">
      <c r="A173" s="24" t="s">
        <v>53</v>
      </c>
      <c r="B173" s="112" t="s">
        <v>19</v>
      </c>
      <c r="C173" s="114">
        <v>52202.464699999997</v>
      </c>
      <c r="D173" s="114">
        <v>8.9999999999999998E-4</v>
      </c>
      <c r="E173" s="138">
        <f t="shared" si="22"/>
        <v>15995.507673254082</v>
      </c>
      <c r="F173" s="111">
        <f t="shared" si="23"/>
        <v>15995.5</v>
      </c>
      <c r="G173" s="182">
        <f t="shared" si="29"/>
        <v>1.1833749995275866E-2</v>
      </c>
      <c r="J173" s="111">
        <f>G173</f>
        <v>1.1833749995275866E-2</v>
      </c>
      <c r="O173" s="111">
        <f t="shared" ca="1" si="24"/>
        <v>5.4922506895462124E-3</v>
      </c>
      <c r="P173" s="111">
        <f t="shared" ca="1" si="25"/>
        <v>5.9394487340589802E-3</v>
      </c>
      <c r="Q173" s="141">
        <f t="shared" si="27"/>
        <v>37183.964699999997</v>
      </c>
      <c r="S173" s="114">
        <f>G173</f>
        <v>1.1833749995275866E-2</v>
      </c>
      <c r="T173" s="111" t="s">
        <v>97</v>
      </c>
      <c r="U173" s="140"/>
      <c r="W173" s="112">
        <f t="shared" si="26"/>
        <v>2</v>
      </c>
    </row>
    <row r="174" spans="1:23" ht="12.95" customHeight="1" x14ac:dyDescent="0.2">
      <c r="A174" s="24" t="s">
        <v>54</v>
      </c>
      <c r="B174" s="112"/>
      <c r="C174" s="114">
        <v>52216.344599999997</v>
      </c>
      <c r="D174" s="143"/>
      <c r="E174" s="138">
        <f t="shared" si="22"/>
        <v>16004.507694327771</v>
      </c>
      <c r="F174" s="111">
        <f t="shared" si="23"/>
        <v>16004.5</v>
      </c>
      <c r="G174" s="182">
        <f t="shared" si="29"/>
        <v>1.1866249995364342E-2</v>
      </c>
      <c r="J174" s="111">
        <f>G174</f>
        <v>1.1866249995364342E-2</v>
      </c>
      <c r="O174" s="111">
        <f t="shared" ca="1" si="24"/>
        <v>5.503804613182308E-3</v>
      </c>
      <c r="P174" s="111">
        <f t="shared" ca="1" si="25"/>
        <v>5.8960483461223956E-3</v>
      </c>
      <c r="Q174" s="141">
        <f t="shared" si="27"/>
        <v>37197.844599999997</v>
      </c>
      <c r="S174" s="114">
        <f>G174</f>
        <v>1.1866249995364342E-2</v>
      </c>
      <c r="U174" s="140"/>
      <c r="W174" s="112">
        <f t="shared" si="26"/>
        <v>2</v>
      </c>
    </row>
    <row r="175" spans="1:23" ht="12.95" customHeight="1" x14ac:dyDescent="0.2">
      <c r="A175" s="135" t="s">
        <v>388</v>
      </c>
      <c r="B175" s="136" t="s">
        <v>18</v>
      </c>
      <c r="C175" s="137">
        <v>52225.5982</v>
      </c>
      <c r="D175" s="137" t="s">
        <v>74</v>
      </c>
      <c r="E175" s="138">
        <f t="shared" si="22"/>
        <v>16010.507924517291</v>
      </c>
      <c r="F175" s="111">
        <f t="shared" si="23"/>
        <v>16010.5</v>
      </c>
      <c r="G175" s="182">
        <f t="shared" si="29"/>
        <v>1.2221249999129213E-2</v>
      </c>
      <c r="I175" s="111">
        <f>+C175-(C$7+F175*C$8)</f>
        <v>1.2221249999129213E-2</v>
      </c>
      <c r="O175" s="111">
        <f t="shared" ca="1" si="24"/>
        <v>5.5115072289397063E-3</v>
      </c>
      <c r="P175" s="111">
        <f t="shared" ca="1" si="25"/>
        <v>5.8671147541646679E-3</v>
      </c>
      <c r="Q175" s="141">
        <f t="shared" si="27"/>
        <v>37207.0982</v>
      </c>
      <c r="S175" s="114">
        <f>G175</f>
        <v>1.2221249999129213E-2</v>
      </c>
      <c r="U175" s="140"/>
      <c r="W175" s="112">
        <f t="shared" si="26"/>
        <v>2</v>
      </c>
    </row>
    <row r="176" spans="1:23" ht="12.95" customHeight="1" x14ac:dyDescent="0.2">
      <c r="A176" s="135" t="s">
        <v>388</v>
      </c>
      <c r="B176" s="136" t="s">
        <v>18</v>
      </c>
      <c r="C176" s="137">
        <v>52299.621099999997</v>
      </c>
      <c r="D176" s="137" t="s">
        <v>74</v>
      </c>
      <c r="E176" s="138">
        <f t="shared" si="22"/>
        <v>16058.505940348492</v>
      </c>
      <c r="F176" s="111">
        <f t="shared" si="23"/>
        <v>16058.5</v>
      </c>
      <c r="G176" s="182"/>
      <c r="O176" s="111">
        <f t="shared" ca="1" si="24"/>
        <v>5.5731281549988854E-3</v>
      </c>
      <c r="P176" s="111">
        <f t="shared" ca="1" si="25"/>
        <v>5.6356460185028739E-3</v>
      </c>
      <c r="Q176" s="141">
        <f t="shared" si="27"/>
        <v>37281.121099999997</v>
      </c>
      <c r="U176" s="111">
        <f>+C176-(C$7+F176*C$8)</f>
        <v>9.1612499963957816E-3</v>
      </c>
      <c r="W176" s="112">
        <f t="shared" si="26"/>
        <v>2</v>
      </c>
    </row>
    <row r="177" spans="1:23" ht="12.95" customHeight="1" x14ac:dyDescent="0.2">
      <c r="A177" s="24" t="s">
        <v>55</v>
      </c>
      <c r="B177" s="112" t="s">
        <v>18</v>
      </c>
      <c r="C177" s="114">
        <v>52485.432999999997</v>
      </c>
      <c r="D177" s="114">
        <v>4.0000000000000002E-4</v>
      </c>
      <c r="E177" s="138">
        <f t="shared" si="22"/>
        <v>16178.990310966583</v>
      </c>
      <c r="F177" s="111">
        <f t="shared" si="23"/>
        <v>16179</v>
      </c>
      <c r="G177" s="182">
        <f>+C177-(C$7+F177*C$8)</f>
        <v>-1.4942500005417969E-2</v>
      </c>
      <c r="J177" s="111">
        <f>G177</f>
        <v>-1.4942500005417969E-2</v>
      </c>
      <c r="O177" s="111">
        <f t="shared" ca="1" si="24"/>
        <v>5.7278223547932855E-3</v>
      </c>
      <c r="P177" s="111">
        <f t="shared" ca="1" si="25"/>
        <v>5.0545630466852648E-3</v>
      </c>
      <c r="Q177" s="141">
        <f t="shared" si="27"/>
        <v>37466.932999999997</v>
      </c>
      <c r="R177" s="114">
        <f>G177</f>
        <v>-1.4942500005417969E-2</v>
      </c>
      <c r="T177" s="111" t="s">
        <v>97</v>
      </c>
      <c r="U177" s="140"/>
      <c r="W177" s="112">
        <f t="shared" si="26"/>
        <v>1</v>
      </c>
    </row>
    <row r="178" spans="1:23" ht="12.95" customHeight="1" x14ac:dyDescent="0.2">
      <c r="A178" s="135" t="s">
        <v>388</v>
      </c>
      <c r="B178" s="136" t="s">
        <v>19</v>
      </c>
      <c r="C178" s="137">
        <v>52494.684600000001</v>
      </c>
      <c r="D178" s="137" t="s">
        <v>74</v>
      </c>
      <c r="E178" s="138">
        <f t="shared" si="22"/>
        <v>16184.989244313751</v>
      </c>
      <c r="F178" s="111">
        <f t="shared" si="23"/>
        <v>16185</v>
      </c>
      <c r="G178" s="182">
        <f>+C178-(C$7+F178*C$8)</f>
        <v>-1.6587500002060551E-2</v>
      </c>
      <c r="J178" s="111">
        <f>G178</f>
        <v>-1.6587500002060551E-2</v>
      </c>
      <c r="O178" s="111">
        <f t="shared" ca="1" si="24"/>
        <v>5.7355249705506803E-3</v>
      </c>
      <c r="P178" s="111">
        <f t="shared" ca="1" si="25"/>
        <v>5.0256294547275371E-3</v>
      </c>
      <c r="Q178" s="141">
        <f t="shared" si="27"/>
        <v>37476.184600000001</v>
      </c>
      <c r="R178" s="114">
        <f>G178</f>
        <v>-1.6587500002060551E-2</v>
      </c>
      <c r="U178" s="140"/>
      <c r="W178" s="112">
        <f t="shared" si="26"/>
        <v>1</v>
      </c>
    </row>
    <row r="179" spans="1:23" ht="12.95" customHeight="1" x14ac:dyDescent="0.2">
      <c r="A179" s="24" t="s">
        <v>55</v>
      </c>
      <c r="B179" s="146" t="s">
        <v>18</v>
      </c>
      <c r="C179" s="114">
        <v>52536.324800000002</v>
      </c>
      <c r="D179" s="114">
        <v>1.1000000000000001E-3</v>
      </c>
      <c r="E179" s="138">
        <f t="shared" si="22"/>
        <v>16211.989631745404</v>
      </c>
      <c r="F179" s="111">
        <f t="shared" si="23"/>
        <v>16212</v>
      </c>
      <c r="G179" s="182">
        <f>+C179-(C$7+F179*C$8)</f>
        <v>-1.5989999999874271E-2</v>
      </c>
      <c r="J179" s="111">
        <f>G179</f>
        <v>-1.5989999999874271E-2</v>
      </c>
      <c r="O179" s="111">
        <f t="shared" ca="1" si="24"/>
        <v>5.7701867414589707E-3</v>
      </c>
      <c r="P179" s="111">
        <f t="shared" ca="1" si="25"/>
        <v>4.8954282909177832E-3</v>
      </c>
      <c r="Q179" s="141">
        <f t="shared" si="27"/>
        <v>37517.824800000002</v>
      </c>
      <c r="R179" s="114">
        <f>G179</f>
        <v>-1.5989999999874271E-2</v>
      </c>
      <c r="T179" s="111" t="s">
        <v>97</v>
      </c>
      <c r="U179" s="140"/>
      <c r="W179" s="112">
        <f t="shared" si="26"/>
        <v>1</v>
      </c>
    </row>
    <row r="180" spans="1:23" ht="12.95" customHeight="1" x14ac:dyDescent="0.2">
      <c r="A180" s="24" t="s">
        <v>55</v>
      </c>
      <c r="B180" s="146" t="s">
        <v>19</v>
      </c>
      <c r="C180" s="114">
        <v>52546.377</v>
      </c>
      <c r="D180" s="114">
        <v>2.9999999999999997E-4</v>
      </c>
      <c r="E180" s="138">
        <f t="shared" si="22"/>
        <v>16218.507691085668</v>
      </c>
      <c r="F180" s="111">
        <f t="shared" si="23"/>
        <v>16218.5</v>
      </c>
      <c r="G180" s="182">
        <f>+C180-(C$7+F180*C$8)</f>
        <v>1.1861250000947621E-2</v>
      </c>
      <c r="J180" s="111">
        <f>G180</f>
        <v>1.1861250000947621E-2</v>
      </c>
      <c r="O180" s="111">
        <f t="shared" ca="1" si="24"/>
        <v>5.7785312418628179E-3</v>
      </c>
      <c r="P180" s="111">
        <f t="shared" ca="1" si="25"/>
        <v>4.8640835662969173E-3</v>
      </c>
      <c r="Q180" s="141">
        <f t="shared" si="27"/>
        <v>37527.877</v>
      </c>
      <c r="S180" s="114">
        <f>G180</f>
        <v>1.1861250000947621E-2</v>
      </c>
      <c r="T180" s="111" t="s">
        <v>97</v>
      </c>
      <c r="U180" s="140"/>
      <c r="W180" s="112">
        <f t="shared" si="26"/>
        <v>2</v>
      </c>
    </row>
    <row r="181" spans="1:23" ht="12.95" customHeight="1" x14ac:dyDescent="0.2">
      <c r="A181" s="24" t="s">
        <v>56</v>
      </c>
      <c r="B181" s="112"/>
      <c r="C181" s="42">
        <v>52549.474999999999</v>
      </c>
      <c r="D181" s="143"/>
      <c r="E181" s="138">
        <f t="shared" si="22"/>
        <v>16220.516499887335</v>
      </c>
      <c r="F181" s="111">
        <f t="shared" si="23"/>
        <v>16220.5</v>
      </c>
      <c r="G181" s="180"/>
      <c r="O181" s="111">
        <f t="shared" ca="1" si="24"/>
        <v>5.7810987804486173E-3</v>
      </c>
      <c r="P181" s="111">
        <f t="shared" ca="1" si="25"/>
        <v>4.8544390356443368E-3</v>
      </c>
      <c r="Q181" s="141">
        <f t="shared" si="27"/>
        <v>37530.974999999999</v>
      </c>
      <c r="U181" s="140">
        <v>2.5446249994274694E-2</v>
      </c>
      <c r="W181" s="112">
        <f t="shared" si="26"/>
        <v>2</v>
      </c>
    </row>
    <row r="182" spans="1:23" ht="12.95" customHeight="1" x14ac:dyDescent="0.2">
      <c r="A182" s="135" t="s">
        <v>388</v>
      </c>
      <c r="B182" s="136" t="s">
        <v>19</v>
      </c>
      <c r="C182" s="137">
        <v>52602.6391</v>
      </c>
      <c r="D182" s="137" t="s">
        <v>74</v>
      </c>
      <c r="E182" s="138">
        <f t="shared" si="22"/>
        <v>16254.989228103223</v>
      </c>
      <c r="F182" s="111">
        <f t="shared" si="23"/>
        <v>16255</v>
      </c>
      <c r="G182" s="182">
        <f t="shared" ref="G182:G213" si="30">+C182-(C$7+F182*C$8)</f>
        <v>-1.661249999597203E-2</v>
      </c>
      <c r="I182" s="111">
        <f>+C182-(C$7+F182*C$8)</f>
        <v>-1.661249999597203E-2</v>
      </c>
      <c r="O182" s="111">
        <f t="shared" ca="1" si="24"/>
        <v>5.8253888210536529E-3</v>
      </c>
      <c r="P182" s="111">
        <f t="shared" ca="1" si="25"/>
        <v>4.6880708818874267E-3</v>
      </c>
      <c r="Q182" s="141">
        <f t="shared" si="27"/>
        <v>37584.1391</v>
      </c>
      <c r="R182" s="114">
        <f>G182</f>
        <v>-1.661249999597203E-2</v>
      </c>
      <c r="U182" s="140"/>
      <c r="W182" s="112">
        <f t="shared" si="26"/>
        <v>1</v>
      </c>
    </row>
    <row r="183" spans="1:23" ht="12.95" customHeight="1" x14ac:dyDescent="0.2">
      <c r="A183" s="135" t="s">
        <v>388</v>
      </c>
      <c r="B183" s="136" t="s">
        <v>19</v>
      </c>
      <c r="C183" s="137">
        <v>52616.519500000002</v>
      </c>
      <c r="D183" s="137" t="s">
        <v>74</v>
      </c>
      <c r="E183" s="138">
        <f t="shared" si="22"/>
        <v>16263.989573387498</v>
      </c>
      <c r="F183" s="111">
        <f t="shared" si="23"/>
        <v>16264</v>
      </c>
      <c r="G183" s="182">
        <f t="shared" si="30"/>
        <v>-1.6079999993962701E-2</v>
      </c>
      <c r="I183" s="111">
        <f>+C183-(C$7+F183*C$8)</f>
        <v>-1.6079999993962701E-2</v>
      </c>
      <c r="O183" s="111">
        <f t="shared" ca="1" si="24"/>
        <v>5.8369427446897486E-3</v>
      </c>
      <c r="P183" s="111">
        <f t="shared" ca="1" si="25"/>
        <v>4.6446704939508421E-3</v>
      </c>
      <c r="Q183" s="141">
        <f t="shared" si="27"/>
        <v>37598.019500000002</v>
      </c>
      <c r="R183" s="114">
        <f>G183</f>
        <v>-1.6079999993962701E-2</v>
      </c>
      <c r="U183" s="140"/>
      <c r="W183" s="112">
        <f t="shared" si="26"/>
        <v>1</v>
      </c>
    </row>
    <row r="184" spans="1:23" ht="12.95" customHeight="1" x14ac:dyDescent="0.2">
      <c r="A184" s="135" t="s">
        <v>388</v>
      </c>
      <c r="B184" s="136" t="s">
        <v>18</v>
      </c>
      <c r="C184" s="137">
        <v>52663.5844</v>
      </c>
      <c r="D184" s="137" t="s">
        <v>74</v>
      </c>
      <c r="E184" s="138">
        <f t="shared" si="22"/>
        <v>16294.507451169831</v>
      </c>
      <c r="F184" s="111">
        <f t="shared" si="23"/>
        <v>16294.5</v>
      </c>
      <c r="G184" s="182">
        <f t="shared" si="30"/>
        <v>1.149124999938067E-2</v>
      </c>
      <c r="I184" s="111">
        <f>+C184-(C$7+F184*C$8)</f>
        <v>1.149124999938067E-2</v>
      </c>
      <c r="O184" s="111">
        <f t="shared" ca="1" si="24"/>
        <v>5.8760977081231854E-3</v>
      </c>
      <c r="P184" s="111">
        <f t="shared" ca="1" si="25"/>
        <v>4.4975914014990792E-3</v>
      </c>
      <c r="Q184" s="141">
        <f t="shared" si="27"/>
        <v>37645.0844</v>
      </c>
      <c r="S184" s="114">
        <f>G184</f>
        <v>1.149124999938067E-2</v>
      </c>
      <c r="U184" s="140"/>
      <c r="W184" s="112">
        <f t="shared" si="26"/>
        <v>2</v>
      </c>
    </row>
    <row r="185" spans="1:23" ht="12.95" customHeight="1" x14ac:dyDescent="0.2">
      <c r="A185" s="24" t="s">
        <v>57</v>
      </c>
      <c r="B185" s="146"/>
      <c r="C185" s="114">
        <v>52835.513599999998</v>
      </c>
      <c r="D185" s="114">
        <v>6.9999999999999999E-4</v>
      </c>
      <c r="E185" s="138">
        <f t="shared" si="22"/>
        <v>16405.989985134944</v>
      </c>
      <c r="F185" s="111">
        <f t="shared" si="23"/>
        <v>16406</v>
      </c>
      <c r="G185" s="182">
        <f t="shared" si="30"/>
        <v>-1.5445000004547182E-2</v>
      </c>
      <c r="J185" s="111">
        <f>+C185-(C$7+F185*C$8)</f>
        <v>-1.5445000004547182E-2</v>
      </c>
      <c r="O185" s="111">
        <f t="shared" ca="1" si="24"/>
        <v>6.0192379842814864E-3</v>
      </c>
      <c r="P185" s="111">
        <f t="shared" ca="1" si="25"/>
        <v>3.9599088176180547E-3</v>
      </c>
      <c r="Q185" s="141">
        <f t="shared" si="27"/>
        <v>37817.013599999998</v>
      </c>
      <c r="R185" s="114">
        <f>G185</f>
        <v>-1.5445000004547182E-2</v>
      </c>
      <c r="T185" s="111" t="s">
        <v>97</v>
      </c>
      <c r="U185" s="140"/>
      <c r="W185" s="112">
        <f t="shared" si="26"/>
        <v>1</v>
      </c>
    </row>
    <row r="186" spans="1:23" ht="12.95" customHeight="1" x14ac:dyDescent="0.2">
      <c r="A186" s="135" t="s">
        <v>655</v>
      </c>
      <c r="B186" s="136" t="s">
        <v>18</v>
      </c>
      <c r="C186" s="137">
        <v>52919.590400000001</v>
      </c>
      <c r="D186" s="137" t="s">
        <v>74</v>
      </c>
      <c r="E186" s="138">
        <f t="shared" si="22"/>
        <v>16460.507162622409</v>
      </c>
      <c r="F186" s="111">
        <f t="shared" si="23"/>
        <v>16460.5</v>
      </c>
      <c r="G186" s="182">
        <f t="shared" si="30"/>
        <v>1.1046250001527369E-2</v>
      </c>
      <c r="I186" s="111">
        <f>+C186-(C$7+F186*C$8)</f>
        <v>1.1046250001527369E-2</v>
      </c>
      <c r="O186" s="111">
        <f t="shared" ca="1" si="24"/>
        <v>6.0892034107445127E-3</v>
      </c>
      <c r="P186" s="111">
        <f t="shared" ca="1" si="25"/>
        <v>3.6970953573353948E-3</v>
      </c>
      <c r="Q186" s="141">
        <f t="shared" si="27"/>
        <v>37901.090400000001</v>
      </c>
      <c r="S186" s="114">
        <f>G186</f>
        <v>1.1046250001527369E-2</v>
      </c>
      <c r="U186" s="140"/>
      <c r="W186" s="112">
        <f t="shared" si="26"/>
        <v>2</v>
      </c>
    </row>
    <row r="187" spans="1:23" ht="12.95" customHeight="1" x14ac:dyDescent="0.2">
      <c r="A187" s="145" t="s">
        <v>58</v>
      </c>
      <c r="B187" s="112" t="s">
        <v>18</v>
      </c>
      <c r="C187" s="114">
        <v>52968.144200000002</v>
      </c>
      <c r="D187" s="143">
        <v>1E-4</v>
      </c>
      <c r="E187" s="138">
        <f t="shared" si="22"/>
        <v>16491.990474692931</v>
      </c>
      <c r="F187" s="111">
        <f t="shared" si="23"/>
        <v>16492</v>
      </c>
      <c r="G187" s="182">
        <f t="shared" si="30"/>
        <v>-1.4690000003611203E-2</v>
      </c>
      <c r="K187" s="111">
        <f>G187</f>
        <v>-1.4690000003611203E-2</v>
      </c>
      <c r="O187" s="111">
        <f t="shared" ca="1" si="24"/>
        <v>6.1296421434708509E-3</v>
      </c>
      <c r="P187" s="111">
        <f t="shared" ca="1" si="25"/>
        <v>3.5451939995573417E-3</v>
      </c>
      <c r="Q187" s="141">
        <f t="shared" si="27"/>
        <v>37949.644200000002</v>
      </c>
      <c r="R187" s="114">
        <f>G187</f>
        <v>-1.4690000003611203E-2</v>
      </c>
      <c r="U187" s="140"/>
      <c r="W187" s="112">
        <f t="shared" si="26"/>
        <v>1</v>
      </c>
    </row>
    <row r="188" spans="1:23" ht="12.95" customHeight="1" x14ac:dyDescent="0.2">
      <c r="A188" s="24" t="s">
        <v>61</v>
      </c>
      <c r="B188" s="147"/>
      <c r="C188" s="37">
        <v>53165.547100000003</v>
      </c>
      <c r="D188" s="37">
        <v>5.9999999999999995E-4</v>
      </c>
      <c r="E188" s="138">
        <f t="shared" si="22"/>
        <v>16619.990695156132</v>
      </c>
      <c r="F188" s="111">
        <f t="shared" si="23"/>
        <v>16620</v>
      </c>
      <c r="G188" s="182">
        <f t="shared" si="30"/>
        <v>-1.434999999764841E-2</v>
      </c>
      <c r="J188" s="111">
        <f>G188</f>
        <v>-1.434999999764841E-2</v>
      </c>
      <c r="O188" s="111">
        <f t="shared" ca="1" si="24"/>
        <v>6.2939646129619962E-3</v>
      </c>
      <c r="P188" s="111">
        <f t="shared" ca="1" si="25"/>
        <v>2.9279440377925764E-3</v>
      </c>
      <c r="Q188" s="141">
        <f t="shared" si="27"/>
        <v>38147.047100000003</v>
      </c>
      <c r="R188" s="114">
        <f>G188</f>
        <v>-1.434999999764841E-2</v>
      </c>
      <c r="T188" s="111" t="s">
        <v>97</v>
      </c>
      <c r="U188" s="140"/>
      <c r="W188" s="112">
        <f t="shared" si="26"/>
        <v>1</v>
      </c>
    </row>
    <row r="189" spans="1:23" ht="12.95" customHeight="1" x14ac:dyDescent="0.2">
      <c r="A189" s="135" t="s">
        <v>655</v>
      </c>
      <c r="B189" s="136" t="s">
        <v>18</v>
      </c>
      <c r="C189" s="137">
        <v>53195.645600000003</v>
      </c>
      <c r="D189" s="137" t="s">
        <v>74</v>
      </c>
      <c r="E189" s="138">
        <f t="shared" si="22"/>
        <v>16639.507199906628</v>
      </c>
      <c r="F189" s="111">
        <f t="shared" si="23"/>
        <v>16639.5</v>
      </c>
      <c r="G189" s="182">
        <f t="shared" si="30"/>
        <v>1.1103750002803281E-2</v>
      </c>
      <c r="I189" s="111">
        <f>+C189-(C$7+F189*C$8)</f>
        <v>1.1103750002803281E-2</v>
      </c>
      <c r="O189" s="111">
        <f t="shared" ca="1" si="24"/>
        <v>6.318998114173538E-3</v>
      </c>
      <c r="P189" s="111">
        <f t="shared" ca="1" si="25"/>
        <v>2.8339098639299787E-3</v>
      </c>
      <c r="Q189" s="141">
        <f t="shared" si="27"/>
        <v>38177.145600000003</v>
      </c>
      <c r="S189" s="114">
        <f>G189</f>
        <v>1.1103750002803281E-2</v>
      </c>
      <c r="U189" s="140"/>
      <c r="W189" s="112">
        <f t="shared" si="26"/>
        <v>2</v>
      </c>
    </row>
    <row r="190" spans="1:23" ht="12.95" customHeight="1" x14ac:dyDescent="0.2">
      <c r="A190" s="37" t="s">
        <v>73</v>
      </c>
      <c r="B190" s="38" t="s">
        <v>18</v>
      </c>
      <c r="C190" s="42">
        <v>53216.449000000001</v>
      </c>
      <c r="D190" s="37" t="s">
        <v>74</v>
      </c>
      <c r="E190" s="138">
        <f t="shared" si="22"/>
        <v>16652.996564988822</v>
      </c>
      <c r="F190" s="111">
        <f t="shared" si="23"/>
        <v>16653</v>
      </c>
      <c r="G190" s="182">
        <f t="shared" si="30"/>
        <v>-5.2974999998696148E-3</v>
      </c>
      <c r="I190" s="111">
        <f>G190</f>
        <v>-5.2974999998696148E-3</v>
      </c>
      <c r="O190" s="111">
        <f t="shared" ca="1" si="24"/>
        <v>6.3363289996276814E-3</v>
      </c>
      <c r="P190" s="111">
        <f t="shared" ca="1" si="25"/>
        <v>2.7688092820250948E-3</v>
      </c>
      <c r="Q190" s="141">
        <f t="shared" si="27"/>
        <v>38197.949000000001</v>
      </c>
      <c r="U190" s="140">
        <f>+C190-(C$7+F190*C$8)</f>
        <v>-5.2974999998696148E-3</v>
      </c>
      <c r="W190" s="112">
        <f t="shared" si="26"/>
        <v>1</v>
      </c>
    </row>
    <row r="191" spans="1:23" ht="12.95" customHeight="1" x14ac:dyDescent="0.2">
      <c r="A191" s="24" t="s">
        <v>61</v>
      </c>
      <c r="B191" s="38" t="s">
        <v>19</v>
      </c>
      <c r="C191" s="37">
        <v>53223.405100000004</v>
      </c>
      <c r="D191" s="37">
        <v>8.9999999999999998E-4</v>
      </c>
      <c r="E191" s="138">
        <f t="shared" si="22"/>
        <v>16657.507047527652</v>
      </c>
      <c r="F191" s="111">
        <f t="shared" si="23"/>
        <v>16657.5</v>
      </c>
      <c r="G191" s="182">
        <f t="shared" si="30"/>
        <v>1.0868750003282912E-2</v>
      </c>
      <c r="J191" s="111">
        <f>G191</f>
        <v>1.0868750003282912E-2</v>
      </c>
      <c r="O191" s="111">
        <f t="shared" ca="1" si="24"/>
        <v>6.3421059614457292E-3</v>
      </c>
      <c r="P191" s="111">
        <f t="shared" ca="1" si="25"/>
        <v>2.7471090880568094E-3</v>
      </c>
      <c r="Q191" s="141">
        <f t="shared" si="27"/>
        <v>38204.905100000004</v>
      </c>
      <c r="S191" s="114">
        <f>G191</f>
        <v>1.0868750003282912E-2</v>
      </c>
      <c r="T191" s="111" t="s">
        <v>97</v>
      </c>
      <c r="U191" s="140"/>
      <c r="W191" s="112">
        <f t="shared" si="26"/>
        <v>2</v>
      </c>
    </row>
    <row r="192" spans="1:23" ht="12.95" customHeight="1" x14ac:dyDescent="0.2">
      <c r="A192" s="24" t="s">
        <v>61</v>
      </c>
      <c r="B192" s="112" t="s">
        <v>19</v>
      </c>
      <c r="C192" s="114">
        <v>53257.333200000001</v>
      </c>
      <c r="D192" s="114">
        <v>6.9999999999999999E-4</v>
      </c>
      <c r="E192" s="138">
        <f t="shared" si="22"/>
        <v>16679.506746011804</v>
      </c>
      <c r="F192" s="111">
        <f t="shared" si="23"/>
        <v>16679.5</v>
      </c>
      <c r="G192" s="182">
        <f t="shared" si="30"/>
        <v>1.0403749998658895E-2</v>
      </c>
      <c r="J192" s="111">
        <f>G192</f>
        <v>1.0403749998658895E-2</v>
      </c>
      <c r="O192" s="111">
        <f t="shared" ca="1" si="24"/>
        <v>6.3703488858895194E-3</v>
      </c>
      <c r="P192" s="111">
        <f t="shared" ca="1" si="25"/>
        <v>2.6410192508784791E-3</v>
      </c>
      <c r="Q192" s="141">
        <f t="shared" si="27"/>
        <v>38238.833200000001</v>
      </c>
      <c r="S192" s="114">
        <f>G192</f>
        <v>1.0403749998658895E-2</v>
      </c>
      <c r="T192" s="111" t="s">
        <v>97</v>
      </c>
      <c r="U192" s="140"/>
      <c r="W192" s="112">
        <f t="shared" si="26"/>
        <v>2</v>
      </c>
    </row>
    <row r="193" spans="1:23" ht="12.95" customHeight="1" x14ac:dyDescent="0.2">
      <c r="A193" s="135" t="s">
        <v>655</v>
      </c>
      <c r="B193" s="136" t="s">
        <v>19</v>
      </c>
      <c r="C193" s="137">
        <v>53259.622499999998</v>
      </c>
      <c r="D193" s="137" t="s">
        <v>74</v>
      </c>
      <c r="E193" s="138">
        <f t="shared" si="22"/>
        <v>16680.991176608852</v>
      </c>
      <c r="F193" s="111">
        <f t="shared" si="23"/>
        <v>16681</v>
      </c>
      <c r="G193" s="182">
        <f t="shared" si="30"/>
        <v>-1.3607500004582107E-2</v>
      </c>
      <c r="I193" s="111">
        <f>+C193-(C$7+F193*C$8)</f>
        <v>-1.3607500004582107E-2</v>
      </c>
      <c r="O193" s="111">
        <f t="shared" ca="1" si="24"/>
        <v>6.3722745398288698E-3</v>
      </c>
      <c r="P193" s="111">
        <f t="shared" ca="1" si="25"/>
        <v>2.6337858528890506E-3</v>
      </c>
      <c r="Q193" s="141">
        <f t="shared" si="27"/>
        <v>38241.122499999998</v>
      </c>
      <c r="R193" s="114">
        <f>G193</f>
        <v>-1.3607500004582107E-2</v>
      </c>
      <c r="U193" s="140"/>
      <c r="W193" s="112">
        <f t="shared" si="26"/>
        <v>1</v>
      </c>
    </row>
    <row r="194" spans="1:23" ht="12.95" customHeight="1" x14ac:dyDescent="0.2">
      <c r="A194" s="135" t="s">
        <v>655</v>
      </c>
      <c r="B194" s="136" t="s">
        <v>18</v>
      </c>
      <c r="C194" s="137">
        <v>53599.703099999999</v>
      </c>
      <c r="D194" s="137" t="s">
        <v>74</v>
      </c>
      <c r="E194" s="138">
        <f t="shared" si="22"/>
        <v>16901.506639022307</v>
      </c>
      <c r="F194" s="111">
        <f t="shared" si="23"/>
        <v>16901.5</v>
      </c>
      <c r="G194" s="182">
        <f t="shared" si="30"/>
        <v>1.0238749993732199E-2</v>
      </c>
      <c r="I194" s="111">
        <f>+C194-(C$7+F194*C$8)</f>
        <v>1.0238749993732199E-2</v>
      </c>
      <c r="O194" s="111">
        <f t="shared" ca="1" si="24"/>
        <v>6.6553456689132234E-3</v>
      </c>
      <c r="P194" s="111">
        <f t="shared" ca="1" si="25"/>
        <v>1.5704763484427064E-3</v>
      </c>
      <c r="Q194" s="141">
        <f t="shared" si="27"/>
        <v>38581.203099999999</v>
      </c>
      <c r="S194" s="114">
        <f>G194</f>
        <v>1.0238749993732199E-2</v>
      </c>
      <c r="U194" s="140"/>
      <c r="W194" s="112">
        <f t="shared" si="26"/>
        <v>2</v>
      </c>
    </row>
    <row r="195" spans="1:23" ht="12.95" customHeight="1" x14ac:dyDescent="0.2">
      <c r="A195" s="24" t="s">
        <v>61</v>
      </c>
      <c r="B195" s="148"/>
      <c r="C195" s="114">
        <v>53600.4516</v>
      </c>
      <c r="D195" s="114">
        <v>5.9999999999999995E-4</v>
      </c>
      <c r="E195" s="138">
        <f t="shared" si="22"/>
        <v>16901.991982272164</v>
      </c>
      <c r="F195" s="111">
        <f t="shared" si="23"/>
        <v>16902</v>
      </c>
      <c r="G195" s="182">
        <f t="shared" si="30"/>
        <v>-1.2365000002318993E-2</v>
      </c>
      <c r="J195" s="111">
        <f>G195</f>
        <v>-1.2365000002318993E-2</v>
      </c>
      <c r="O195" s="111">
        <f t="shared" ca="1" si="24"/>
        <v>6.6559875535596724E-3</v>
      </c>
      <c r="P195" s="111">
        <f t="shared" ca="1" si="25"/>
        <v>1.5680652157795683E-3</v>
      </c>
      <c r="Q195" s="141">
        <f t="shared" si="27"/>
        <v>38581.9516</v>
      </c>
      <c r="R195" s="114">
        <f>G195</f>
        <v>-1.2365000002318993E-2</v>
      </c>
      <c r="T195" s="111" t="s">
        <v>97</v>
      </c>
      <c r="U195" s="140"/>
      <c r="W195" s="112">
        <f t="shared" si="26"/>
        <v>1</v>
      </c>
    </row>
    <row r="196" spans="1:23" ht="12.95" customHeight="1" x14ac:dyDescent="0.2">
      <c r="A196" s="24" t="s">
        <v>62</v>
      </c>
      <c r="B196" s="123" t="s">
        <v>19</v>
      </c>
      <c r="C196" s="37">
        <v>53658.306400000001</v>
      </c>
      <c r="D196" s="37">
        <v>4.0000000000000002E-4</v>
      </c>
      <c r="E196" s="138">
        <f t="shared" si="22"/>
        <v>16939.506259695921</v>
      </c>
      <c r="F196" s="111">
        <f t="shared" si="23"/>
        <v>16939.5</v>
      </c>
      <c r="G196" s="182">
        <f t="shared" si="30"/>
        <v>9.6537499994155951E-3</v>
      </c>
      <c r="J196" s="111">
        <f>G196</f>
        <v>9.6537499994155951E-3</v>
      </c>
      <c r="O196" s="111">
        <f t="shared" ca="1" si="24"/>
        <v>6.7041289020434089E-3</v>
      </c>
      <c r="P196" s="111">
        <f t="shared" ca="1" si="25"/>
        <v>1.3872302660437874E-3</v>
      </c>
      <c r="Q196" s="141">
        <f t="shared" si="27"/>
        <v>38639.806400000001</v>
      </c>
      <c r="S196" s="114">
        <f>G196</f>
        <v>9.6537499994155951E-3</v>
      </c>
      <c r="T196" s="111" t="s">
        <v>97</v>
      </c>
      <c r="U196" s="140"/>
      <c r="W196" s="112">
        <f t="shared" si="26"/>
        <v>2</v>
      </c>
    </row>
    <row r="197" spans="1:23" ht="12.95" customHeight="1" x14ac:dyDescent="0.2">
      <c r="A197" s="135" t="s">
        <v>655</v>
      </c>
      <c r="B197" s="136" t="s">
        <v>19</v>
      </c>
      <c r="C197" s="137">
        <v>53677.561500000003</v>
      </c>
      <c r="D197" s="137" t="s">
        <v>74</v>
      </c>
      <c r="E197" s="138">
        <f t="shared" si="22"/>
        <v>16951.991674272107</v>
      </c>
      <c r="F197" s="111">
        <f t="shared" si="23"/>
        <v>16952</v>
      </c>
      <c r="G197" s="182">
        <f t="shared" si="30"/>
        <v>-1.2839999995776452E-2</v>
      </c>
      <c r="I197" s="111">
        <f>+C197-(C$7+F197*C$8)</f>
        <v>-1.2839999995776452E-2</v>
      </c>
      <c r="O197" s="111">
        <f t="shared" ca="1" si="24"/>
        <v>6.7201760182046544E-3</v>
      </c>
      <c r="P197" s="111">
        <f t="shared" ca="1" si="25"/>
        <v>1.3269519494652077E-3</v>
      </c>
      <c r="Q197" s="141">
        <f t="shared" si="27"/>
        <v>38659.061500000003</v>
      </c>
      <c r="R197" s="114">
        <f>G197</f>
        <v>-1.2839999995776452E-2</v>
      </c>
      <c r="U197" s="140"/>
      <c r="W197" s="112">
        <f t="shared" si="26"/>
        <v>1</v>
      </c>
    </row>
    <row r="198" spans="1:23" ht="12.95" customHeight="1" x14ac:dyDescent="0.2">
      <c r="A198" s="135" t="s">
        <v>655</v>
      </c>
      <c r="B198" s="136" t="s">
        <v>19</v>
      </c>
      <c r="C198" s="137">
        <v>54016.8482</v>
      </c>
      <c r="D198" s="137" t="s">
        <v>74</v>
      </c>
      <c r="E198" s="138">
        <f t="shared" si="22"/>
        <v>17171.99235511434</v>
      </c>
      <c r="F198" s="111">
        <f t="shared" si="23"/>
        <v>17172</v>
      </c>
      <c r="G198" s="182">
        <f t="shared" si="30"/>
        <v>-1.1789999996835832E-2</v>
      </c>
      <c r="I198" s="111">
        <f>+C198-(C$7+F198*C$8)</f>
        <v>-1.1789999996835832E-2</v>
      </c>
      <c r="O198" s="111">
        <f t="shared" ca="1" si="24"/>
        <v>7.002605262642559E-3</v>
      </c>
      <c r="P198" s="111">
        <f t="shared" ca="1" si="25"/>
        <v>2.6605357768200166E-4</v>
      </c>
      <c r="Q198" s="141">
        <f t="shared" si="27"/>
        <v>38998.3482</v>
      </c>
      <c r="R198" s="114">
        <f>G198</f>
        <v>-1.1789999996835832E-2</v>
      </c>
      <c r="U198" s="140"/>
      <c r="W198" s="112">
        <f t="shared" si="26"/>
        <v>1</v>
      </c>
    </row>
    <row r="199" spans="1:23" ht="12.95" customHeight="1" x14ac:dyDescent="0.2">
      <c r="A199" s="26" t="s">
        <v>64</v>
      </c>
      <c r="B199" s="149" t="s">
        <v>19</v>
      </c>
      <c r="C199" s="26">
        <v>54096.289199999999</v>
      </c>
      <c r="D199" s="26">
        <v>4.0000000000000002E-4</v>
      </c>
      <c r="E199" s="138">
        <f t="shared" si="22"/>
        <v>17223.503581716468</v>
      </c>
      <c r="F199" s="111">
        <f t="shared" si="23"/>
        <v>17223.5</v>
      </c>
      <c r="G199" s="182">
        <f t="shared" si="30"/>
        <v>5.5237499982467853E-3</v>
      </c>
      <c r="K199" s="111">
        <f>+C199-(C$7+F199*C$8)</f>
        <v>5.5237499982467853E-3</v>
      </c>
      <c r="O199" s="111">
        <f t="shared" ca="1" si="24"/>
        <v>7.0687193812268845E-3</v>
      </c>
      <c r="P199" s="111">
        <f t="shared" ca="1" si="25"/>
        <v>1.7706913378212619E-5</v>
      </c>
      <c r="Q199" s="141">
        <f t="shared" si="27"/>
        <v>39077.789199999999</v>
      </c>
      <c r="S199" s="114">
        <f>G199</f>
        <v>5.5237499982467853E-3</v>
      </c>
      <c r="T199" s="111" t="s">
        <v>1045</v>
      </c>
      <c r="U199" s="140"/>
      <c r="W199" s="112">
        <f t="shared" si="26"/>
        <v>2</v>
      </c>
    </row>
    <row r="200" spans="1:23" ht="12.95" customHeight="1" x14ac:dyDescent="0.2">
      <c r="A200" s="150" t="s">
        <v>63</v>
      </c>
      <c r="B200" s="32" t="s">
        <v>18</v>
      </c>
      <c r="C200" s="26">
        <v>54123.262999999999</v>
      </c>
      <c r="D200" s="26">
        <v>3.3999999999999998E-3</v>
      </c>
      <c r="E200" s="138">
        <f t="shared" si="22"/>
        <v>17240.993964819907</v>
      </c>
      <c r="F200" s="111">
        <f t="shared" si="23"/>
        <v>17241</v>
      </c>
      <c r="G200" s="182">
        <f t="shared" si="30"/>
        <v>-9.307499996793922E-3</v>
      </c>
      <c r="J200" s="111">
        <f>G200</f>
        <v>-9.307499996793922E-3</v>
      </c>
      <c r="O200" s="111">
        <f t="shared" ca="1" si="24"/>
        <v>7.0911853438526302E-3</v>
      </c>
      <c r="P200" s="111">
        <f t="shared" ca="1" si="25"/>
        <v>-6.6682729831818444E-5</v>
      </c>
      <c r="Q200" s="141">
        <f t="shared" si="27"/>
        <v>39104.762999999999</v>
      </c>
      <c r="R200" s="114">
        <f>G200</f>
        <v>-9.307499996793922E-3</v>
      </c>
      <c r="T200" s="111" t="s">
        <v>97</v>
      </c>
      <c r="U200" s="140"/>
      <c r="W200" s="112">
        <f t="shared" si="26"/>
        <v>1</v>
      </c>
    </row>
    <row r="201" spans="1:23" ht="12.95" customHeight="1" x14ac:dyDescent="0.2">
      <c r="A201" s="150" t="s">
        <v>63</v>
      </c>
      <c r="B201" s="32" t="s">
        <v>18</v>
      </c>
      <c r="C201" s="26">
        <v>54126.346400000002</v>
      </c>
      <c r="D201" s="26">
        <v>2.0000000000000001E-4</v>
      </c>
      <c r="E201" s="138">
        <f t="shared" si="22"/>
        <v>17242.993306672415</v>
      </c>
      <c r="F201" s="111">
        <f t="shared" si="23"/>
        <v>17243</v>
      </c>
      <c r="G201" s="182">
        <f t="shared" si="30"/>
        <v>-1.0322499998437706E-2</v>
      </c>
      <c r="J201" s="111">
        <f>G201</f>
        <v>-1.0322499998437706E-2</v>
      </c>
      <c r="O201" s="111">
        <f t="shared" ca="1" si="24"/>
        <v>7.0937528824384262E-3</v>
      </c>
      <c r="P201" s="111">
        <f t="shared" ca="1" si="25"/>
        <v>-7.6327260484398973E-5</v>
      </c>
      <c r="Q201" s="141">
        <f t="shared" si="27"/>
        <v>39107.846400000002</v>
      </c>
      <c r="R201" s="114">
        <f>G201</f>
        <v>-1.0322499998437706E-2</v>
      </c>
      <c r="T201" s="111" t="s">
        <v>97</v>
      </c>
      <c r="U201" s="140"/>
      <c r="W201" s="112">
        <f t="shared" si="26"/>
        <v>1</v>
      </c>
    </row>
    <row r="202" spans="1:23" ht="12.95" customHeight="1" x14ac:dyDescent="0.2">
      <c r="A202" s="135" t="s">
        <v>727</v>
      </c>
      <c r="B202" s="136" t="s">
        <v>18</v>
      </c>
      <c r="C202" s="137">
        <v>54199.618900000001</v>
      </c>
      <c r="D202" s="137" t="s">
        <v>74</v>
      </c>
      <c r="E202" s="138">
        <f t="shared" si="22"/>
        <v>17290.50474725353</v>
      </c>
      <c r="F202" s="111">
        <f t="shared" si="23"/>
        <v>17290.5</v>
      </c>
      <c r="G202" s="182">
        <f t="shared" si="30"/>
        <v>7.3212499992223457E-3</v>
      </c>
      <c r="I202" s="111">
        <f>+C202-(C$7+F202*C$8)</f>
        <v>7.3212499992223457E-3</v>
      </c>
      <c r="O202" s="111">
        <f t="shared" ca="1" si="24"/>
        <v>7.1547319238511563E-3</v>
      </c>
      <c r="P202" s="111">
        <f t="shared" ca="1" si="25"/>
        <v>-3.0538486348304084E-4</v>
      </c>
      <c r="Q202" s="141">
        <f t="shared" si="27"/>
        <v>39181.118900000001</v>
      </c>
      <c r="S202" s="114">
        <f>G202</f>
        <v>7.3212499992223457E-3</v>
      </c>
      <c r="U202" s="140"/>
      <c r="W202" s="112">
        <f t="shared" si="26"/>
        <v>2</v>
      </c>
    </row>
    <row r="203" spans="1:23" ht="12.95" customHeight="1" x14ac:dyDescent="0.2">
      <c r="A203" s="135" t="s">
        <v>727</v>
      </c>
      <c r="B203" s="136" t="s">
        <v>19</v>
      </c>
      <c r="C203" s="137">
        <v>54223.5046</v>
      </c>
      <c r="D203" s="137" t="s">
        <v>74</v>
      </c>
      <c r="E203" s="138">
        <f t="shared" si="22"/>
        <v>17305.992740924939</v>
      </c>
      <c r="F203" s="111">
        <f t="shared" si="23"/>
        <v>17306</v>
      </c>
      <c r="G203" s="182">
        <f t="shared" si="30"/>
        <v>-1.119499999913387E-2</v>
      </c>
      <c r="I203" s="111">
        <f>+C203-(C$7+F203*C$8)</f>
        <v>-1.119499999913387E-2</v>
      </c>
      <c r="O203" s="111">
        <f t="shared" ca="1" si="24"/>
        <v>7.1746303478910992E-3</v>
      </c>
      <c r="P203" s="111">
        <f t="shared" ca="1" si="25"/>
        <v>-3.8012997604049137E-4</v>
      </c>
      <c r="Q203" s="141">
        <f t="shared" si="27"/>
        <v>39205.0046</v>
      </c>
      <c r="R203" s="114">
        <f>G203</f>
        <v>-1.119499999913387E-2</v>
      </c>
      <c r="U203" s="140"/>
      <c r="W203" s="112">
        <f t="shared" si="26"/>
        <v>1</v>
      </c>
    </row>
    <row r="204" spans="1:23" ht="12.95" customHeight="1" x14ac:dyDescent="0.2">
      <c r="A204" s="31" t="s">
        <v>67</v>
      </c>
      <c r="B204" s="32" t="s">
        <v>19</v>
      </c>
      <c r="C204" s="43">
        <v>54298.318500000001</v>
      </c>
      <c r="D204" s="31">
        <v>2.0000000000000001E-4</v>
      </c>
      <c r="E204" s="138">
        <f t="shared" si="22"/>
        <v>17354.503657905956</v>
      </c>
      <c r="F204" s="111">
        <f t="shared" si="23"/>
        <v>17354.5</v>
      </c>
      <c r="G204" s="182">
        <f t="shared" si="30"/>
        <v>5.6412500052829273E-3</v>
      </c>
      <c r="K204" s="111">
        <f>+C204-(C$7+F204*C$8)</f>
        <v>5.6412500052829273E-3</v>
      </c>
      <c r="O204" s="111">
        <f t="shared" ca="1" si="24"/>
        <v>7.2368931585967307E-3</v>
      </c>
      <c r="P204" s="111">
        <f t="shared" ca="1" si="25"/>
        <v>-6.140098443654235E-4</v>
      </c>
      <c r="Q204" s="141">
        <f t="shared" si="27"/>
        <v>39279.818500000001</v>
      </c>
      <c r="S204" s="114">
        <f>G204</f>
        <v>5.6412500052829273E-3</v>
      </c>
      <c r="T204" s="111" t="s">
        <v>95</v>
      </c>
      <c r="W204" s="112">
        <f t="shared" si="26"/>
        <v>2</v>
      </c>
    </row>
    <row r="205" spans="1:23" ht="12.95" customHeight="1" x14ac:dyDescent="0.2">
      <c r="A205" s="135" t="s">
        <v>655</v>
      </c>
      <c r="B205" s="136" t="s">
        <v>18</v>
      </c>
      <c r="C205" s="137">
        <v>54310.656499999997</v>
      </c>
      <c r="D205" s="137" t="s">
        <v>74</v>
      </c>
      <c r="E205" s="138">
        <f t="shared" si="22"/>
        <v>17362.503878369153</v>
      </c>
      <c r="F205" s="111">
        <f t="shared" si="23"/>
        <v>17362.5</v>
      </c>
      <c r="G205" s="182">
        <f t="shared" si="30"/>
        <v>5.9812499966938049E-3</v>
      </c>
      <c r="I205" s="111">
        <f>+C205-(C$7+F205*C$8)</f>
        <v>5.9812499966938049E-3</v>
      </c>
      <c r="O205" s="111">
        <f t="shared" ca="1" si="24"/>
        <v>7.2471633129399249E-3</v>
      </c>
      <c r="P205" s="111">
        <f t="shared" ca="1" si="25"/>
        <v>-6.5258796697571786E-4</v>
      </c>
      <c r="Q205" s="141">
        <f t="shared" si="27"/>
        <v>39292.156499999997</v>
      </c>
      <c r="S205" s="114">
        <f>G205</f>
        <v>5.9812499966938049E-3</v>
      </c>
      <c r="U205" s="140"/>
      <c r="W205" s="112">
        <f t="shared" si="26"/>
        <v>2</v>
      </c>
    </row>
    <row r="206" spans="1:23" ht="12.95" customHeight="1" x14ac:dyDescent="0.2">
      <c r="A206" s="31" t="s">
        <v>67</v>
      </c>
      <c r="B206" s="32" t="s">
        <v>19</v>
      </c>
      <c r="C206" s="43">
        <v>54338.415000000001</v>
      </c>
      <c r="D206" s="31">
        <v>2.9999999999999997E-4</v>
      </c>
      <c r="E206" s="138">
        <f t="shared" si="22"/>
        <v>17380.503077569003</v>
      </c>
      <c r="F206" s="111">
        <f t="shared" si="23"/>
        <v>17380.5</v>
      </c>
      <c r="G206" s="182">
        <f t="shared" si="30"/>
        <v>4.746250000607688E-3</v>
      </c>
      <c r="K206" s="111">
        <f>+C206-(C$7+F206*C$8)</f>
        <v>4.746250000607688E-3</v>
      </c>
      <c r="O206" s="111">
        <f t="shared" ca="1" si="24"/>
        <v>7.2702711602121196E-3</v>
      </c>
      <c r="P206" s="111">
        <f t="shared" ca="1" si="25"/>
        <v>-7.3938874284888711E-4</v>
      </c>
      <c r="Q206" s="141">
        <f t="shared" si="27"/>
        <v>39319.915000000001</v>
      </c>
      <c r="S206" s="114">
        <f>G206</f>
        <v>4.746250000607688E-3</v>
      </c>
      <c r="T206" s="111" t="s">
        <v>95</v>
      </c>
      <c r="W206" s="112">
        <f t="shared" si="26"/>
        <v>2</v>
      </c>
    </row>
    <row r="207" spans="1:23" ht="12.95" customHeight="1" x14ac:dyDescent="0.2">
      <c r="A207" s="135" t="s">
        <v>750</v>
      </c>
      <c r="B207" s="136" t="s">
        <v>19</v>
      </c>
      <c r="C207" s="137">
        <v>54348.425499999998</v>
      </c>
      <c r="D207" s="137" t="s">
        <v>74</v>
      </c>
      <c r="E207" s="138">
        <f t="shared" si="22"/>
        <v>17386.994097746247</v>
      </c>
      <c r="F207" s="111">
        <f t="shared" si="23"/>
        <v>17387</v>
      </c>
      <c r="G207" s="182">
        <f t="shared" si="30"/>
        <v>-9.1025000001536682E-3</v>
      </c>
      <c r="I207" s="111">
        <f>+C207-(C$7+F207*C$8)</f>
        <v>-9.1025000001536682E-3</v>
      </c>
      <c r="O207" s="111">
        <f t="shared" ca="1" si="24"/>
        <v>7.2786156606159669E-3</v>
      </c>
      <c r="P207" s="111">
        <f t="shared" ca="1" si="25"/>
        <v>-7.7073346746975302E-4</v>
      </c>
      <c r="Q207" s="141">
        <f t="shared" si="27"/>
        <v>39329.925499999998</v>
      </c>
      <c r="R207" s="114">
        <f>G207</f>
        <v>-9.1025000001536682E-3</v>
      </c>
      <c r="U207" s="140"/>
      <c r="W207" s="112">
        <f t="shared" si="26"/>
        <v>1</v>
      </c>
    </row>
    <row r="208" spans="1:23" ht="12.95" customHeight="1" x14ac:dyDescent="0.2">
      <c r="A208" s="24" t="s">
        <v>75</v>
      </c>
      <c r="B208" s="38" t="s">
        <v>19</v>
      </c>
      <c r="C208" s="37">
        <v>54370.802000000003</v>
      </c>
      <c r="D208" s="37">
        <v>2.0000000000000001E-4</v>
      </c>
      <c r="E208" s="138">
        <f t="shared" si="22"/>
        <v>17401.503494179611</v>
      </c>
      <c r="F208" s="111">
        <f t="shared" si="23"/>
        <v>17401.5</v>
      </c>
      <c r="G208" s="182">
        <f t="shared" si="30"/>
        <v>5.3887500034761615E-3</v>
      </c>
      <c r="K208" s="111">
        <f>G208</f>
        <v>5.3887500034761615E-3</v>
      </c>
      <c r="O208" s="111">
        <f t="shared" ca="1" si="24"/>
        <v>7.2972303153630083E-3</v>
      </c>
      <c r="P208" s="111">
        <f t="shared" ca="1" si="25"/>
        <v>-8.4065631470092717E-4</v>
      </c>
      <c r="Q208" s="141">
        <f t="shared" si="27"/>
        <v>39352.302000000003</v>
      </c>
      <c r="S208" s="114">
        <f>G208</f>
        <v>5.3887500034761615E-3</v>
      </c>
      <c r="U208" s="140"/>
      <c r="W208" s="112">
        <f t="shared" si="26"/>
        <v>2</v>
      </c>
    </row>
    <row r="209" spans="1:23" ht="12.95" customHeight="1" x14ac:dyDescent="0.2">
      <c r="A209" s="24" t="s">
        <v>75</v>
      </c>
      <c r="B209" s="38" t="s">
        <v>18</v>
      </c>
      <c r="C209" s="37">
        <v>54380.811099999999</v>
      </c>
      <c r="D209" s="37">
        <v>2.9999999999999997E-4</v>
      </c>
      <c r="E209" s="138">
        <f t="shared" si="22"/>
        <v>17407.993606567208</v>
      </c>
      <c r="F209" s="111">
        <f t="shared" si="23"/>
        <v>17408</v>
      </c>
      <c r="G209" s="182">
        <f t="shared" si="30"/>
        <v>-9.859999998298008E-3</v>
      </c>
      <c r="K209" s="111">
        <f>G209</f>
        <v>-9.859999998298008E-3</v>
      </c>
      <c r="O209" s="111">
        <f t="shared" ca="1" si="24"/>
        <v>7.3055748157668556E-3</v>
      </c>
      <c r="P209" s="111">
        <f t="shared" ca="1" si="25"/>
        <v>-8.7200103932179307E-4</v>
      </c>
      <c r="Q209" s="141">
        <f t="shared" si="27"/>
        <v>39362.311099999999</v>
      </c>
      <c r="R209" s="114">
        <f>G209</f>
        <v>-9.859999998298008E-3</v>
      </c>
      <c r="U209" s="140"/>
      <c r="W209" s="112">
        <f t="shared" si="26"/>
        <v>1</v>
      </c>
    </row>
    <row r="210" spans="1:23" ht="12.95" customHeight="1" x14ac:dyDescent="0.2">
      <c r="A210" s="135" t="s">
        <v>750</v>
      </c>
      <c r="B210" s="136" t="s">
        <v>18</v>
      </c>
      <c r="C210" s="137">
        <v>54389.309699999998</v>
      </c>
      <c r="D210" s="137" t="s">
        <v>74</v>
      </c>
      <c r="E210" s="138">
        <f t="shared" si="22"/>
        <v>17413.504278769229</v>
      </c>
      <c r="F210" s="111">
        <f t="shared" si="23"/>
        <v>17413.5</v>
      </c>
      <c r="G210" s="182">
        <f t="shared" si="30"/>
        <v>6.5987499983748421E-3</v>
      </c>
      <c r="I210" s="111">
        <f>+C210-(C$7+F210*C$8)</f>
        <v>6.5987499983748421E-3</v>
      </c>
      <c r="O210" s="111">
        <f t="shared" ca="1" si="24"/>
        <v>7.3126355468778048E-3</v>
      </c>
      <c r="P210" s="111">
        <f t="shared" ca="1" si="25"/>
        <v>-8.9852349861636871E-4</v>
      </c>
      <c r="Q210" s="141">
        <f t="shared" si="27"/>
        <v>39370.809699999998</v>
      </c>
      <c r="S210" s="114">
        <f>G210</f>
        <v>6.5987499983748421E-3</v>
      </c>
      <c r="U210" s="140"/>
      <c r="W210" s="112">
        <f t="shared" si="26"/>
        <v>2</v>
      </c>
    </row>
    <row r="211" spans="1:23" ht="12.95" customHeight="1" x14ac:dyDescent="0.2">
      <c r="A211" s="37" t="s">
        <v>66</v>
      </c>
      <c r="B211" s="38" t="s">
        <v>18</v>
      </c>
      <c r="C211" s="37">
        <v>54433.246899999998</v>
      </c>
      <c r="D211" s="37">
        <v>2.0000000000000001E-4</v>
      </c>
      <c r="E211" s="138">
        <f t="shared" si="22"/>
        <v>17441.994089640983</v>
      </c>
      <c r="F211" s="111">
        <f t="shared" si="23"/>
        <v>17442</v>
      </c>
      <c r="G211" s="182">
        <f t="shared" si="30"/>
        <v>-9.115000008023344E-3</v>
      </c>
      <c r="K211" s="111">
        <f t="shared" ref="K211:K220" si="31">+C211-(C$7+F211*C$8)</f>
        <v>-9.115000008023344E-3</v>
      </c>
      <c r="O211" s="111">
        <f t="shared" ca="1" si="24"/>
        <v>7.3492229717254422E-3</v>
      </c>
      <c r="P211" s="111">
        <f t="shared" ca="1" si="25"/>
        <v>-1.0359580604155649E-3</v>
      </c>
      <c r="Q211" s="141">
        <f t="shared" si="27"/>
        <v>39414.746899999998</v>
      </c>
      <c r="R211" s="114">
        <f>G211</f>
        <v>-9.115000008023344E-3</v>
      </c>
      <c r="U211" s="140"/>
      <c r="W211" s="112">
        <f t="shared" si="26"/>
        <v>1</v>
      </c>
    </row>
    <row r="212" spans="1:23" ht="12.95" customHeight="1" x14ac:dyDescent="0.2">
      <c r="A212" s="37" t="s">
        <v>66</v>
      </c>
      <c r="B212" s="38" t="s">
        <v>18</v>
      </c>
      <c r="C212" s="37">
        <v>54433.247199999998</v>
      </c>
      <c r="D212" s="37">
        <v>2.0000000000000001E-4</v>
      </c>
      <c r="E212" s="138">
        <f t="shared" si="22"/>
        <v>17441.994284167336</v>
      </c>
      <c r="F212" s="111">
        <f t="shared" si="23"/>
        <v>17442</v>
      </c>
      <c r="G212" s="182">
        <f t="shared" si="30"/>
        <v>-8.8150000083260238E-3</v>
      </c>
      <c r="K212" s="111">
        <f t="shared" si="31"/>
        <v>-8.8150000083260238E-3</v>
      </c>
      <c r="O212" s="111">
        <f t="shared" ca="1" si="24"/>
        <v>7.3492229717254422E-3</v>
      </c>
      <c r="P212" s="111">
        <f t="shared" ca="1" si="25"/>
        <v>-1.0359580604155649E-3</v>
      </c>
      <c r="Q212" s="141">
        <f t="shared" si="27"/>
        <v>39414.747199999998</v>
      </c>
      <c r="R212" s="114">
        <f>G212</f>
        <v>-8.8150000083260238E-3</v>
      </c>
      <c r="U212" s="140"/>
      <c r="W212" s="112">
        <f t="shared" si="26"/>
        <v>1</v>
      </c>
    </row>
    <row r="213" spans="1:23" ht="12.95" customHeight="1" x14ac:dyDescent="0.2">
      <c r="A213" s="37" t="s">
        <v>66</v>
      </c>
      <c r="B213" s="38" t="s">
        <v>18</v>
      </c>
      <c r="C213" s="37">
        <v>54433.247199999998</v>
      </c>
      <c r="D213" s="37">
        <v>2.0000000000000001E-4</v>
      </c>
      <c r="E213" s="138">
        <f t="shared" ref="E213:E276" si="32">+(C213-C$7)/C$8</f>
        <v>17441.994284167336</v>
      </c>
      <c r="F213" s="111">
        <f t="shared" ref="F213:F276" si="33">ROUND(2*E213,0)/2</f>
        <v>17442</v>
      </c>
      <c r="G213" s="182">
        <f t="shared" si="30"/>
        <v>-8.8150000083260238E-3</v>
      </c>
      <c r="K213" s="111">
        <f t="shared" si="31"/>
        <v>-8.8150000083260238E-3</v>
      </c>
      <c r="O213" s="111">
        <f t="shared" ref="O213:O276" ca="1" si="34">+C$11+C$12*$F213</f>
        <v>7.3492229717254422E-3</v>
      </c>
      <c r="P213" s="111">
        <f t="shared" ref="P213:P276" ca="1" si="35">+D$11+D$12*$F213</f>
        <v>-1.0359580604155649E-3</v>
      </c>
      <c r="Q213" s="141">
        <f t="shared" si="27"/>
        <v>39414.747199999998</v>
      </c>
      <c r="R213" s="114">
        <f>G213</f>
        <v>-8.8150000083260238E-3</v>
      </c>
      <c r="U213" s="140"/>
      <c r="W213" s="112">
        <f t="shared" ref="W213:W276" si="36">IF(F213=INT(F213),1,2)</f>
        <v>1</v>
      </c>
    </row>
    <row r="214" spans="1:23" ht="12.95" customHeight="1" x14ac:dyDescent="0.2">
      <c r="A214" s="37" t="s">
        <v>70</v>
      </c>
      <c r="B214" s="38" t="s">
        <v>19</v>
      </c>
      <c r="C214" s="37">
        <v>54614.469700000001</v>
      </c>
      <c r="D214" s="37">
        <v>1E-4</v>
      </c>
      <c r="E214" s="138">
        <f t="shared" si="32"/>
        <v>17559.502790642633</v>
      </c>
      <c r="F214" s="111">
        <f t="shared" si="33"/>
        <v>17559.5</v>
      </c>
      <c r="G214" s="182">
        <f t="shared" ref="G214:G241" si="37">+C214-(C$7+F214*C$8)</f>
        <v>4.3037499999627471E-3</v>
      </c>
      <c r="K214" s="111">
        <f t="shared" si="31"/>
        <v>4.3037499999627471E-3</v>
      </c>
      <c r="O214" s="111">
        <f t="shared" ca="1" si="34"/>
        <v>7.5000658636411414E-3</v>
      </c>
      <c r="P214" s="111">
        <f t="shared" ca="1" si="35"/>
        <v>-1.6025742362543172E-3</v>
      </c>
      <c r="Q214" s="141">
        <f t="shared" si="27"/>
        <v>39595.969700000001</v>
      </c>
      <c r="S214" s="114">
        <f>G214</f>
        <v>4.3037499999627471E-3</v>
      </c>
      <c r="T214" s="111" t="s">
        <v>95</v>
      </c>
      <c r="U214" s="140"/>
      <c r="W214" s="112">
        <f t="shared" si="36"/>
        <v>2</v>
      </c>
    </row>
    <row r="215" spans="1:23" ht="12.95" customHeight="1" x14ac:dyDescent="0.2">
      <c r="A215" s="37" t="s">
        <v>70</v>
      </c>
      <c r="B215" s="38" t="s">
        <v>18</v>
      </c>
      <c r="C215" s="37">
        <v>54644.53</v>
      </c>
      <c r="D215" s="37">
        <v>1E-4</v>
      </c>
      <c r="E215" s="138">
        <f t="shared" si="32"/>
        <v>17578.994525704224</v>
      </c>
      <c r="F215" s="111">
        <f t="shared" si="33"/>
        <v>17579</v>
      </c>
      <c r="G215" s="182">
        <f t="shared" si="37"/>
        <v>-8.4425000022747554E-3</v>
      </c>
      <c r="K215" s="111">
        <f t="shared" si="31"/>
        <v>-8.4425000022747554E-3</v>
      </c>
      <c r="O215" s="111">
        <f t="shared" ca="1" si="34"/>
        <v>7.5250993648526832E-3</v>
      </c>
      <c r="P215" s="111">
        <f t="shared" ca="1" si="35"/>
        <v>-1.6966084101169149E-3</v>
      </c>
      <c r="Q215" s="141">
        <f t="shared" si="27"/>
        <v>39626.03</v>
      </c>
      <c r="R215" s="114">
        <f>G215</f>
        <v>-8.4425000022747554E-3</v>
      </c>
      <c r="T215" s="111" t="s">
        <v>95</v>
      </c>
      <c r="U215" s="140"/>
      <c r="W215" s="112">
        <f t="shared" si="36"/>
        <v>1</v>
      </c>
    </row>
    <row r="216" spans="1:23" ht="12.95" customHeight="1" x14ac:dyDescent="0.2">
      <c r="A216" s="24" t="s">
        <v>77</v>
      </c>
      <c r="B216" s="38" t="s">
        <v>19</v>
      </c>
      <c r="C216" s="37">
        <v>54680.785400000001</v>
      </c>
      <c r="D216" s="37">
        <v>5.9999999999999995E-4</v>
      </c>
      <c r="E216" s="138">
        <f t="shared" si="32"/>
        <v>17602.503294790098</v>
      </c>
      <c r="F216" s="111">
        <f t="shared" si="33"/>
        <v>17602.5</v>
      </c>
      <c r="G216" s="182">
        <f t="shared" si="37"/>
        <v>5.081250004877802E-3</v>
      </c>
      <c r="K216" s="111">
        <f t="shared" si="31"/>
        <v>5.081250004877802E-3</v>
      </c>
      <c r="O216" s="111">
        <f t="shared" ca="1" si="34"/>
        <v>7.5552679432358237E-3</v>
      </c>
      <c r="P216" s="111">
        <f t="shared" ca="1" si="35"/>
        <v>-1.8099316452846598E-3</v>
      </c>
      <c r="Q216" s="141">
        <f t="shared" si="27"/>
        <v>39662.285400000001</v>
      </c>
      <c r="S216" s="114">
        <f>G216</f>
        <v>5.081250004877802E-3</v>
      </c>
      <c r="U216" s="140"/>
      <c r="W216" s="112">
        <f t="shared" si="36"/>
        <v>2</v>
      </c>
    </row>
    <row r="217" spans="1:23" ht="12.95" customHeight="1" x14ac:dyDescent="0.2">
      <c r="A217" s="37" t="s">
        <v>70</v>
      </c>
      <c r="B217" s="38" t="s">
        <v>18</v>
      </c>
      <c r="C217" s="37">
        <v>54746.316400000003</v>
      </c>
      <c r="D217" s="37">
        <v>1E-4</v>
      </c>
      <c r="E217" s="138">
        <f t="shared" si="32"/>
        <v>17644.994982841155</v>
      </c>
      <c r="F217" s="111">
        <f t="shared" si="33"/>
        <v>17645</v>
      </c>
      <c r="G217" s="182">
        <f t="shared" si="37"/>
        <v>-7.7374999964376912E-3</v>
      </c>
      <c r="K217" s="111">
        <f t="shared" si="31"/>
        <v>-7.7374999964376912E-3</v>
      </c>
      <c r="O217" s="111">
        <f t="shared" ca="1" si="34"/>
        <v>7.609828138184057E-3</v>
      </c>
      <c r="P217" s="111">
        <f t="shared" ca="1" si="35"/>
        <v>-2.0148779216518781E-3</v>
      </c>
      <c r="Q217" s="141">
        <f t="shared" si="27"/>
        <v>39727.816400000003</v>
      </c>
      <c r="R217" s="114">
        <f>G217</f>
        <v>-7.7374999964376912E-3</v>
      </c>
      <c r="T217" s="111" t="s">
        <v>95</v>
      </c>
      <c r="U217" s="140"/>
      <c r="W217" s="112">
        <f t="shared" si="36"/>
        <v>1</v>
      </c>
    </row>
    <row r="218" spans="1:23" ht="12.95" customHeight="1" x14ac:dyDescent="0.2">
      <c r="A218" s="24" t="s">
        <v>78</v>
      </c>
      <c r="B218" s="38" t="s">
        <v>18</v>
      </c>
      <c r="C218" s="37">
        <v>54829.5959</v>
      </c>
      <c r="D218" s="37">
        <v>1E-4</v>
      </c>
      <c r="E218" s="138">
        <f t="shared" si="32"/>
        <v>17698.995174125401</v>
      </c>
      <c r="F218" s="111">
        <f t="shared" si="33"/>
        <v>17699</v>
      </c>
      <c r="G218" s="182">
        <f t="shared" si="37"/>
        <v>-7.4425000057090074E-3</v>
      </c>
      <c r="K218" s="111">
        <f t="shared" si="31"/>
        <v>-7.4425000057090074E-3</v>
      </c>
      <c r="O218" s="111">
        <f t="shared" ca="1" si="34"/>
        <v>7.6791516800006308E-3</v>
      </c>
      <c r="P218" s="111">
        <f t="shared" ca="1" si="35"/>
        <v>-2.2752802492713858E-3</v>
      </c>
      <c r="Q218" s="141">
        <f t="shared" ref="Q218:Q281" si="38">C218-15018.5</f>
        <v>39811.0959</v>
      </c>
      <c r="R218" s="114">
        <f>G218</f>
        <v>-7.4425000057090074E-3</v>
      </c>
      <c r="U218" s="140"/>
      <c r="W218" s="112">
        <f t="shared" si="36"/>
        <v>1</v>
      </c>
    </row>
    <row r="219" spans="1:23" ht="12.95" customHeight="1" x14ac:dyDescent="0.2">
      <c r="A219" s="37" t="s">
        <v>70</v>
      </c>
      <c r="B219" s="38" t="s">
        <v>19</v>
      </c>
      <c r="C219" s="37">
        <v>55015.441500000001</v>
      </c>
      <c r="D219" s="37">
        <v>5.9999999999999995E-4</v>
      </c>
      <c r="E219" s="138">
        <f t="shared" si="32"/>
        <v>17819.501396537107</v>
      </c>
      <c r="F219" s="111">
        <f t="shared" si="33"/>
        <v>17819.5</v>
      </c>
      <c r="G219" s="182">
        <f t="shared" si="37"/>
        <v>2.1537499997066334E-3</v>
      </c>
      <c r="K219" s="111">
        <f t="shared" si="31"/>
        <v>2.1537499997066334E-3</v>
      </c>
      <c r="O219" s="111">
        <f t="shared" ca="1" si="34"/>
        <v>7.833845879795031E-3</v>
      </c>
      <c r="P219" s="111">
        <f t="shared" ca="1" si="35"/>
        <v>-2.8563632210890089E-3</v>
      </c>
      <c r="Q219" s="141">
        <f t="shared" si="38"/>
        <v>39996.941500000001</v>
      </c>
      <c r="S219" s="114">
        <f>G219</f>
        <v>2.1537499997066334E-3</v>
      </c>
      <c r="T219" s="111" t="s">
        <v>95</v>
      </c>
      <c r="U219" s="140"/>
      <c r="W219" s="112">
        <f t="shared" si="36"/>
        <v>2</v>
      </c>
    </row>
    <row r="220" spans="1:23" ht="12.95" customHeight="1" x14ac:dyDescent="0.2">
      <c r="A220" s="37" t="s">
        <v>70</v>
      </c>
      <c r="B220" s="38" t="s">
        <v>18</v>
      </c>
      <c r="C220" s="37">
        <v>55022.373</v>
      </c>
      <c r="D220" s="37">
        <v>5.0000000000000001E-4</v>
      </c>
      <c r="E220" s="138">
        <f t="shared" si="32"/>
        <v>17823.995927915017</v>
      </c>
      <c r="F220" s="111">
        <f t="shared" si="33"/>
        <v>17824</v>
      </c>
      <c r="G220" s="182">
        <f t="shared" si="37"/>
        <v>-6.2800000014249235E-3</v>
      </c>
      <c r="K220" s="111">
        <f t="shared" si="31"/>
        <v>-6.2800000014249235E-3</v>
      </c>
      <c r="O220" s="111">
        <f t="shared" ca="1" si="34"/>
        <v>7.8396228416130788E-3</v>
      </c>
      <c r="P220" s="111">
        <f t="shared" ca="1" si="35"/>
        <v>-2.8780634150572942E-3</v>
      </c>
      <c r="Q220" s="141">
        <f t="shared" si="38"/>
        <v>40003.873</v>
      </c>
      <c r="R220" s="114">
        <f>G220</f>
        <v>-6.2800000014249235E-3</v>
      </c>
      <c r="T220" s="111" t="s">
        <v>95</v>
      </c>
      <c r="U220" s="140"/>
      <c r="W220" s="112">
        <f t="shared" si="36"/>
        <v>1</v>
      </c>
    </row>
    <row r="221" spans="1:23" ht="12.95" customHeight="1" x14ac:dyDescent="0.2">
      <c r="A221" s="24" t="s">
        <v>79</v>
      </c>
      <c r="B221" s="38" t="s">
        <v>18</v>
      </c>
      <c r="C221" s="37">
        <v>55088.688099999999</v>
      </c>
      <c r="D221" s="37">
        <v>1E-4</v>
      </c>
      <c r="E221" s="138">
        <f t="shared" si="32"/>
        <v>17866.996043009774</v>
      </c>
      <c r="F221" s="111">
        <f t="shared" si="33"/>
        <v>17867</v>
      </c>
      <c r="G221" s="182">
        <f t="shared" si="37"/>
        <v>-6.1025000031804666E-3</v>
      </c>
      <c r="K221" s="111">
        <f>G221</f>
        <v>-6.1025000031804666E-3</v>
      </c>
      <c r="O221" s="111">
        <f t="shared" ca="1" si="34"/>
        <v>7.8948249212077611E-3</v>
      </c>
      <c r="P221" s="111">
        <f t="shared" ca="1" si="35"/>
        <v>-3.0854208240876507E-3</v>
      </c>
      <c r="Q221" s="141">
        <f t="shared" si="38"/>
        <v>40070.188099999999</v>
      </c>
      <c r="R221" s="114">
        <f>G221</f>
        <v>-6.1025000031804666E-3</v>
      </c>
      <c r="U221" s="140"/>
      <c r="W221" s="112">
        <f t="shared" si="36"/>
        <v>1</v>
      </c>
    </row>
    <row r="222" spans="1:23" ht="12.95" customHeight="1" x14ac:dyDescent="0.2">
      <c r="A222" s="24" t="s">
        <v>79</v>
      </c>
      <c r="B222" s="38" t="s">
        <v>18</v>
      </c>
      <c r="C222" s="37">
        <v>55105.653599999998</v>
      </c>
      <c r="D222" s="37">
        <v>2.9999999999999997E-4</v>
      </c>
      <c r="E222" s="138">
        <f t="shared" si="32"/>
        <v>17877.996832462555</v>
      </c>
      <c r="F222" s="111">
        <f t="shared" si="33"/>
        <v>17878</v>
      </c>
      <c r="G222" s="182">
        <f t="shared" si="37"/>
        <v>-4.885000002104789E-3</v>
      </c>
      <c r="K222" s="111">
        <f>G222</f>
        <v>-4.885000002104789E-3</v>
      </c>
      <c r="O222" s="111">
        <f t="shared" ca="1" si="34"/>
        <v>7.9089463834296561E-3</v>
      </c>
      <c r="P222" s="111">
        <f t="shared" ca="1" si="35"/>
        <v>-3.138465742676802E-3</v>
      </c>
      <c r="Q222" s="141">
        <f t="shared" si="38"/>
        <v>40087.153599999998</v>
      </c>
      <c r="R222" s="114">
        <f>G222</f>
        <v>-4.885000002104789E-3</v>
      </c>
      <c r="U222" s="140"/>
      <c r="W222" s="112">
        <f t="shared" si="36"/>
        <v>1</v>
      </c>
    </row>
    <row r="223" spans="1:23" ht="12.95" customHeight="1" x14ac:dyDescent="0.2">
      <c r="A223" s="24" t="s">
        <v>79</v>
      </c>
      <c r="B223" s="38" t="s">
        <v>18</v>
      </c>
      <c r="C223" s="37">
        <v>55112.600200000001</v>
      </c>
      <c r="D223" s="37">
        <v>1E-4</v>
      </c>
      <c r="E223" s="138">
        <f t="shared" si="32"/>
        <v>17882.50115500022</v>
      </c>
      <c r="F223" s="111">
        <f t="shared" si="33"/>
        <v>17882.5</v>
      </c>
      <c r="G223" s="182">
        <f t="shared" si="37"/>
        <v>1.7812500009313226E-3</v>
      </c>
      <c r="K223" s="111">
        <f>G223</f>
        <v>1.7812500009313226E-3</v>
      </c>
      <c r="O223" s="111">
        <f t="shared" ca="1" si="34"/>
        <v>7.9147233452477039E-3</v>
      </c>
      <c r="P223" s="111">
        <f t="shared" ca="1" si="35"/>
        <v>-3.1601659366451013E-3</v>
      </c>
      <c r="Q223" s="141">
        <f t="shared" si="38"/>
        <v>40094.100200000001</v>
      </c>
      <c r="S223" s="114">
        <f>G223</f>
        <v>1.7812500009313226E-3</v>
      </c>
      <c r="U223" s="140"/>
      <c r="W223" s="112">
        <f t="shared" si="36"/>
        <v>2</v>
      </c>
    </row>
    <row r="224" spans="1:23" ht="12.95" customHeight="1" x14ac:dyDescent="0.2">
      <c r="A224" s="135" t="s">
        <v>819</v>
      </c>
      <c r="B224" s="136" t="s">
        <v>19</v>
      </c>
      <c r="C224" s="137">
        <v>55130.327100000002</v>
      </c>
      <c r="D224" s="137" t="s">
        <v>74</v>
      </c>
      <c r="E224" s="138">
        <f t="shared" si="32"/>
        <v>17893.99565233602</v>
      </c>
      <c r="F224" s="111">
        <f t="shared" si="33"/>
        <v>17894</v>
      </c>
      <c r="G224" s="182">
        <f t="shared" si="37"/>
        <v>-6.7049999997834675E-3</v>
      </c>
      <c r="I224" s="111">
        <f>+C224-(C$7+F224*C$8)</f>
        <v>-6.7049999997834675E-3</v>
      </c>
      <c r="O224" s="111">
        <f t="shared" ca="1" si="34"/>
        <v>7.929486692116048E-3</v>
      </c>
      <c r="P224" s="111">
        <f t="shared" ca="1" si="35"/>
        <v>-3.2156219878974046E-3</v>
      </c>
      <c r="Q224" s="141">
        <f t="shared" si="38"/>
        <v>40111.827100000002</v>
      </c>
      <c r="R224" s="114">
        <f t="shared" ref="R224:R229" si="39">G224</f>
        <v>-6.7049999997834675E-3</v>
      </c>
      <c r="U224" s="140"/>
      <c r="W224" s="112">
        <f t="shared" si="36"/>
        <v>1</v>
      </c>
    </row>
    <row r="225" spans="1:23" ht="12.95" customHeight="1" x14ac:dyDescent="0.2">
      <c r="A225" s="24" t="s">
        <v>71</v>
      </c>
      <c r="B225" s="38" t="s">
        <v>18</v>
      </c>
      <c r="C225" s="37">
        <v>55130.327190000004</v>
      </c>
      <c r="D225" s="37">
        <v>5.0000000000000001E-4</v>
      </c>
      <c r="E225" s="138">
        <f t="shared" si="32"/>
        <v>17893.995710693926</v>
      </c>
      <c r="F225" s="111">
        <f t="shared" si="33"/>
        <v>17894</v>
      </c>
      <c r="G225" s="182">
        <f t="shared" si="37"/>
        <v>-6.6149999984190799E-3</v>
      </c>
      <c r="K225" s="111">
        <f>+C225-(C$7+F225*C$8)</f>
        <v>-6.6149999984190799E-3</v>
      </c>
      <c r="O225" s="111">
        <f t="shared" ca="1" si="34"/>
        <v>7.929486692116048E-3</v>
      </c>
      <c r="P225" s="111">
        <f t="shared" ca="1" si="35"/>
        <v>-3.2156219878974046E-3</v>
      </c>
      <c r="Q225" s="141">
        <f t="shared" si="38"/>
        <v>40111.827190000004</v>
      </c>
      <c r="R225" s="114">
        <f t="shared" si="39"/>
        <v>-6.6149999984190799E-3</v>
      </c>
      <c r="U225" s="140"/>
      <c r="W225" s="112">
        <f t="shared" si="36"/>
        <v>1</v>
      </c>
    </row>
    <row r="226" spans="1:23" ht="12.95" customHeight="1" x14ac:dyDescent="0.2">
      <c r="A226" s="135" t="s">
        <v>819</v>
      </c>
      <c r="B226" s="136" t="s">
        <v>19</v>
      </c>
      <c r="C226" s="137">
        <v>55130.327299999997</v>
      </c>
      <c r="D226" s="137" t="s">
        <v>74</v>
      </c>
      <c r="E226" s="138">
        <f t="shared" si="32"/>
        <v>17893.995782020251</v>
      </c>
      <c r="F226" s="111">
        <f t="shared" si="33"/>
        <v>17894</v>
      </c>
      <c r="G226" s="182">
        <f t="shared" si="37"/>
        <v>-6.5050000048358925E-3</v>
      </c>
      <c r="I226" s="111">
        <f>+C226-(C$7+F226*C$8)</f>
        <v>-6.5050000048358925E-3</v>
      </c>
      <c r="O226" s="111">
        <f t="shared" ca="1" si="34"/>
        <v>7.929486692116048E-3</v>
      </c>
      <c r="P226" s="111">
        <f t="shared" ca="1" si="35"/>
        <v>-3.2156219878974046E-3</v>
      </c>
      <c r="Q226" s="141">
        <f t="shared" si="38"/>
        <v>40111.827299999997</v>
      </c>
      <c r="R226" s="114">
        <f t="shared" si="39"/>
        <v>-6.5050000048358925E-3</v>
      </c>
      <c r="U226" s="140"/>
      <c r="W226" s="112">
        <f t="shared" si="36"/>
        <v>1</v>
      </c>
    </row>
    <row r="227" spans="1:23" ht="12.95" customHeight="1" x14ac:dyDescent="0.2">
      <c r="A227" s="24" t="s">
        <v>71</v>
      </c>
      <c r="B227" s="38" t="s">
        <v>18</v>
      </c>
      <c r="C227" s="37">
        <v>55130.327389999999</v>
      </c>
      <c r="D227" s="37">
        <v>4.0000000000000002E-4</v>
      </c>
      <c r="E227" s="138">
        <f t="shared" si="32"/>
        <v>17893.995840378157</v>
      </c>
      <c r="F227" s="111">
        <f t="shared" si="33"/>
        <v>17894</v>
      </c>
      <c r="G227" s="182">
        <f t="shared" si="37"/>
        <v>-6.4150000034715049E-3</v>
      </c>
      <c r="K227" s="111">
        <f>+C227-(C$7+F227*C$8)</f>
        <v>-6.4150000034715049E-3</v>
      </c>
      <c r="O227" s="111">
        <f t="shared" ca="1" si="34"/>
        <v>7.929486692116048E-3</v>
      </c>
      <c r="P227" s="111">
        <f t="shared" ca="1" si="35"/>
        <v>-3.2156219878974046E-3</v>
      </c>
      <c r="Q227" s="141">
        <f t="shared" si="38"/>
        <v>40111.827389999999</v>
      </c>
      <c r="R227" s="114">
        <f t="shared" si="39"/>
        <v>-6.4150000034715049E-3</v>
      </c>
      <c r="U227" s="140"/>
      <c r="W227" s="112">
        <f t="shared" si="36"/>
        <v>1</v>
      </c>
    </row>
    <row r="228" spans="1:23" ht="12.95" customHeight="1" x14ac:dyDescent="0.2">
      <c r="A228" s="135" t="s">
        <v>819</v>
      </c>
      <c r="B228" s="136" t="s">
        <v>19</v>
      </c>
      <c r="C228" s="137">
        <v>55130.328000000001</v>
      </c>
      <c r="D228" s="137" t="s">
        <v>74</v>
      </c>
      <c r="E228" s="138">
        <f t="shared" si="32"/>
        <v>17893.996235915078</v>
      </c>
      <c r="F228" s="111">
        <f t="shared" si="33"/>
        <v>17894</v>
      </c>
      <c r="G228" s="182">
        <f t="shared" si="37"/>
        <v>-5.805000000691507E-3</v>
      </c>
      <c r="I228" s="111">
        <f>+C228-(C$7+F228*C$8)</f>
        <v>-5.805000000691507E-3</v>
      </c>
      <c r="O228" s="111">
        <f t="shared" ca="1" si="34"/>
        <v>7.929486692116048E-3</v>
      </c>
      <c r="P228" s="111">
        <f t="shared" ca="1" si="35"/>
        <v>-3.2156219878974046E-3</v>
      </c>
      <c r="Q228" s="141">
        <f t="shared" si="38"/>
        <v>40111.828000000001</v>
      </c>
      <c r="R228" s="114">
        <f t="shared" si="39"/>
        <v>-5.805000000691507E-3</v>
      </c>
      <c r="U228" s="140"/>
      <c r="W228" s="112">
        <f t="shared" si="36"/>
        <v>1</v>
      </c>
    </row>
    <row r="229" spans="1:23" ht="12.95" customHeight="1" x14ac:dyDescent="0.2">
      <c r="A229" s="24" t="s">
        <v>71</v>
      </c>
      <c r="B229" s="38" t="s">
        <v>18</v>
      </c>
      <c r="C229" s="37">
        <v>55130.328090000003</v>
      </c>
      <c r="D229" s="37">
        <v>2.0000000000000001E-4</v>
      </c>
      <c r="E229" s="138">
        <f t="shared" si="32"/>
        <v>17893.996294272984</v>
      </c>
      <c r="F229" s="111">
        <f t="shared" si="33"/>
        <v>17894</v>
      </c>
      <c r="G229" s="182">
        <f t="shared" si="37"/>
        <v>-5.7149999993271194E-3</v>
      </c>
      <c r="K229" s="111">
        <f t="shared" ref="K229:K234" si="40">+C229-(C$7+F229*C$8)</f>
        <v>-5.7149999993271194E-3</v>
      </c>
      <c r="O229" s="111">
        <f t="shared" ca="1" si="34"/>
        <v>7.929486692116048E-3</v>
      </c>
      <c r="P229" s="111">
        <f t="shared" ca="1" si="35"/>
        <v>-3.2156219878974046E-3</v>
      </c>
      <c r="Q229" s="141">
        <f t="shared" si="38"/>
        <v>40111.828090000003</v>
      </c>
      <c r="R229" s="114">
        <f t="shared" si="39"/>
        <v>-5.7149999993271194E-3</v>
      </c>
      <c r="U229" s="140"/>
      <c r="W229" s="112">
        <f t="shared" si="36"/>
        <v>1</v>
      </c>
    </row>
    <row r="230" spans="1:23" ht="12.95" customHeight="1" x14ac:dyDescent="0.2">
      <c r="A230" s="37" t="s">
        <v>69</v>
      </c>
      <c r="B230" s="38" t="s">
        <v>19</v>
      </c>
      <c r="C230" s="37">
        <v>55135.7336</v>
      </c>
      <c r="D230" s="37">
        <v>8.0000000000000004E-4</v>
      </c>
      <c r="E230" s="138">
        <f t="shared" si="32"/>
        <v>17897.501341421306</v>
      </c>
      <c r="F230" s="111">
        <f t="shared" si="33"/>
        <v>17897.5</v>
      </c>
      <c r="G230" s="182">
        <f t="shared" si="37"/>
        <v>2.0687500000349246E-3</v>
      </c>
      <c r="K230" s="111">
        <f t="shared" si="40"/>
        <v>2.0687500000349246E-3</v>
      </c>
      <c r="O230" s="111">
        <f t="shared" ca="1" si="34"/>
        <v>7.9339798846411978E-3</v>
      </c>
      <c r="P230" s="111">
        <f t="shared" ca="1" si="35"/>
        <v>-3.2324999165394136E-3</v>
      </c>
      <c r="Q230" s="141">
        <f t="shared" si="38"/>
        <v>40117.2336</v>
      </c>
      <c r="S230" s="114">
        <f>G230</f>
        <v>2.0687500000349246E-3</v>
      </c>
      <c r="T230" s="111" t="s">
        <v>95</v>
      </c>
      <c r="U230" s="140"/>
      <c r="W230" s="112">
        <f t="shared" si="36"/>
        <v>2</v>
      </c>
    </row>
    <row r="231" spans="1:23" ht="12.95" customHeight="1" x14ac:dyDescent="0.2">
      <c r="A231" s="135" t="s">
        <v>835</v>
      </c>
      <c r="B231" s="136" t="s">
        <v>19</v>
      </c>
      <c r="C231" s="137">
        <v>55147.291899999997</v>
      </c>
      <c r="D231" s="137" t="s">
        <v>74</v>
      </c>
      <c r="E231" s="138">
        <f t="shared" si="32"/>
        <v>17904.995987893974</v>
      </c>
      <c r="F231" s="111">
        <f t="shared" si="33"/>
        <v>17905</v>
      </c>
      <c r="G231" s="182">
        <f t="shared" si="37"/>
        <v>-6.1875000028521754E-3</v>
      </c>
      <c r="K231" s="111">
        <f t="shared" si="40"/>
        <v>-6.1875000028521754E-3</v>
      </c>
      <c r="O231" s="111">
        <f t="shared" ca="1" si="34"/>
        <v>7.943608154337943E-3</v>
      </c>
      <c r="P231" s="111">
        <f t="shared" ca="1" si="35"/>
        <v>-3.2686669064865698E-3</v>
      </c>
      <c r="Q231" s="141">
        <f t="shared" si="38"/>
        <v>40128.791899999997</v>
      </c>
      <c r="R231" s="114">
        <f>G231</f>
        <v>-6.1875000028521754E-3</v>
      </c>
      <c r="U231" s="140"/>
      <c r="W231" s="112">
        <f t="shared" si="36"/>
        <v>1</v>
      </c>
    </row>
    <row r="232" spans="1:23" ht="12.95" customHeight="1" x14ac:dyDescent="0.2">
      <c r="A232" s="88" t="s">
        <v>1039</v>
      </c>
      <c r="B232" s="89" t="s">
        <v>19</v>
      </c>
      <c r="C232" s="88">
        <v>55456.511400000003</v>
      </c>
      <c r="D232" s="88">
        <v>1E-4</v>
      </c>
      <c r="E232" s="138">
        <f t="shared" si="32"/>
        <v>18105.50045956851</v>
      </c>
      <c r="F232" s="111">
        <f t="shared" si="33"/>
        <v>18105.5</v>
      </c>
      <c r="G232" s="182">
        <f t="shared" si="37"/>
        <v>7.087499980116263E-4</v>
      </c>
      <c r="K232" s="111">
        <f t="shared" si="40"/>
        <v>7.087499980116263E-4</v>
      </c>
      <c r="O232" s="111">
        <f t="shared" ca="1" si="34"/>
        <v>8.2010038975643094E-3</v>
      </c>
      <c r="P232" s="111">
        <f t="shared" ca="1" si="35"/>
        <v>-4.2355311044071642E-3</v>
      </c>
      <c r="Q232" s="141">
        <f t="shared" si="38"/>
        <v>40438.011400000003</v>
      </c>
      <c r="S232" s="114">
        <f>G232</f>
        <v>7.087499980116263E-4</v>
      </c>
      <c r="U232" s="140"/>
      <c r="W232" s="112">
        <f t="shared" si="36"/>
        <v>2</v>
      </c>
    </row>
    <row r="233" spans="1:23" ht="12.95" customHeight="1" x14ac:dyDescent="0.2">
      <c r="A233" s="37" t="s">
        <v>80</v>
      </c>
      <c r="B233" s="38" t="s">
        <v>19</v>
      </c>
      <c r="C233" s="37">
        <v>55486.580099999999</v>
      </c>
      <c r="D233" s="37">
        <v>1E-4</v>
      </c>
      <c r="E233" s="138">
        <f t="shared" si="32"/>
        <v>18124.997641367972</v>
      </c>
      <c r="F233" s="111">
        <f t="shared" si="33"/>
        <v>18125</v>
      </c>
      <c r="G233" s="182">
        <f t="shared" si="37"/>
        <v>-3.6374999981489964E-3</v>
      </c>
      <c r="K233" s="111">
        <f t="shared" si="40"/>
        <v>-3.6374999981489964E-3</v>
      </c>
      <c r="O233" s="111">
        <f t="shared" ca="1" si="34"/>
        <v>8.2260373987758512E-3</v>
      </c>
      <c r="P233" s="111">
        <f t="shared" ca="1" si="35"/>
        <v>-4.3295652782697619E-3</v>
      </c>
      <c r="Q233" s="141">
        <f t="shared" si="38"/>
        <v>40468.080099999999</v>
      </c>
      <c r="R233" s="114">
        <f>G233</f>
        <v>-3.6374999981489964E-3</v>
      </c>
      <c r="U233" s="140"/>
      <c r="W233" s="112">
        <f t="shared" si="36"/>
        <v>1</v>
      </c>
    </row>
    <row r="234" spans="1:23" ht="12.95" customHeight="1" x14ac:dyDescent="0.2">
      <c r="A234" s="88" t="s">
        <v>1039</v>
      </c>
      <c r="B234" s="89" t="s">
        <v>18</v>
      </c>
      <c r="C234" s="88">
        <v>55531.303999999996</v>
      </c>
      <c r="D234" s="88">
        <v>1E-4</v>
      </c>
      <c r="E234" s="138">
        <f t="shared" si="32"/>
        <v>18153.997565178484</v>
      </c>
      <c r="F234" s="111">
        <f t="shared" si="33"/>
        <v>18154</v>
      </c>
      <c r="G234" s="182">
        <f t="shared" si="37"/>
        <v>-3.7550000051851384E-3</v>
      </c>
      <c r="K234" s="111">
        <f t="shared" si="40"/>
        <v>-3.7550000051851384E-3</v>
      </c>
      <c r="O234" s="111">
        <f t="shared" ca="1" si="34"/>
        <v>8.2632667082699375E-3</v>
      </c>
      <c r="P234" s="111">
        <f t="shared" ca="1" si="35"/>
        <v>-4.4694109727320963E-3</v>
      </c>
      <c r="Q234" s="141">
        <f t="shared" si="38"/>
        <v>40512.803999999996</v>
      </c>
      <c r="R234" s="114">
        <f>G234</f>
        <v>-3.7550000051851384E-3</v>
      </c>
      <c r="U234" s="140"/>
      <c r="W234" s="112">
        <f t="shared" si="36"/>
        <v>1</v>
      </c>
    </row>
    <row r="235" spans="1:23" ht="12.95" customHeight="1" x14ac:dyDescent="0.2">
      <c r="A235" s="24" t="s">
        <v>76</v>
      </c>
      <c r="B235" s="38" t="s">
        <v>18</v>
      </c>
      <c r="C235" s="37">
        <v>55751.841500000002</v>
      </c>
      <c r="D235" s="37">
        <v>2.9999999999999997E-4</v>
      </c>
      <c r="E235" s="138">
        <f t="shared" si="32"/>
        <v>18296.998750168186</v>
      </c>
      <c r="F235" s="111">
        <f t="shared" si="33"/>
        <v>18297</v>
      </c>
      <c r="G235" s="182">
        <f t="shared" si="37"/>
        <v>-1.927500001329463E-3</v>
      </c>
      <c r="K235" s="111">
        <f>G235</f>
        <v>-1.927500001329463E-3</v>
      </c>
      <c r="O235" s="111">
        <f t="shared" ca="1" si="34"/>
        <v>8.4468457171545767E-3</v>
      </c>
      <c r="P235" s="111">
        <f t="shared" ca="1" si="35"/>
        <v>-5.158994914391174E-3</v>
      </c>
      <c r="Q235" s="141">
        <f t="shared" si="38"/>
        <v>40733.341500000002</v>
      </c>
      <c r="R235" s="114">
        <f>G235</f>
        <v>-1.927500001329463E-3</v>
      </c>
      <c r="U235" s="140"/>
      <c r="W235" s="112">
        <f t="shared" si="36"/>
        <v>1</v>
      </c>
    </row>
    <row r="236" spans="1:23" ht="12.95" customHeight="1" x14ac:dyDescent="0.2">
      <c r="A236" s="24" t="s">
        <v>84</v>
      </c>
      <c r="B236" s="38" t="s">
        <v>18</v>
      </c>
      <c r="C236" s="37">
        <v>55751.841500000002</v>
      </c>
      <c r="D236" s="37">
        <v>2.9999999999999997E-4</v>
      </c>
      <c r="E236" s="138">
        <f t="shared" si="32"/>
        <v>18296.998750168186</v>
      </c>
      <c r="F236" s="111">
        <f t="shared" si="33"/>
        <v>18297</v>
      </c>
      <c r="G236" s="182">
        <f t="shared" si="37"/>
        <v>-1.927500001329463E-3</v>
      </c>
      <c r="K236" s="111">
        <f>G236</f>
        <v>-1.927500001329463E-3</v>
      </c>
      <c r="O236" s="111">
        <f t="shared" ca="1" si="34"/>
        <v>8.4468457171545767E-3</v>
      </c>
      <c r="P236" s="111">
        <f t="shared" ca="1" si="35"/>
        <v>-5.158994914391174E-3</v>
      </c>
      <c r="Q236" s="141">
        <f t="shared" si="38"/>
        <v>40733.341500000002</v>
      </c>
      <c r="R236" s="114">
        <f>G236</f>
        <v>-1.927500001329463E-3</v>
      </c>
      <c r="U236" s="140"/>
      <c r="W236" s="112">
        <f t="shared" si="36"/>
        <v>1</v>
      </c>
    </row>
    <row r="237" spans="1:23" ht="12.95" customHeight="1" x14ac:dyDescent="0.2">
      <c r="A237" s="24" t="s">
        <v>76</v>
      </c>
      <c r="B237" s="38" t="s">
        <v>19</v>
      </c>
      <c r="C237" s="37">
        <v>55775.744700000003</v>
      </c>
      <c r="D237" s="37">
        <v>2.0000000000000001E-4</v>
      </c>
      <c r="E237" s="138">
        <f t="shared" si="32"/>
        <v>18312.498091210167</v>
      </c>
      <c r="F237" s="111">
        <f t="shared" si="33"/>
        <v>18312.5</v>
      </c>
      <c r="G237" s="182">
        <f t="shared" si="37"/>
        <v>-2.9437499979394488E-3</v>
      </c>
      <c r="K237" s="111">
        <f>G237</f>
        <v>-2.9437499979394488E-3</v>
      </c>
      <c r="O237" s="111">
        <f t="shared" ca="1" si="34"/>
        <v>8.4667441411945196E-3</v>
      </c>
      <c r="P237" s="111">
        <f t="shared" ca="1" si="35"/>
        <v>-5.2337400269486245E-3</v>
      </c>
      <c r="Q237" s="141">
        <f t="shared" si="38"/>
        <v>40757.244700000003</v>
      </c>
      <c r="S237" s="114">
        <f>G237</f>
        <v>-2.9437499979394488E-3</v>
      </c>
      <c r="U237" s="140"/>
      <c r="W237" s="112">
        <f t="shared" si="36"/>
        <v>2</v>
      </c>
    </row>
    <row r="238" spans="1:23" ht="12.95" customHeight="1" x14ac:dyDescent="0.2">
      <c r="A238" s="24" t="s">
        <v>84</v>
      </c>
      <c r="B238" s="38" t="s">
        <v>19</v>
      </c>
      <c r="C238" s="37">
        <v>55775.744700000003</v>
      </c>
      <c r="D238" s="37">
        <v>2.0000000000000001E-4</v>
      </c>
      <c r="E238" s="138">
        <f t="shared" si="32"/>
        <v>18312.498091210167</v>
      </c>
      <c r="F238" s="111">
        <f t="shared" si="33"/>
        <v>18312.5</v>
      </c>
      <c r="G238" s="182">
        <f t="shared" si="37"/>
        <v>-2.9437499979394488E-3</v>
      </c>
      <c r="K238" s="111">
        <f>G238</f>
        <v>-2.9437499979394488E-3</v>
      </c>
      <c r="O238" s="111">
        <f t="shared" ca="1" si="34"/>
        <v>8.4667441411945196E-3</v>
      </c>
      <c r="P238" s="111">
        <f t="shared" ca="1" si="35"/>
        <v>-5.2337400269486245E-3</v>
      </c>
      <c r="Q238" s="141">
        <f t="shared" si="38"/>
        <v>40757.244700000003</v>
      </c>
      <c r="S238" s="114">
        <f>G238</f>
        <v>-2.9437499979394488E-3</v>
      </c>
      <c r="U238" s="140"/>
      <c r="W238" s="112">
        <f t="shared" si="36"/>
        <v>2</v>
      </c>
    </row>
    <row r="239" spans="1:23" ht="12.95" customHeight="1" x14ac:dyDescent="0.2">
      <c r="A239" s="37" t="s">
        <v>90</v>
      </c>
      <c r="B239" s="38"/>
      <c r="C239" s="37">
        <v>55820.467779999999</v>
      </c>
      <c r="D239" s="37" t="s">
        <v>91</v>
      </c>
      <c r="E239" s="138">
        <f t="shared" si="32"/>
        <v>18341.49748331531</v>
      </c>
      <c r="F239" s="111">
        <f t="shared" si="33"/>
        <v>18341.5</v>
      </c>
      <c r="G239" s="182">
        <f t="shared" si="37"/>
        <v>-3.8812500060885213E-3</v>
      </c>
      <c r="K239" s="111">
        <f>+C239-(C$7+F239*C$8)</f>
        <v>-3.8812500060885213E-3</v>
      </c>
      <c r="O239" s="111">
        <f t="shared" ca="1" si="34"/>
        <v>8.503973450688606E-3</v>
      </c>
      <c r="P239" s="111">
        <f t="shared" ca="1" si="35"/>
        <v>-5.3735857214109589E-3</v>
      </c>
      <c r="Q239" s="141">
        <f t="shared" si="38"/>
        <v>40801.967779999999</v>
      </c>
      <c r="S239" s="114">
        <f>G239</f>
        <v>-3.8812500060885213E-3</v>
      </c>
      <c r="U239" s="140"/>
      <c r="W239" s="112">
        <f t="shared" si="36"/>
        <v>2</v>
      </c>
    </row>
    <row r="240" spans="1:23" ht="12.95" customHeight="1" x14ac:dyDescent="0.2">
      <c r="A240" s="24" t="s">
        <v>82</v>
      </c>
      <c r="B240" s="38" t="s">
        <v>19</v>
      </c>
      <c r="C240" s="37">
        <v>55820.467830000001</v>
      </c>
      <c r="D240" s="37">
        <v>0</v>
      </c>
      <c r="E240" s="138">
        <f t="shared" si="32"/>
        <v>18341.497515736373</v>
      </c>
      <c r="F240" s="111">
        <f t="shared" si="33"/>
        <v>18341.5</v>
      </c>
      <c r="G240" s="182">
        <f t="shared" si="37"/>
        <v>-3.8312500037136488E-3</v>
      </c>
      <c r="K240" s="111">
        <f>+C240-(C$7+F240*C$8)</f>
        <v>-3.8312500037136488E-3</v>
      </c>
      <c r="O240" s="111">
        <f t="shared" ca="1" si="34"/>
        <v>8.503973450688606E-3</v>
      </c>
      <c r="P240" s="111">
        <f t="shared" ca="1" si="35"/>
        <v>-5.3735857214109589E-3</v>
      </c>
      <c r="Q240" s="141">
        <f t="shared" si="38"/>
        <v>40801.967830000001</v>
      </c>
      <c r="S240" s="114">
        <f>G240</f>
        <v>-3.8312500037136488E-3</v>
      </c>
      <c r="U240" s="140"/>
      <c r="W240" s="112">
        <f t="shared" si="36"/>
        <v>2</v>
      </c>
    </row>
    <row r="241" spans="1:23" ht="12.95" customHeight="1" x14ac:dyDescent="0.2">
      <c r="A241" s="37" t="s">
        <v>72</v>
      </c>
      <c r="B241" s="38" t="s">
        <v>19</v>
      </c>
      <c r="C241" s="37">
        <v>55846.685899999997</v>
      </c>
      <c r="D241" s="37">
        <v>2.0000000000000001E-4</v>
      </c>
      <c r="E241" s="138">
        <f t="shared" si="32"/>
        <v>18358.497867504855</v>
      </c>
      <c r="F241" s="111">
        <f t="shared" si="33"/>
        <v>18358.5</v>
      </c>
      <c r="G241" s="182">
        <f t="shared" si="37"/>
        <v>-3.2887500055949204E-3</v>
      </c>
      <c r="K241" s="111">
        <f>+C241-(C$7+F241*C$8)</f>
        <v>-3.2887500055949204E-3</v>
      </c>
      <c r="O241" s="111">
        <f t="shared" ca="1" si="34"/>
        <v>8.5257975286678993E-3</v>
      </c>
      <c r="P241" s="111">
        <f t="shared" ca="1" si="35"/>
        <v>-5.4555642319578379E-3</v>
      </c>
      <c r="Q241" s="141">
        <f t="shared" si="38"/>
        <v>40828.185899999997</v>
      </c>
      <c r="S241" s="114">
        <f>G241</f>
        <v>-3.2887500055949204E-3</v>
      </c>
      <c r="T241" s="111" t="s">
        <v>95</v>
      </c>
      <c r="U241" s="140"/>
      <c r="W241" s="112">
        <f t="shared" si="36"/>
        <v>2</v>
      </c>
    </row>
    <row r="242" spans="1:23" ht="12.95" customHeight="1" x14ac:dyDescent="0.2">
      <c r="A242" s="37" t="s">
        <v>72</v>
      </c>
      <c r="B242" s="38" t="s">
        <v>18</v>
      </c>
      <c r="C242" s="37">
        <v>55853.6345</v>
      </c>
      <c r="D242" s="37">
        <v>8.9999999999999998E-4</v>
      </c>
      <c r="E242" s="138">
        <f t="shared" si="32"/>
        <v>18363.003486884871</v>
      </c>
      <c r="F242" s="111">
        <f t="shared" si="33"/>
        <v>18363</v>
      </c>
      <c r="G242" s="182"/>
      <c r="K242" s="111">
        <f>+C242-(C$7+F242*C$8)</f>
        <v>5.3774999978486449E-3</v>
      </c>
      <c r="O242" s="111">
        <f t="shared" ca="1" si="34"/>
        <v>8.5315744904859471E-3</v>
      </c>
      <c r="P242" s="111">
        <f t="shared" ca="1" si="35"/>
        <v>-5.4772644259261372E-3</v>
      </c>
      <c r="Q242" s="141">
        <f t="shared" si="38"/>
        <v>40835.1345</v>
      </c>
      <c r="T242" s="111" t="s">
        <v>95</v>
      </c>
      <c r="U242" s="111">
        <f>+C242-(C$7+F242*C$8)</f>
        <v>5.3774999978486449E-3</v>
      </c>
      <c r="W242" s="112">
        <f t="shared" si="36"/>
        <v>1</v>
      </c>
    </row>
    <row r="243" spans="1:23" ht="12.95" customHeight="1" x14ac:dyDescent="0.2">
      <c r="A243" s="135" t="s">
        <v>869</v>
      </c>
      <c r="B243" s="136" t="s">
        <v>19</v>
      </c>
      <c r="C243" s="137">
        <v>55861.338000000003</v>
      </c>
      <c r="D243" s="137" t="s">
        <v>74</v>
      </c>
      <c r="E243" s="138">
        <f t="shared" si="32"/>
        <v>18367.998599410261</v>
      </c>
      <c r="F243" s="111">
        <f t="shared" si="33"/>
        <v>18368</v>
      </c>
      <c r="G243" s="182">
        <f t="shared" ref="G243:G274" si="41">+C243-(C$7+F243*C$8)</f>
        <v>-2.1599999963655137E-3</v>
      </c>
      <c r="I243" s="111">
        <f>+C243-(C$7+F243*C$8)</f>
        <v>-2.1599999963655137E-3</v>
      </c>
      <c r="O243" s="111">
        <f t="shared" ca="1" si="34"/>
        <v>8.5379933369504439E-3</v>
      </c>
      <c r="P243" s="111">
        <f t="shared" ca="1" si="35"/>
        <v>-5.5013757525575746E-3</v>
      </c>
      <c r="Q243" s="141">
        <f t="shared" si="38"/>
        <v>40842.838000000003</v>
      </c>
      <c r="R243" s="114">
        <f t="shared" ref="R243:R248" si="42">G243</f>
        <v>-2.1599999963655137E-3</v>
      </c>
      <c r="U243" s="140"/>
      <c r="W243" s="112">
        <f t="shared" si="36"/>
        <v>1</v>
      </c>
    </row>
    <row r="244" spans="1:23" ht="12.95" customHeight="1" x14ac:dyDescent="0.2">
      <c r="A244" s="24" t="s">
        <v>82</v>
      </c>
      <c r="B244" s="38" t="s">
        <v>18</v>
      </c>
      <c r="C244" s="37">
        <v>55867.506529999999</v>
      </c>
      <c r="D244" s="37">
        <v>2.0000000000000001E-4</v>
      </c>
      <c r="E244" s="138">
        <f t="shared" si="32"/>
        <v>18371.998404883907</v>
      </c>
      <c r="F244" s="111">
        <f t="shared" si="33"/>
        <v>18372</v>
      </c>
      <c r="G244" s="182">
        <f t="shared" si="41"/>
        <v>-2.4600000033387914E-3</v>
      </c>
      <c r="K244" s="111">
        <f>+C244-(C$7+F244*C$8)</f>
        <v>-2.4600000033387914E-3</v>
      </c>
      <c r="O244" s="111">
        <f t="shared" ca="1" si="34"/>
        <v>8.5431284141220427E-3</v>
      </c>
      <c r="P244" s="111">
        <f t="shared" ca="1" si="35"/>
        <v>-5.5206648138627218E-3</v>
      </c>
      <c r="Q244" s="141">
        <f t="shared" si="38"/>
        <v>40849.006529999999</v>
      </c>
      <c r="R244" s="114">
        <f t="shared" si="42"/>
        <v>-2.4600000033387914E-3</v>
      </c>
      <c r="U244" s="140"/>
      <c r="W244" s="112">
        <f t="shared" si="36"/>
        <v>1</v>
      </c>
    </row>
    <row r="245" spans="1:23" ht="12.95" customHeight="1" x14ac:dyDescent="0.2">
      <c r="A245" s="24" t="s">
        <v>82</v>
      </c>
      <c r="B245" s="38" t="s">
        <v>18</v>
      </c>
      <c r="C245" s="37">
        <v>55867.506730000001</v>
      </c>
      <c r="D245" s="37">
        <v>2.0000000000000001E-4</v>
      </c>
      <c r="E245" s="138">
        <f t="shared" si="32"/>
        <v>18371.998534568145</v>
      </c>
      <c r="F245" s="111">
        <f t="shared" si="33"/>
        <v>18372</v>
      </c>
      <c r="G245" s="182">
        <f t="shared" si="41"/>
        <v>-2.2600000011152588E-3</v>
      </c>
      <c r="K245" s="111">
        <f>+C245-(C$7+F245*C$8)</f>
        <v>-2.2600000011152588E-3</v>
      </c>
      <c r="O245" s="111">
        <f t="shared" ca="1" si="34"/>
        <v>8.5431284141220427E-3</v>
      </c>
      <c r="P245" s="111">
        <f t="shared" ca="1" si="35"/>
        <v>-5.5206648138627218E-3</v>
      </c>
      <c r="Q245" s="141">
        <f t="shared" si="38"/>
        <v>40849.006730000001</v>
      </c>
      <c r="R245" s="114">
        <f t="shared" si="42"/>
        <v>-2.2600000011152588E-3</v>
      </c>
      <c r="U245" s="140"/>
      <c r="W245" s="112">
        <f t="shared" si="36"/>
        <v>1</v>
      </c>
    </row>
    <row r="246" spans="1:23" ht="12.95" customHeight="1" x14ac:dyDescent="0.2">
      <c r="A246" s="24" t="s">
        <v>82</v>
      </c>
      <c r="B246" s="38" t="s">
        <v>18</v>
      </c>
      <c r="C246" s="37">
        <v>55867.506930000003</v>
      </c>
      <c r="D246" s="37">
        <v>1E-4</v>
      </c>
      <c r="E246" s="138">
        <f t="shared" si="32"/>
        <v>18371.99866425238</v>
      </c>
      <c r="F246" s="111">
        <f t="shared" si="33"/>
        <v>18372</v>
      </c>
      <c r="G246" s="182">
        <f t="shared" si="41"/>
        <v>-2.0599999988917261E-3</v>
      </c>
      <c r="K246" s="111">
        <f>+C246-(C$7+F246*C$8)</f>
        <v>-2.0599999988917261E-3</v>
      </c>
      <c r="O246" s="111">
        <f t="shared" ca="1" si="34"/>
        <v>8.5431284141220427E-3</v>
      </c>
      <c r="P246" s="111">
        <f t="shared" ca="1" si="35"/>
        <v>-5.5206648138627218E-3</v>
      </c>
      <c r="Q246" s="141">
        <f t="shared" si="38"/>
        <v>40849.006930000003</v>
      </c>
      <c r="R246" s="114">
        <f t="shared" si="42"/>
        <v>-2.0599999988917261E-3</v>
      </c>
      <c r="U246" s="140"/>
      <c r="W246" s="112">
        <f t="shared" si="36"/>
        <v>1</v>
      </c>
    </row>
    <row r="247" spans="1:23" ht="12.95" customHeight="1" x14ac:dyDescent="0.2">
      <c r="A247" s="24" t="s">
        <v>82</v>
      </c>
      <c r="B247" s="38" t="s">
        <v>18</v>
      </c>
      <c r="C247" s="37">
        <v>55867.507279999998</v>
      </c>
      <c r="D247" s="37">
        <v>2.0000000000000001E-4</v>
      </c>
      <c r="E247" s="138">
        <f t="shared" si="32"/>
        <v>18371.99889119979</v>
      </c>
      <c r="F247" s="111">
        <f t="shared" si="33"/>
        <v>18372</v>
      </c>
      <c r="G247" s="182">
        <f t="shared" si="41"/>
        <v>-1.710000004095491E-3</v>
      </c>
      <c r="K247" s="111">
        <f>+C247-(C$7+F247*C$8)</f>
        <v>-1.710000004095491E-3</v>
      </c>
      <c r="O247" s="111">
        <f t="shared" ca="1" si="34"/>
        <v>8.5431284141220427E-3</v>
      </c>
      <c r="P247" s="111">
        <f t="shared" ca="1" si="35"/>
        <v>-5.5206648138627218E-3</v>
      </c>
      <c r="Q247" s="141">
        <f t="shared" si="38"/>
        <v>40849.007279999998</v>
      </c>
      <c r="R247" s="114">
        <f t="shared" si="42"/>
        <v>-1.710000004095491E-3</v>
      </c>
      <c r="U247" s="140"/>
      <c r="W247" s="112">
        <f t="shared" si="36"/>
        <v>1</v>
      </c>
    </row>
    <row r="248" spans="1:23" ht="12.95" customHeight="1" x14ac:dyDescent="0.2">
      <c r="A248" s="24" t="s">
        <v>82</v>
      </c>
      <c r="B248" s="38" t="s">
        <v>18</v>
      </c>
      <c r="C248" s="37">
        <v>55867.507279999998</v>
      </c>
      <c r="D248" s="37">
        <v>2.0000000000000001E-4</v>
      </c>
      <c r="E248" s="138">
        <f t="shared" si="32"/>
        <v>18371.99889119979</v>
      </c>
      <c r="F248" s="111">
        <f t="shared" si="33"/>
        <v>18372</v>
      </c>
      <c r="G248" s="182">
        <f t="shared" si="41"/>
        <v>-1.710000004095491E-3</v>
      </c>
      <c r="K248" s="111">
        <f>+C248-(C$7+F248*C$8)</f>
        <v>-1.710000004095491E-3</v>
      </c>
      <c r="O248" s="111">
        <f t="shared" ca="1" si="34"/>
        <v>8.5431284141220427E-3</v>
      </c>
      <c r="P248" s="111">
        <f t="shared" ca="1" si="35"/>
        <v>-5.5206648138627218E-3</v>
      </c>
      <c r="Q248" s="141">
        <f t="shared" si="38"/>
        <v>40849.007279999998</v>
      </c>
      <c r="R248" s="114">
        <f t="shared" si="42"/>
        <v>-1.710000004095491E-3</v>
      </c>
      <c r="U248" s="140"/>
      <c r="W248" s="112">
        <f t="shared" si="36"/>
        <v>1</v>
      </c>
    </row>
    <row r="249" spans="1:23" ht="12.95" customHeight="1" x14ac:dyDescent="0.2">
      <c r="A249" s="135" t="s">
        <v>869</v>
      </c>
      <c r="B249" s="136" t="s">
        <v>18</v>
      </c>
      <c r="C249" s="137">
        <v>55874.447500000002</v>
      </c>
      <c r="D249" s="137" t="s">
        <v>74</v>
      </c>
      <c r="E249" s="138">
        <f t="shared" si="32"/>
        <v>18376.499076810353</v>
      </c>
      <c r="F249" s="111">
        <f t="shared" si="33"/>
        <v>18376.5</v>
      </c>
      <c r="G249" s="182">
        <f t="shared" si="41"/>
        <v>-1.4237499999580905E-3</v>
      </c>
      <c r="I249" s="111">
        <f>+C249-(C$7+F249*C$8)</f>
        <v>-1.4237499999580905E-3</v>
      </c>
      <c r="O249" s="111">
        <f t="shared" ca="1" si="34"/>
        <v>8.5489053759400906E-3</v>
      </c>
      <c r="P249" s="111">
        <f t="shared" ca="1" si="35"/>
        <v>-5.5423650078310072E-3</v>
      </c>
      <c r="Q249" s="141">
        <f t="shared" si="38"/>
        <v>40855.947500000002</v>
      </c>
      <c r="S249" s="114">
        <f>G249</f>
        <v>-1.4237499999580905E-3</v>
      </c>
      <c r="U249" s="140"/>
      <c r="W249" s="112">
        <f t="shared" si="36"/>
        <v>2</v>
      </c>
    </row>
    <row r="250" spans="1:23" ht="12.95" customHeight="1" x14ac:dyDescent="0.2">
      <c r="A250" s="24" t="s">
        <v>83</v>
      </c>
      <c r="B250" s="38" t="s">
        <v>19</v>
      </c>
      <c r="C250" s="37">
        <v>56173.632700000002</v>
      </c>
      <c r="D250" s="37">
        <v>2.0000000000000001E-4</v>
      </c>
      <c r="E250" s="138">
        <f t="shared" si="32"/>
        <v>18570.49709588366</v>
      </c>
      <c r="F250" s="111">
        <f t="shared" si="33"/>
        <v>18570.5</v>
      </c>
      <c r="G250" s="182">
        <f t="shared" si="41"/>
        <v>-4.4787499937228858E-3</v>
      </c>
      <c r="K250" s="111">
        <f>G250</f>
        <v>-4.4787499937228858E-3</v>
      </c>
      <c r="O250" s="111">
        <f t="shared" ca="1" si="34"/>
        <v>8.7979566187626097E-3</v>
      </c>
      <c r="P250" s="111">
        <f t="shared" ca="1" si="35"/>
        <v>-6.4778844811307357E-3</v>
      </c>
      <c r="Q250" s="141">
        <f t="shared" si="38"/>
        <v>41155.132700000002</v>
      </c>
      <c r="S250" s="114">
        <f>G250</f>
        <v>-4.4787499937228858E-3</v>
      </c>
      <c r="U250" s="140"/>
      <c r="W250" s="112">
        <f t="shared" si="36"/>
        <v>2</v>
      </c>
    </row>
    <row r="251" spans="1:23" ht="12.95" customHeight="1" x14ac:dyDescent="0.2">
      <c r="A251" s="24" t="s">
        <v>81</v>
      </c>
      <c r="B251" s="38" t="s">
        <v>18</v>
      </c>
      <c r="C251" s="37">
        <v>56203.709499999997</v>
      </c>
      <c r="D251" s="37">
        <v>2.0000000000000001E-4</v>
      </c>
      <c r="E251" s="138">
        <f t="shared" si="32"/>
        <v>18589.999529894645</v>
      </c>
      <c r="F251" s="111">
        <f t="shared" si="33"/>
        <v>18590</v>
      </c>
      <c r="G251" s="182">
        <f t="shared" si="41"/>
        <v>-7.2500000533182174E-4</v>
      </c>
      <c r="K251" s="111">
        <f t="shared" ref="K251:K287" si="43">+C251-(C$7+F251*C$8)</f>
        <v>-7.2500000533182174E-4</v>
      </c>
      <c r="O251" s="111">
        <f t="shared" ca="1" si="34"/>
        <v>8.8229901199741514E-3</v>
      </c>
      <c r="P251" s="111">
        <f t="shared" ca="1" si="35"/>
        <v>-6.5719186549933473E-3</v>
      </c>
      <c r="Q251" s="141">
        <f t="shared" si="38"/>
        <v>41185.209499999997</v>
      </c>
      <c r="R251" s="114">
        <f>G251</f>
        <v>-7.2500000533182174E-4</v>
      </c>
      <c r="T251" s="111" t="s">
        <v>95</v>
      </c>
      <c r="U251" s="140"/>
      <c r="W251" s="112">
        <f t="shared" si="36"/>
        <v>1</v>
      </c>
    </row>
    <row r="252" spans="1:23" ht="12.95" customHeight="1" x14ac:dyDescent="0.2">
      <c r="A252" s="24" t="s">
        <v>81</v>
      </c>
      <c r="B252" s="38" t="s">
        <v>19</v>
      </c>
      <c r="C252" s="37">
        <v>56230.695699999997</v>
      </c>
      <c r="D252" s="37">
        <v>2.0000000000000001E-4</v>
      </c>
      <c r="E252" s="138">
        <f t="shared" si="32"/>
        <v>18607.497953420661</v>
      </c>
      <c r="F252" s="111">
        <f t="shared" si="33"/>
        <v>18607.5</v>
      </c>
      <c r="G252" s="182">
        <f t="shared" si="41"/>
        <v>-3.1562500080326572E-3</v>
      </c>
      <c r="K252" s="111">
        <f t="shared" si="43"/>
        <v>-3.1562500080326572E-3</v>
      </c>
      <c r="O252" s="111">
        <f t="shared" ca="1" si="34"/>
        <v>8.8454560825998937E-3</v>
      </c>
      <c r="P252" s="111">
        <f t="shared" ca="1" si="35"/>
        <v>-6.6563082982033644E-3</v>
      </c>
      <c r="Q252" s="141">
        <f t="shared" si="38"/>
        <v>41212.195699999997</v>
      </c>
      <c r="S252" s="114">
        <f t="shared" ref="S252:S258" si="44">G252</f>
        <v>-3.1562500080326572E-3</v>
      </c>
      <c r="U252" s="140"/>
      <c r="W252" s="112">
        <f t="shared" si="36"/>
        <v>2</v>
      </c>
    </row>
    <row r="253" spans="1:23" ht="12.95" customHeight="1" x14ac:dyDescent="0.2">
      <c r="A253" s="24" t="s">
        <v>82</v>
      </c>
      <c r="B253" s="38" t="s">
        <v>19</v>
      </c>
      <c r="C253" s="37">
        <v>56232.235139999997</v>
      </c>
      <c r="D253" s="37">
        <v>2.9999999999999997E-4</v>
      </c>
      <c r="E253" s="138">
        <f t="shared" si="32"/>
        <v>18608.496158915059</v>
      </c>
      <c r="F253" s="111">
        <f t="shared" si="33"/>
        <v>18608.5</v>
      </c>
      <c r="G253" s="182">
        <f t="shared" si="41"/>
        <v>-5.9237500026938505E-3</v>
      </c>
      <c r="K253" s="111">
        <f t="shared" si="43"/>
        <v>-5.9237500026938505E-3</v>
      </c>
      <c r="O253" s="111">
        <f t="shared" ca="1" si="34"/>
        <v>8.8467398518927917E-3</v>
      </c>
      <c r="P253" s="111">
        <f t="shared" ca="1" si="35"/>
        <v>-6.6611305635296547E-3</v>
      </c>
      <c r="Q253" s="141">
        <f t="shared" si="38"/>
        <v>41213.735139999997</v>
      </c>
      <c r="S253" s="114">
        <f t="shared" si="44"/>
        <v>-5.9237500026938505E-3</v>
      </c>
      <c r="U253" s="140"/>
      <c r="W253" s="112">
        <f t="shared" si="36"/>
        <v>2</v>
      </c>
    </row>
    <row r="254" spans="1:23" ht="12.95" customHeight="1" x14ac:dyDescent="0.2">
      <c r="A254" s="24" t="s">
        <v>82</v>
      </c>
      <c r="B254" s="38" t="s">
        <v>19</v>
      </c>
      <c r="C254" s="37">
        <v>56232.235480000003</v>
      </c>
      <c r="D254" s="37">
        <v>5.0000000000000001E-4</v>
      </c>
      <c r="E254" s="138">
        <f t="shared" si="32"/>
        <v>18608.496379378263</v>
      </c>
      <c r="F254" s="111">
        <f t="shared" si="33"/>
        <v>18608.5</v>
      </c>
      <c r="G254" s="182">
        <f t="shared" si="41"/>
        <v>-5.5837499967310578E-3</v>
      </c>
      <c r="K254" s="111">
        <f t="shared" si="43"/>
        <v>-5.5837499967310578E-3</v>
      </c>
      <c r="O254" s="111">
        <f t="shared" ca="1" si="34"/>
        <v>8.8467398518927917E-3</v>
      </c>
      <c r="P254" s="111">
        <f t="shared" ca="1" si="35"/>
        <v>-6.6611305635296547E-3</v>
      </c>
      <c r="Q254" s="141">
        <f t="shared" si="38"/>
        <v>41213.735480000003</v>
      </c>
      <c r="S254" s="114">
        <f t="shared" si="44"/>
        <v>-5.5837499967310578E-3</v>
      </c>
      <c r="U254" s="140"/>
      <c r="W254" s="112">
        <f t="shared" si="36"/>
        <v>2</v>
      </c>
    </row>
    <row r="255" spans="1:23" ht="12.95" customHeight="1" x14ac:dyDescent="0.2">
      <c r="A255" s="24" t="s">
        <v>82</v>
      </c>
      <c r="B255" s="38" t="s">
        <v>19</v>
      </c>
      <c r="C255" s="37">
        <v>56232.235659999998</v>
      </c>
      <c r="D255" s="37">
        <v>4.0000000000000002E-4</v>
      </c>
      <c r="E255" s="138">
        <f t="shared" si="32"/>
        <v>18608.496496094071</v>
      </c>
      <c r="F255" s="111">
        <f t="shared" si="33"/>
        <v>18608.5</v>
      </c>
      <c r="G255" s="182">
        <f t="shared" si="41"/>
        <v>-5.4037500012782402E-3</v>
      </c>
      <c r="K255" s="111">
        <f t="shared" si="43"/>
        <v>-5.4037500012782402E-3</v>
      </c>
      <c r="O255" s="111">
        <f t="shared" ca="1" si="34"/>
        <v>8.8467398518927917E-3</v>
      </c>
      <c r="P255" s="111">
        <f t="shared" ca="1" si="35"/>
        <v>-6.6611305635296547E-3</v>
      </c>
      <c r="Q255" s="141">
        <f t="shared" si="38"/>
        <v>41213.735659999998</v>
      </c>
      <c r="S255" s="114">
        <f t="shared" si="44"/>
        <v>-5.4037500012782402E-3</v>
      </c>
      <c r="U255" s="140"/>
      <c r="W255" s="112">
        <f t="shared" si="36"/>
        <v>2</v>
      </c>
    </row>
    <row r="256" spans="1:23" ht="12.95" customHeight="1" x14ac:dyDescent="0.2">
      <c r="A256" s="24" t="s">
        <v>83</v>
      </c>
      <c r="B256" s="38" t="s">
        <v>19</v>
      </c>
      <c r="C256" s="37">
        <v>56258.453200000004</v>
      </c>
      <c r="D256" s="37">
        <v>2.9999999999999997E-4</v>
      </c>
      <c r="E256" s="138">
        <f t="shared" si="32"/>
        <v>18625.496504199338</v>
      </c>
      <c r="F256" s="111">
        <f t="shared" si="33"/>
        <v>18625.5</v>
      </c>
      <c r="G256" s="182">
        <f t="shared" si="41"/>
        <v>-5.3912500006845221E-3</v>
      </c>
      <c r="K256" s="111">
        <f t="shared" si="43"/>
        <v>-5.3912500006845221E-3</v>
      </c>
      <c r="O256" s="111">
        <f t="shared" ca="1" si="34"/>
        <v>8.868563929872085E-3</v>
      </c>
      <c r="P256" s="111">
        <f t="shared" ca="1" si="35"/>
        <v>-6.7431090740765337E-3</v>
      </c>
      <c r="Q256" s="141">
        <f t="shared" si="38"/>
        <v>41239.953200000004</v>
      </c>
      <c r="S256" s="114">
        <f t="shared" si="44"/>
        <v>-5.3912500006845221E-3</v>
      </c>
      <c r="U256" s="140"/>
      <c r="W256" s="112">
        <f t="shared" si="36"/>
        <v>2</v>
      </c>
    </row>
    <row r="257" spans="1:23" ht="12.95" customHeight="1" x14ac:dyDescent="0.2">
      <c r="A257" s="37" t="s">
        <v>90</v>
      </c>
      <c r="B257" s="38"/>
      <c r="C257" s="37">
        <v>56457.397250000002</v>
      </c>
      <c r="D257" s="37">
        <v>1.6000000000000001E-4</v>
      </c>
      <c r="E257" s="138">
        <f t="shared" si="32"/>
        <v>18754.496038957146</v>
      </c>
      <c r="F257" s="111">
        <f t="shared" si="33"/>
        <v>18754.5</v>
      </c>
      <c r="G257" s="182">
        <f t="shared" si="41"/>
        <v>-6.1087499998393469E-3</v>
      </c>
      <c r="K257" s="111">
        <f t="shared" si="43"/>
        <v>-6.1087499998393469E-3</v>
      </c>
      <c r="O257" s="111">
        <f t="shared" ca="1" si="34"/>
        <v>9.0341701686561283E-3</v>
      </c>
      <c r="P257" s="111">
        <f t="shared" ca="1" si="35"/>
        <v>-7.3651813011676032E-3</v>
      </c>
      <c r="Q257" s="141">
        <f t="shared" si="38"/>
        <v>41438.897250000002</v>
      </c>
      <c r="S257" s="114">
        <f t="shared" si="44"/>
        <v>-6.1087499998393469E-3</v>
      </c>
      <c r="U257" s="140"/>
      <c r="W257" s="112">
        <f t="shared" si="36"/>
        <v>2</v>
      </c>
    </row>
    <row r="258" spans="1:23" ht="12.95" customHeight="1" x14ac:dyDescent="0.2">
      <c r="A258" s="24" t="s">
        <v>82</v>
      </c>
      <c r="B258" s="38" t="s">
        <v>19</v>
      </c>
      <c r="C258" s="37">
        <v>56457.401210000004</v>
      </c>
      <c r="D258" s="37">
        <v>2.0000000000000001E-4</v>
      </c>
      <c r="E258" s="138">
        <f t="shared" si="32"/>
        <v>18754.498606705001</v>
      </c>
      <c r="F258" s="111">
        <f t="shared" si="33"/>
        <v>18754.5</v>
      </c>
      <c r="G258" s="182">
        <f t="shared" si="41"/>
        <v>-2.1487499980139546E-3</v>
      </c>
      <c r="K258" s="111">
        <f t="shared" si="43"/>
        <v>-2.1487499980139546E-3</v>
      </c>
      <c r="O258" s="111">
        <f t="shared" ca="1" si="34"/>
        <v>9.0341701686561283E-3</v>
      </c>
      <c r="P258" s="111">
        <f t="shared" ca="1" si="35"/>
        <v>-7.3651813011676032E-3</v>
      </c>
      <c r="Q258" s="141">
        <f t="shared" si="38"/>
        <v>41438.901210000004</v>
      </c>
      <c r="S258" s="114">
        <f t="shared" si="44"/>
        <v>-2.1487499980139546E-3</v>
      </c>
      <c r="U258" s="140"/>
      <c r="W258" s="112">
        <f t="shared" si="36"/>
        <v>2</v>
      </c>
    </row>
    <row r="259" spans="1:23" ht="12.95" customHeight="1" x14ac:dyDescent="0.2">
      <c r="A259" s="37" t="s">
        <v>90</v>
      </c>
      <c r="B259" s="38"/>
      <c r="C259" s="37">
        <v>56504.442040000002</v>
      </c>
      <c r="D259" s="37">
        <v>1.2E-4</v>
      </c>
      <c r="E259" s="138">
        <f t="shared" si="32"/>
        <v>18785.000876989641</v>
      </c>
      <c r="F259" s="111">
        <f t="shared" si="33"/>
        <v>18785</v>
      </c>
      <c r="G259" s="182">
        <f t="shared" si="41"/>
        <v>1.3525000031222589E-3</v>
      </c>
      <c r="K259" s="111">
        <f t="shared" si="43"/>
        <v>1.3525000031222589E-3</v>
      </c>
      <c r="O259" s="111">
        <f t="shared" ca="1" si="34"/>
        <v>9.0733251320895651E-3</v>
      </c>
      <c r="P259" s="111">
        <f t="shared" ca="1" si="35"/>
        <v>-7.512260393619366E-3</v>
      </c>
      <c r="Q259" s="141">
        <f t="shared" si="38"/>
        <v>41485.942040000002</v>
      </c>
      <c r="R259" s="114">
        <f t="shared" ref="R259:R271" si="45">G259</f>
        <v>1.3525000031222589E-3</v>
      </c>
      <c r="U259" s="140"/>
      <c r="W259" s="112">
        <f t="shared" si="36"/>
        <v>1</v>
      </c>
    </row>
    <row r="260" spans="1:23" ht="12.95" customHeight="1" x14ac:dyDescent="0.2">
      <c r="A260" s="24" t="s">
        <v>82</v>
      </c>
      <c r="B260" s="38" t="s">
        <v>18</v>
      </c>
      <c r="C260" s="37">
        <v>56504.442130000003</v>
      </c>
      <c r="D260" s="37">
        <v>2.0000000000000001E-4</v>
      </c>
      <c r="E260" s="138">
        <f t="shared" si="32"/>
        <v>18785.000935347547</v>
      </c>
      <c r="F260" s="111">
        <f t="shared" si="33"/>
        <v>18785</v>
      </c>
      <c r="G260" s="182">
        <f t="shared" si="41"/>
        <v>1.4425000044866465E-3</v>
      </c>
      <c r="K260" s="111">
        <f t="shared" si="43"/>
        <v>1.4425000044866465E-3</v>
      </c>
      <c r="O260" s="111">
        <f t="shared" ca="1" si="34"/>
        <v>9.0733251320895651E-3</v>
      </c>
      <c r="P260" s="111">
        <f t="shared" ca="1" si="35"/>
        <v>-7.512260393619366E-3</v>
      </c>
      <c r="Q260" s="141">
        <f t="shared" si="38"/>
        <v>41485.942130000003</v>
      </c>
      <c r="R260" s="114">
        <f t="shared" si="45"/>
        <v>1.4425000044866465E-3</v>
      </c>
      <c r="U260" s="140"/>
      <c r="W260" s="112">
        <f t="shared" si="36"/>
        <v>1</v>
      </c>
    </row>
    <row r="261" spans="1:23" ht="12.95" customHeight="1" x14ac:dyDescent="0.2">
      <c r="A261" s="24" t="s">
        <v>82</v>
      </c>
      <c r="B261" s="38" t="s">
        <v>18</v>
      </c>
      <c r="C261" s="37">
        <v>56504.442190000002</v>
      </c>
      <c r="D261" s="37">
        <v>2.0000000000000001E-4</v>
      </c>
      <c r="E261" s="138">
        <f t="shared" si="32"/>
        <v>18785.000974252816</v>
      </c>
      <c r="F261" s="111">
        <f t="shared" si="33"/>
        <v>18785</v>
      </c>
      <c r="G261" s="182">
        <f t="shared" si="41"/>
        <v>1.502500002970919E-3</v>
      </c>
      <c r="K261" s="111">
        <f t="shared" si="43"/>
        <v>1.502500002970919E-3</v>
      </c>
      <c r="O261" s="111">
        <f t="shared" ca="1" si="34"/>
        <v>9.0733251320895651E-3</v>
      </c>
      <c r="P261" s="111">
        <f t="shared" ca="1" si="35"/>
        <v>-7.512260393619366E-3</v>
      </c>
      <c r="Q261" s="141">
        <f t="shared" si="38"/>
        <v>41485.942190000002</v>
      </c>
      <c r="R261" s="114">
        <f t="shared" si="45"/>
        <v>1.502500002970919E-3</v>
      </c>
      <c r="U261" s="140"/>
      <c r="W261" s="112">
        <f t="shared" si="36"/>
        <v>1</v>
      </c>
    </row>
    <row r="262" spans="1:23" ht="12.95" customHeight="1" x14ac:dyDescent="0.2">
      <c r="A262" s="24" t="s">
        <v>82</v>
      </c>
      <c r="B262" s="38" t="s">
        <v>18</v>
      </c>
      <c r="C262" s="37">
        <v>56504.442280000003</v>
      </c>
      <c r="D262" s="37">
        <v>2.9999999999999997E-4</v>
      </c>
      <c r="E262" s="138">
        <f t="shared" si="32"/>
        <v>18785.001032610722</v>
      </c>
      <c r="F262" s="111">
        <f t="shared" si="33"/>
        <v>18785</v>
      </c>
      <c r="G262" s="182">
        <f t="shared" si="41"/>
        <v>1.5925000043353066E-3</v>
      </c>
      <c r="K262" s="111">
        <f t="shared" si="43"/>
        <v>1.5925000043353066E-3</v>
      </c>
      <c r="O262" s="111">
        <f t="shared" ca="1" si="34"/>
        <v>9.0733251320895651E-3</v>
      </c>
      <c r="P262" s="111">
        <f t="shared" ca="1" si="35"/>
        <v>-7.512260393619366E-3</v>
      </c>
      <c r="Q262" s="141">
        <f t="shared" si="38"/>
        <v>41485.942280000003</v>
      </c>
      <c r="R262" s="114">
        <f t="shared" si="45"/>
        <v>1.5925000043353066E-3</v>
      </c>
      <c r="U262" s="140"/>
      <c r="W262" s="112">
        <f t="shared" si="36"/>
        <v>1</v>
      </c>
    </row>
    <row r="263" spans="1:23" ht="12.95" customHeight="1" x14ac:dyDescent="0.2">
      <c r="A263" s="37" t="s">
        <v>90</v>
      </c>
      <c r="B263" s="38"/>
      <c r="C263" s="37">
        <v>56504.442309999999</v>
      </c>
      <c r="D263" s="37">
        <v>1.6000000000000001E-4</v>
      </c>
      <c r="E263" s="138">
        <f t="shared" si="32"/>
        <v>18785.001052063355</v>
      </c>
      <c r="F263" s="111">
        <f t="shared" si="33"/>
        <v>18785</v>
      </c>
      <c r="G263" s="182">
        <f t="shared" si="41"/>
        <v>1.622499999939464E-3</v>
      </c>
      <c r="K263" s="111">
        <f t="shared" si="43"/>
        <v>1.622499999939464E-3</v>
      </c>
      <c r="O263" s="111">
        <f t="shared" ca="1" si="34"/>
        <v>9.0733251320895651E-3</v>
      </c>
      <c r="P263" s="111">
        <f t="shared" ca="1" si="35"/>
        <v>-7.512260393619366E-3</v>
      </c>
      <c r="Q263" s="141">
        <f t="shared" si="38"/>
        <v>41485.942309999999</v>
      </c>
      <c r="R263" s="114">
        <f t="shared" si="45"/>
        <v>1.622499999939464E-3</v>
      </c>
      <c r="U263" s="140"/>
      <c r="W263" s="112">
        <f t="shared" si="36"/>
        <v>1</v>
      </c>
    </row>
    <row r="264" spans="1:23" ht="12.95" customHeight="1" x14ac:dyDescent="0.2">
      <c r="A264" s="37" t="s">
        <v>90</v>
      </c>
      <c r="B264" s="38"/>
      <c r="C264" s="37">
        <v>56504.442470000002</v>
      </c>
      <c r="D264" s="37">
        <v>2.2000000000000001E-4</v>
      </c>
      <c r="E264" s="138">
        <f t="shared" si="32"/>
        <v>18785.001155810747</v>
      </c>
      <c r="F264" s="111">
        <f t="shared" si="33"/>
        <v>18785</v>
      </c>
      <c r="G264" s="182">
        <f t="shared" si="41"/>
        <v>1.7825000031734817E-3</v>
      </c>
      <c r="K264" s="111">
        <f t="shared" si="43"/>
        <v>1.7825000031734817E-3</v>
      </c>
      <c r="O264" s="111">
        <f t="shared" ca="1" si="34"/>
        <v>9.0733251320895651E-3</v>
      </c>
      <c r="P264" s="111">
        <f t="shared" ca="1" si="35"/>
        <v>-7.512260393619366E-3</v>
      </c>
      <c r="Q264" s="141">
        <f t="shared" si="38"/>
        <v>41485.942470000002</v>
      </c>
      <c r="R264" s="114">
        <f t="shared" si="45"/>
        <v>1.7825000031734817E-3</v>
      </c>
      <c r="U264" s="140"/>
      <c r="W264" s="112">
        <f t="shared" si="36"/>
        <v>1</v>
      </c>
    </row>
    <row r="265" spans="1:23" ht="12.95" customHeight="1" x14ac:dyDescent="0.2">
      <c r="A265" s="37" t="s">
        <v>90</v>
      </c>
      <c r="B265" s="38"/>
      <c r="C265" s="37">
        <v>56504.442580000003</v>
      </c>
      <c r="D265" s="37">
        <v>2.5999999999999998E-4</v>
      </c>
      <c r="E265" s="138">
        <f t="shared" si="32"/>
        <v>18785.001227137076</v>
      </c>
      <c r="F265" s="111">
        <f t="shared" si="33"/>
        <v>18785</v>
      </c>
      <c r="G265" s="182">
        <f t="shared" si="41"/>
        <v>1.8925000040326267E-3</v>
      </c>
      <c r="K265" s="111">
        <f t="shared" si="43"/>
        <v>1.8925000040326267E-3</v>
      </c>
      <c r="O265" s="111">
        <f t="shared" ca="1" si="34"/>
        <v>9.0733251320895651E-3</v>
      </c>
      <c r="P265" s="111">
        <f t="shared" ca="1" si="35"/>
        <v>-7.512260393619366E-3</v>
      </c>
      <c r="Q265" s="141">
        <f t="shared" si="38"/>
        <v>41485.942580000003</v>
      </c>
      <c r="R265" s="114">
        <f t="shared" si="45"/>
        <v>1.8925000040326267E-3</v>
      </c>
      <c r="U265" s="140"/>
      <c r="W265" s="112">
        <f t="shared" si="36"/>
        <v>1</v>
      </c>
    </row>
    <row r="266" spans="1:23" ht="12.95" customHeight="1" x14ac:dyDescent="0.2">
      <c r="A266" s="37" t="s">
        <v>90</v>
      </c>
      <c r="B266" s="38"/>
      <c r="C266" s="37">
        <v>56504.442799999997</v>
      </c>
      <c r="D266" s="37">
        <v>2.5000000000000001E-4</v>
      </c>
      <c r="E266" s="138">
        <f t="shared" si="32"/>
        <v>18785.00136978973</v>
      </c>
      <c r="F266" s="111">
        <f t="shared" si="33"/>
        <v>18785</v>
      </c>
      <c r="G266" s="182">
        <f t="shared" si="41"/>
        <v>2.1124999984749593E-3</v>
      </c>
      <c r="K266" s="111">
        <f t="shared" si="43"/>
        <v>2.1124999984749593E-3</v>
      </c>
      <c r="O266" s="111">
        <f t="shared" ca="1" si="34"/>
        <v>9.0733251320895651E-3</v>
      </c>
      <c r="P266" s="111">
        <f t="shared" ca="1" si="35"/>
        <v>-7.512260393619366E-3</v>
      </c>
      <c r="Q266" s="141">
        <f t="shared" si="38"/>
        <v>41485.942799999997</v>
      </c>
      <c r="R266" s="114">
        <f t="shared" si="45"/>
        <v>2.1124999984749593E-3</v>
      </c>
      <c r="U266" s="140"/>
      <c r="W266" s="112">
        <f t="shared" si="36"/>
        <v>1</v>
      </c>
    </row>
    <row r="267" spans="1:23" ht="12.95" customHeight="1" x14ac:dyDescent="0.2">
      <c r="A267" s="24" t="s">
        <v>82</v>
      </c>
      <c r="B267" s="38" t="s">
        <v>18</v>
      </c>
      <c r="C267" s="37">
        <v>56504.443579999999</v>
      </c>
      <c r="D267" s="37">
        <v>1E-4</v>
      </c>
      <c r="E267" s="138">
        <f t="shared" si="32"/>
        <v>18785.00187555825</v>
      </c>
      <c r="F267" s="111">
        <f t="shared" si="33"/>
        <v>18785</v>
      </c>
      <c r="G267" s="182">
        <f t="shared" si="41"/>
        <v>2.8925000005983748E-3</v>
      </c>
      <c r="K267" s="111">
        <f t="shared" si="43"/>
        <v>2.8925000005983748E-3</v>
      </c>
      <c r="O267" s="111">
        <f t="shared" ca="1" si="34"/>
        <v>9.0733251320895651E-3</v>
      </c>
      <c r="P267" s="111">
        <f t="shared" ca="1" si="35"/>
        <v>-7.512260393619366E-3</v>
      </c>
      <c r="Q267" s="141">
        <f t="shared" si="38"/>
        <v>41485.943579999999</v>
      </c>
      <c r="R267" s="114">
        <f t="shared" si="45"/>
        <v>2.8925000005983748E-3</v>
      </c>
      <c r="U267" s="140"/>
      <c r="W267" s="112">
        <f t="shared" si="36"/>
        <v>1</v>
      </c>
    </row>
    <row r="268" spans="1:23" ht="12.95" customHeight="1" x14ac:dyDescent="0.2">
      <c r="A268" s="24" t="s">
        <v>82</v>
      </c>
      <c r="B268" s="38" t="s">
        <v>18</v>
      </c>
      <c r="C268" s="37">
        <v>56504.443850000003</v>
      </c>
      <c r="D268" s="37">
        <v>2.0000000000000001E-4</v>
      </c>
      <c r="E268" s="138">
        <f t="shared" si="32"/>
        <v>18785.002050631971</v>
      </c>
      <c r="F268" s="111">
        <f t="shared" si="33"/>
        <v>18785</v>
      </c>
      <c r="G268" s="182">
        <f t="shared" si="41"/>
        <v>3.1625000046915375E-3</v>
      </c>
      <c r="K268" s="111">
        <f t="shared" si="43"/>
        <v>3.1625000046915375E-3</v>
      </c>
      <c r="O268" s="111">
        <f t="shared" ca="1" si="34"/>
        <v>9.0733251320895651E-3</v>
      </c>
      <c r="P268" s="111">
        <f t="shared" ca="1" si="35"/>
        <v>-7.512260393619366E-3</v>
      </c>
      <c r="Q268" s="141">
        <f t="shared" si="38"/>
        <v>41485.943850000003</v>
      </c>
      <c r="R268" s="114">
        <f t="shared" si="45"/>
        <v>3.1625000046915375E-3</v>
      </c>
      <c r="U268" s="140"/>
      <c r="W268" s="112">
        <f t="shared" si="36"/>
        <v>1</v>
      </c>
    </row>
    <row r="269" spans="1:23" ht="12.95" customHeight="1" x14ac:dyDescent="0.2">
      <c r="A269" s="24" t="s">
        <v>82</v>
      </c>
      <c r="B269" s="38" t="s">
        <v>18</v>
      </c>
      <c r="C269" s="37">
        <v>56504.444009999999</v>
      </c>
      <c r="D269" s="37">
        <v>2.0000000000000001E-4</v>
      </c>
      <c r="E269" s="138">
        <f t="shared" si="32"/>
        <v>18785.002154379355</v>
      </c>
      <c r="F269" s="111">
        <f t="shared" si="33"/>
        <v>18785</v>
      </c>
      <c r="G269" s="182">
        <f t="shared" si="41"/>
        <v>3.3225000006495975E-3</v>
      </c>
      <c r="K269" s="111">
        <f t="shared" si="43"/>
        <v>3.3225000006495975E-3</v>
      </c>
      <c r="O269" s="111">
        <f t="shared" ca="1" si="34"/>
        <v>9.0733251320895651E-3</v>
      </c>
      <c r="P269" s="111">
        <f t="shared" ca="1" si="35"/>
        <v>-7.512260393619366E-3</v>
      </c>
      <c r="Q269" s="141">
        <f t="shared" si="38"/>
        <v>41485.944009999999</v>
      </c>
      <c r="R269" s="114">
        <f t="shared" si="45"/>
        <v>3.3225000006495975E-3</v>
      </c>
      <c r="U269" s="140"/>
      <c r="W269" s="112">
        <f t="shared" si="36"/>
        <v>1</v>
      </c>
    </row>
    <row r="270" spans="1:23" ht="12.95" customHeight="1" x14ac:dyDescent="0.2">
      <c r="A270" s="24" t="s">
        <v>82</v>
      </c>
      <c r="B270" s="38" t="s">
        <v>18</v>
      </c>
      <c r="C270" s="37">
        <v>56504.44412</v>
      </c>
      <c r="D270" s="37">
        <v>2.9999999999999997E-4</v>
      </c>
      <c r="E270" s="138">
        <f t="shared" si="32"/>
        <v>18785.002225705684</v>
      </c>
      <c r="F270" s="111">
        <f t="shared" si="33"/>
        <v>18785</v>
      </c>
      <c r="G270" s="182">
        <f t="shared" si="41"/>
        <v>3.4325000015087426E-3</v>
      </c>
      <c r="K270" s="111">
        <f t="shared" si="43"/>
        <v>3.4325000015087426E-3</v>
      </c>
      <c r="O270" s="111">
        <f t="shared" ca="1" si="34"/>
        <v>9.0733251320895651E-3</v>
      </c>
      <c r="P270" s="111">
        <f t="shared" ca="1" si="35"/>
        <v>-7.512260393619366E-3</v>
      </c>
      <c r="Q270" s="141">
        <f t="shared" si="38"/>
        <v>41485.94412</v>
      </c>
      <c r="R270" s="114">
        <f t="shared" si="45"/>
        <v>3.4325000015087426E-3</v>
      </c>
      <c r="U270" s="140"/>
      <c r="W270" s="112">
        <f t="shared" si="36"/>
        <v>1</v>
      </c>
    </row>
    <row r="271" spans="1:23" ht="12.95" customHeight="1" x14ac:dyDescent="0.2">
      <c r="A271" s="24" t="s">
        <v>82</v>
      </c>
      <c r="B271" s="38" t="s">
        <v>18</v>
      </c>
      <c r="C271" s="37">
        <v>56504.444340000002</v>
      </c>
      <c r="D271" s="37">
        <v>2.9999999999999997E-4</v>
      </c>
      <c r="E271" s="138">
        <f t="shared" si="32"/>
        <v>18785.002368358346</v>
      </c>
      <c r="F271" s="111">
        <f t="shared" si="33"/>
        <v>18785</v>
      </c>
      <c r="G271" s="182">
        <f t="shared" si="41"/>
        <v>3.6525000032270327E-3</v>
      </c>
      <c r="K271" s="111">
        <f t="shared" si="43"/>
        <v>3.6525000032270327E-3</v>
      </c>
      <c r="O271" s="111">
        <f t="shared" ca="1" si="34"/>
        <v>9.0733251320895651E-3</v>
      </c>
      <c r="P271" s="111">
        <f t="shared" ca="1" si="35"/>
        <v>-7.512260393619366E-3</v>
      </c>
      <c r="Q271" s="141">
        <f t="shared" si="38"/>
        <v>41485.944340000002</v>
      </c>
      <c r="R271" s="114">
        <f t="shared" si="45"/>
        <v>3.6525000032270327E-3</v>
      </c>
      <c r="U271" s="140"/>
      <c r="W271" s="112">
        <f t="shared" si="36"/>
        <v>1</v>
      </c>
    </row>
    <row r="272" spans="1:23" ht="12.95" customHeight="1" x14ac:dyDescent="0.2">
      <c r="A272" s="37" t="s">
        <v>90</v>
      </c>
      <c r="B272" s="38"/>
      <c r="C272" s="37">
        <v>56511.373220000001</v>
      </c>
      <c r="D272" s="37">
        <v>4.2999999999999999E-4</v>
      </c>
      <c r="E272" s="138">
        <f t="shared" si="32"/>
        <v>18789.495200872774</v>
      </c>
      <c r="F272" s="111">
        <f t="shared" si="33"/>
        <v>18789.5</v>
      </c>
      <c r="G272" s="182">
        <f t="shared" si="41"/>
        <v>-7.4012500044773333E-3</v>
      </c>
      <c r="K272" s="111">
        <f t="shared" si="43"/>
        <v>-7.4012500044773333E-3</v>
      </c>
      <c r="O272" s="111">
        <f t="shared" ca="1" si="34"/>
        <v>9.0791020939076129E-3</v>
      </c>
      <c r="P272" s="111">
        <f t="shared" ca="1" si="35"/>
        <v>-7.5339605875876514E-3</v>
      </c>
      <c r="Q272" s="141">
        <f t="shared" si="38"/>
        <v>41492.873220000001</v>
      </c>
      <c r="S272" s="114">
        <f>G272</f>
        <v>-7.4012500044773333E-3</v>
      </c>
      <c r="U272" s="140"/>
      <c r="W272" s="112">
        <f t="shared" si="36"/>
        <v>2</v>
      </c>
    </row>
    <row r="273" spans="1:23" ht="12.95" customHeight="1" x14ac:dyDescent="0.2">
      <c r="A273" s="24" t="s">
        <v>82</v>
      </c>
      <c r="B273" s="38" t="s">
        <v>19</v>
      </c>
      <c r="C273" s="37">
        <v>56511.374450000003</v>
      </c>
      <c r="D273" s="37">
        <v>4.0000000000000002E-4</v>
      </c>
      <c r="E273" s="138">
        <f t="shared" si="32"/>
        <v>18789.495998430823</v>
      </c>
      <c r="F273" s="111">
        <f t="shared" si="33"/>
        <v>18789.5</v>
      </c>
      <c r="G273" s="182">
        <f t="shared" si="41"/>
        <v>-6.1712500028079376E-3</v>
      </c>
      <c r="K273" s="111">
        <f t="shared" si="43"/>
        <v>-6.1712500028079376E-3</v>
      </c>
      <c r="O273" s="111">
        <f t="shared" ca="1" si="34"/>
        <v>9.0791020939076129E-3</v>
      </c>
      <c r="P273" s="111">
        <f t="shared" ca="1" si="35"/>
        <v>-7.5339605875876514E-3</v>
      </c>
      <c r="Q273" s="141">
        <f t="shared" si="38"/>
        <v>41492.874450000003</v>
      </c>
      <c r="S273" s="114">
        <f>G273</f>
        <v>-6.1712500028079376E-3</v>
      </c>
      <c r="U273" s="140"/>
      <c r="W273" s="112">
        <f t="shared" si="36"/>
        <v>2</v>
      </c>
    </row>
    <row r="274" spans="1:23" ht="12.95" customHeight="1" x14ac:dyDescent="0.2">
      <c r="A274" s="37" t="s">
        <v>85</v>
      </c>
      <c r="B274" s="38" t="s">
        <v>18</v>
      </c>
      <c r="C274" s="37">
        <v>56524.4899</v>
      </c>
      <c r="D274" s="37">
        <v>2.9999999999999997E-4</v>
      </c>
      <c r="E274" s="138">
        <f t="shared" si="32"/>
        <v>18798.000333936907</v>
      </c>
      <c r="F274" s="111">
        <f t="shared" si="33"/>
        <v>18798</v>
      </c>
      <c r="G274" s="182">
        <f t="shared" si="41"/>
        <v>5.1499999972293153E-4</v>
      </c>
      <c r="K274" s="111">
        <f t="shared" si="43"/>
        <v>5.1499999972293153E-4</v>
      </c>
      <c r="O274" s="111">
        <f t="shared" ca="1" si="34"/>
        <v>9.0900141328972596E-3</v>
      </c>
      <c r="P274" s="111">
        <f t="shared" ca="1" si="35"/>
        <v>-7.5749498428610978E-3</v>
      </c>
      <c r="Q274" s="141">
        <f t="shared" si="38"/>
        <v>41505.9899</v>
      </c>
      <c r="R274" s="114">
        <f t="shared" ref="R274:R282" si="46">G274</f>
        <v>5.1499999972293153E-4</v>
      </c>
      <c r="U274" s="140"/>
      <c r="W274" s="112">
        <f t="shared" si="36"/>
        <v>1</v>
      </c>
    </row>
    <row r="275" spans="1:23" ht="12.95" customHeight="1" x14ac:dyDescent="0.2">
      <c r="A275" s="37" t="s">
        <v>90</v>
      </c>
      <c r="B275" s="38"/>
      <c r="C275" s="37">
        <v>56527.574090000002</v>
      </c>
      <c r="D275" s="37">
        <v>4.4000000000000002E-4</v>
      </c>
      <c r="E275" s="138">
        <f t="shared" si="32"/>
        <v>18800.000188042141</v>
      </c>
      <c r="F275" s="111">
        <f t="shared" si="33"/>
        <v>18800</v>
      </c>
      <c r="G275" s="182">
        <f t="shared" ref="G275:G292" si="47">+C275-(C$7+F275*C$8)</f>
        <v>2.9000000358792022E-4</v>
      </c>
      <c r="K275" s="111">
        <f t="shared" si="43"/>
        <v>2.9000000358792022E-4</v>
      </c>
      <c r="O275" s="111">
        <f t="shared" ca="1" si="34"/>
        <v>9.092581671483059E-3</v>
      </c>
      <c r="P275" s="111">
        <f t="shared" ca="1" si="35"/>
        <v>-7.5845943735136645E-3</v>
      </c>
      <c r="Q275" s="141">
        <f t="shared" si="38"/>
        <v>41509.074090000002</v>
      </c>
      <c r="R275" s="114">
        <f t="shared" si="46"/>
        <v>2.9000000358792022E-4</v>
      </c>
      <c r="U275" s="140"/>
      <c r="W275" s="112">
        <f t="shared" si="36"/>
        <v>1</v>
      </c>
    </row>
    <row r="276" spans="1:23" ht="12.95" customHeight="1" x14ac:dyDescent="0.2">
      <c r="A276" s="24" t="s">
        <v>82</v>
      </c>
      <c r="B276" s="38" t="s">
        <v>18</v>
      </c>
      <c r="C276" s="37">
        <v>56527.574569999997</v>
      </c>
      <c r="D276" s="37">
        <v>4.0000000000000002E-4</v>
      </c>
      <c r="E276" s="138">
        <f t="shared" si="32"/>
        <v>18800.000499284302</v>
      </c>
      <c r="F276" s="111">
        <f t="shared" si="33"/>
        <v>18800</v>
      </c>
      <c r="G276" s="182">
        <f t="shared" si="47"/>
        <v>7.6999999873805791E-4</v>
      </c>
      <c r="K276" s="111">
        <f t="shared" si="43"/>
        <v>7.6999999873805791E-4</v>
      </c>
      <c r="O276" s="111">
        <f t="shared" ca="1" si="34"/>
        <v>9.092581671483059E-3</v>
      </c>
      <c r="P276" s="111">
        <f t="shared" ca="1" si="35"/>
        <v>-7.5845943735136645E-3</v>
      </c>
      <c r="Q276" s="141">
        <f t="shared" si="38"/>
        <v>41509.074569999997</v>
      </c>
      <c r="R276" s="114">
        <f t="shared" si="46"/>
        <v>7.6999999873805791E-4</v>
      </c>
      <c r="U276" s="140"/>
      <c r="W276" s="112">
        <f t="shared" si="36"/>
        <v>1</v>
      </c>
    </row>
    <row r="277" spans="1:23" ht="12.95" customHeight="1" x14ac:dyDescent="0.2">
      <c r="A277" s="37" t="s">
        <v>90</v>
      </c>
      <c r="B277" s="38"/>
      <c r="C277" s="37">
        <v>56527.574710000001</v>
      </c>
      <c r="D277" s="37">
        <v>2.9999999999999997E-4</v>
      </c>
      <c r="E277" s="138">
        <f t="shared" ref="E277:E340" si="48">+(C277-C$7)/C$8</f>
        <v>18800.000590063271</v>
      </c>
      <c r="F277" s="111">
        <f t="shared" ref="F277:F315" si="49">ROUND(2*E277,0)/2</f>
        <v>18800</v>
      </c>
      <c r="G277" s="182">
        <f t="shared" si="47"/>
        <v>9.1000000247731805E-4</v>
      </c>
      <c r="K277" s="111">
        <f t="shared" si="43"/>
        <v>9.1000000247731805E-4</v>
      </c>
      <c r="O277" s="111">
        <f t="shared" ref="O277:O340" ca="1" si="50">+C$11+C$12*$F277</f>
        <v>9.092581671483059E-3</v>
      </c>
      <c r="P277" s="111">
        <f t="shared" ref="P277:P340" ca="1" si="51">+D$11+D$12*$F277</f>
        <v>-7.5845943735136645E-3</v>
      </c>
      <c r="Q277" s="141">
        <f t="shared" si="38"/>
        <v>41509.074710000001</v>
      </c>
      <c r="R277" s="114">
        <f t="shared" si="46"/>
        <v>9.1000000247731805E-4</v>
      </c>
      <c r="U277" s="140"/>
      <c r="W277" s="112">
        <f t="shared" ref="W277:W291" si="52">IF(F277=INT(F277),1,2)</f>
        <v>1</v>
      </c>
    </row>
    <row r="278" spans="1:23" ht="12.95" customHeight="1" x14ac:dyDescent="0.2">
      <c r="A278" s="37" t="s">
        <v>90</v>
      </c>
      <c r="B278" s="38"/>
      <c r="C278" s="37">
        <v>56527.574719999997</v>
      </c>
      <c r="D278" s="37">
        <v>2.9E-4</v>
      </c>
      <c r="E278" s="138">
        <f t="shared" si="48"/>
        <v>18800.000596547477</v>
      </c>
      <c r="F278" s="111">
        <f t="shared" si="49"/>
        <v>18800</v>
      </c>
      <c r="G278" s="182">
        <f t="shared" si="47"/>
        <v>9.1999999858671799E-4</v>
      </c>
      <c r="K278" s="111">
        <f t="shared" si="43"/>
        <v>9.1999999858671799E-4</v>
      </c>
      <c r="O278" s="111">
        <f t="shared" ca="1" si="50"/>
        <v>9.092581671483059E-3</v>
      </c>
      <c r="P278" s="111">
        <f t="shared" ca="1" si="51"/>
        <v>-7.5845943735136645E-3</v>
      </c>
      <c r="Q278" s="141">
        <f t="shared" si="38"/>
        <v>41509.074719999997</v>
      </c>
      <c r="R278" s="114">
        <f t="shared" si="46"/>
        <v>9.1999999858671799E-4</v>
      </c>
      <c r="U278" s="140"/>
      <c r="W278" s="112">
        <f t="shared" si="52"/>
        <v>1</v>
      </c>
    </row>
    <row r="279" spans="1:23" ht="12.95" customHeight="1" x14ac:dyDescent="0.2">
      <c r="A279" s="37" t="s">
        <v>90</v>
      </c>
      <c r="B279" s="38"/>
      <c r="C279" s="37">
        <v>56527.574890000004</v>
      </c>
      <c r="D279" s="37">
        <v>4.0000000000000002E-4</v>
      </c>
      <c r="E279" s="138">
        <f t="shared" si="48"/>
        <v>18800.000706779083</v>
      </c>
      <c r="F279" s="111">
        <f t="shared" si="49"/>
        <v>18800</v>
      </c>
      <c r="G279" s="182">
        <f t="shared" si="47"/>
        <v>1.0900000052060932E-3</v>
      </c>
      <c r="K279" s="111">
        <f t="shared" si="43"/>
        <v>1.0900000052060932E-3</v>
      </c>
      <c r="O279" s="111">
        <f t="shared" ca="1" si="50"/>
        <v>9.092581671483059E-3</v>
      </c>
      <c r="P279" s="111">
        <f t="shared" ca="1" si="51"/>
        <v>-7.5845943735136645E-3</v>
      </c>
      <c r="Q279" s="141">
        <f t="shared" si="38"/>
        <v>41509.074890000004</v>
      </c>
      <c r="R279" s="114">
        <f t="shared" si="46"/>
        <v>1.0900000052060932E-3</v>
      </c>
      <c r="U279" s="140"/>
      <c r="W279" s="112">
        <f t="shared" si="52"/>
        <v>1</v>
      </c>
    </row>
    <row r="280" spans="1:23" ht="12.95" customHeight="1" x14ac:dyDescent="0.2">
      <c r="A280" s="24" t="s">
        <v>82</v>
      </c>
      <c r="B280" s="38" t="s">
        <v>18</v>
      </c>
      <c r="C280" s="37">
        <v>56527.575190000003</v>
      </c>
      <c r="D280" s="37">
        <v>2.9999999999999997E-4</v>
      </c>
      <c r="E280" s="138">
        <f t="shared" si="48"/>
        <v>18800.000901305437</v>
      </c>
      <c r="F280" s="111">
        <f t="shared" si="49"/>
        <v>18800</v>
      </c>
      <c r="G280" s="182">
        <f t="shared" si="47"/>
        <v>1.3900000049034134E-3</v>
      </c>
      <c r="K280" s="111">
        <f t="shared" si="43"/>
        <v>1.3900000049034134E-3</v>
      </c>
      <c r="O280" s="111">
        <f t="shared" ca="1" si="50"/>
        <v>9.092581671483059E-3</v>
      </c>
      <c r="P280" s="111">
        <f t="shared" ca="1" si="51"/>
        <v>-7.5845943735136645E-3</v>
      </c>
      <c r="Q280" s="141">
        <f t="shared" si="38"/>
        <v>41509.075190000003</v>
      </c>
      <c r="R280" s="114">
        <f t="shared" si="46"/>
        <v>1.3900000049034134E-3</v>
      </c>
      <c r="U280" s="140"/>
      <c r="W280" s="112">
        <f t="shared" si="52"/>
        <v>1</v>
      </c>
    </row>
    <row r="281" spans="1:23" ht="12.95" customHeight="1" x14ac:dyDescent="0.2">
      <c r="A281" s="24" t="s">
        <v>82</v>
      </c>
      <c r="B281" s="38" t="s">
        <v>18</v>
      </c>
      <c r="C281" s="37">
        <v>56527.575199999999</v>
      </c>
      <c r="D281" s="37">
        <v>2.9999999999999997E-4</v>
      </c>
      <c r="E281" s="138">
        <f t="shared" si="48"/>
        <v>18800.000907789643</v>
      </c>
      <c r="F281" s="111">
        <f t="shared" si="49"/>
        <v>18800</v>
      </c>
      <c r="G281" s="182">
        <f t="shared" si="47"/>
        <v>1.4000000010128133E-3</v>
      </c>
      <c r="K281" s="111">
        <f t="shared" si="43"/>
        <v>1.4000000010128133E-3</v>
      </c>
      <c r="O281" s="111">
        <f t="shared" ca="1" si="50"/>
        <v>9.092581671483059E-3</v>
      </c>
      <c r="P281" s="111">
        <f t="shared" ca="1" si="51"/>
        <v>-7.5845943735136645E-3</v>
      </c>
      <c r="Q281" s="141">
        <f t="shared" si="38"/>
        <v>41509.075199999999</v>
      </c>
      <c r="R281" s="114">
        <f t="shared" si="46"/>
        <v>1.4000000010128133E-3</v>
      </c>
      <c r="U281" s="140"/>
      <c r="W281" s="112">
        <f t="shared" si="52"/>
        <v>1</v>
      </c>
    </row>
    <row r="282" spans="1:23" ht="12.95" customHeight="1" x14ac:dyDescent="0.2">
      <c r="A282" s="24" t="s">
        <v>82</v>
      </c>
      <c r="B282" s="38" t="s">
        <v>18</v>
      </c>
      <c r="C282" s="37">
        <v>56527.575369999999</v>
      </c>
      <c r="D282" s="37">
        <v>4.0000000000000002E-4</v>
      </c>
      <c r="E282" s="138">
        <f t="shared" si="48"/>
        <v>18800.001018021245</v>
      </c>
      <c r="F282" s="111">
        <f t="shared" si="49"/>
        <v>18800</v>
      </c>
      <c r="G282" s="182">
        <f t="shared" si="47"/>
        <v>1.5700000003562309E-3</v>
      </c>
      <c r="K282" s="111">
        <f t="shared" si="43"/>
        <v>1.5700000003562309E-3</v>
      </c>
      <c r="O282" s="111">
        <f t="shared" ca="1" si="50"/>
        <v>9.092581671483059E-3</v>
      </c>
      <c r="P282" s="111">
        <f t="shared" ca="1" si="51"/>
        <v>-7.5845943735136645E-3</v>
      </c>
      <c r="Q282" s="141">
        <f t="shared" ref="Q282:Q349" si="53">C282-15018.5</f>
        <v>41509.075369999999</v>
      </c>
      <c r="R282" s="114">
        <f t="shared" si="46"/>
        <v>1.5700000003562309E-3</v>
      </c>
      <c r="U282" s="140"/>
      <c r="W282" s="112">
        <f t="shared" si="52"/>
        <v>1</v>
      </c>
    </row>
    <row r="283" spans="1:23" ht="12.95" customHeight="1" x14ac:dyDescent="0.2">
      <c r="A283" s="24" t="s">
        <v>82</v>
      </c>
      <c r="B283" s="38" t="s">
        <v>19</v>
      </c>
      <c r="C283" s="37">
        <v>56545.302680000001</v>
      </c>
      <c r="D283" s="37">
        <v>4.0000000000000002E-4</v>
      </c>
      <c r="E283" s="138">
        <f t="shared" si="48"/>
        <v>18811.495781209727</v>
      </c>
      <c r="F283" s="111">
        <f t="shared" si="49"/>
        <v>18811.5</v>
      </c>
      <c r="G283" s="182">
        <f t="shared" si="47"/>
        <v>-6.506249999802094E-3</v>
      </c>
      <c r="K283" s="111">
        <f t="shared" si="43"/>
        <v>-6.506249999802094E-3</v>
      </c>
      <c r="O283" s="111">
        <f t="shared" ca="1" si="50"/>
        <v>9.1073450183514065E-3</v>
      </c>
      <c r="P283" s="111">
        <f t="shared" ca="1" si="51"/>
        <v>-7.6400504247659679E-3</v>
      </c>
      <c r="Q283" s="141">
        <f t="shared" si="53"/>
        <v>41526.802680000001</v>
      </c>
      <c r="S283" s="114">
        <f>G283</f>
        <v>-6.506249999802094E-3</v>
      </c>
      <c r="U283" s="140"/>
      <c r="W283" s="112">
        <f t="shared" si="52"/>
        <v>2</v>
      </c>
    </row>
    <row r="284" spans="1:23" ht="12.95" customHeight="1" x14ac:dyDescent="0.2">
      <c r="A284" s="24" t="s">
        <v>82</v>
      </c>
      <c r="B284" s="38" t="s">
        <v>19</v>
      </c>
      <c r="C284" s="37">
        <v>56545.3027</v>
      </c>
      <c r="D284" s="37">
        <v>4.0000000000000002E-4</v>
      </c>
      <c r="E284" s="138">
        <f t="shared" si="48"/>
        <v>18811.49579417815</v>
      </c>
      <c r="F284" s="111">
        <f t="shared" si="49"/>
        <v>18811.5</v>
      </c>
      <c r="G284" s="182">
        <f t="shared" si="47"/>
        <v>-6.4862500003073364E-3</v>
      </c>
      <c r="K284" s="111">
        <f t="shared" si="43"/>
        <v>-6.4862500003073364E-3</v>
      </c>
      <c r="O284" s="111">
        <f t="shared" ca="1" si="50"/>
        <v>9.1073450183514065E-3</v>
      </c>
      <c r="P284" s="111">
        <f t="shared" ca="1" si="51"/>
        <v>-7.6400504247659679E-3</v>
      </c>
      <c r="Q284" s="141">
        <f t="shared" si="53"/>
        <v>41526.8027</v>
      </c>
      <c r="S284" s="114">
        <f>G284</f>
        <v>-6.4862500003073364E-3</v>
      </c>
      <c r="U284" s="140"/>
      <c r="W284" s="112">
        <f t="shared" si="52"/>
        <v>2</v>
      </c>
    </row>
    <row r="285" spans="1:23" ht="12.95" customHeight="1" x14ac:dyDescent="0.2">
      <c r="A285" s="24" t="s">
        <v>82</v>
      </c>
      <c r="B285" s="38" t="s">
        <v>19</v>
      </c>
      <c r="C285" s="37">
        <v>56545.303240000001</v>
      </c>
      <c r="D285" s="37">
        <v>2.9999999999999997E-4</v>
      </c>
      <c r="E285" s="138">
        <f t="shared" si="48"/>
        <v>18811.496144325585</v>
      </c>
      <c r="F285" s="111">
        <f t="shared" si="49"/>
        <v>18811.5</v>
      </c>
      <c r="G285" s="182">
        <f t="shared" si="47"/>
        <v>-5.9462499993969686E-3</v>
      </c>
      <c r="K285" s="111">
        <f t="shared" si="43"/>
        <v>-5.9462499993969686E-3</v>
      </c>
      <c r="O285" s="111">
        <f t="shared" ca="1" si="50"/>
        <v>9.1073450183514065E-3</v>
      </c>
      <c r="P285" s="111">
        <f t="shared" ca="1" si="51"/>
        <v>-7.6400504247659679E-3</v>
      </c>
      <c r="Q285" s="141">
        <f t="shared" si="53"/>
        <v>41526.803240000001</v>
      </c>
      <c r="S285" s="114">
        <f>G285</f>
        <v>-5.9462499993969686E-3</v>
      </c>
      <c r="U285" s="140"/>
      <c r="W285" s="112">
        <f t="shared" si="52"/>
        <v>2</v>
      </c>
    </row>
    <row r="286" spans="1:23" ht="12.95" customHeight="1" x14ac:dyDescent="0.2">
      <c r="A286" s="24" t="s">
        <v>82</v>
      </c>
      <c r="B286" s="38" t="s">
        <v>19</v>
      </c>
      <c r="C286" s="37">
        <v>56545.303350000002</v>
      </c>
      <c r="D286" s="37">
        <v>4.0000000000000002E-4</v>
      </c>
      <c r="E286" s="138">
        <f t="shared" si="48"/>
        <v>18811.496215651914</v>
      </c>
      <c r="F286" s="111">
        <f t="shared" si="49"/>
        <v>18811.5</v>
      </c>
      <c r="G286" s="182">
        <f t="shared" si="47"/>
        <v>-5.8362499985378236E-3</v>
      </c>
      <c r="K286" s="111">
        <f t="shared" si="43"/>
        <v>-5.8362499985378236E-3</v>
      </c>
      <c r="O286" s="111">
        <f t="shared" ca="1" si="50"/>
        <v>9.1073450183514065E-3</v>
      </c>
      <c r="P286" s="111">
        <f t="shared" ca="1" si="51"/>
        <v>-7.6400504247659679E-3</v>
      </c>
      <c r="Q286" s="141">
        <f t="shared" si="53"/>
        <v>41526.803350000002</v>
      </c>
      <c r="S286" s="114">
        <f>G286</f>
        <v>-5.8362499985378236E-3</v>
      </c>
      <c r="U286" s="140"/>
      <c r="W286" s="112">
        <f t="shared" si="52"/>
        <v>2</v>
      </c>
    </row>
    <row r="287" spans="1:23" ht="12.95" customHeight="1" x14ac:dyDescent="0.2">
      <c r="A287" s="24" t="s">
        <v>87</v>
      </c>
      <c r="B287" s="38" t="s">
        <v>18</v>
      </c>
      <c r="C287" s="37">
        <v>56567.673600000002</v>
      </c>
      <c r="D287" s="37">
        <v>1E-4</v>
      </c>
      <c r="E287" s="138">
        <f t="shared" si="48"/>
        <v>18826.001559452929</v>
      </c>
      <c r="F287" s="111">
        <f t="shared" si="49"/>
        <v>18826</v>
      </c>
      <c r="G287" s="182">
        <f t="shared" si="47"/>
        <v>2.4049999992712401E-3</v>
      </c>
      <c r="K287" s="111">
        <f t="shared" si="43"/>
        <v>2.4049999992712401E-3</v>
      </c>
      <c r="O287" s="111">
        <f t="shared" ca="1" si="50"/>
        <v>9.125959673098448E-3</v>
      </c>
      <c r="P287" s="111">
        <f t="shared" ca="1" si="51"/>
        <v>-7.709973271997142E-3</v>
      </c>
      <c r="Q287" s="141">
        <f t="shared" si="53"/>
        <v>41549.173600000002</v>
      </c>
      <c r="R287" s="114">
        <f>G287</f>
        <v>2.4049999992712401E-3</v>
      </c>
      <c r="U287" s="140"/>
      <c r="W287" s="112">
        <f t="shared" si="52"/>
        <v>1</v>
      </c>
    </row>
    <row r="288" spans="1:23" ht="12.95" customHeight="1" x14ac:dyDescent="0.2">
      <c r="A288" s="147" t="s">
        <v>86</v>
      </c>
      <c r="B288" s="151" t="s">
        <v>18</v>
      </c>
      <c r="C288" s="37">
        <v>56568.436000000002</v>
      </c>
      <c r="D288" s="152">
        <v>2.5000000000000001E-3</v>
      </c>
      <c r="E288" s="138">
        <f t="shared" si="48"/>
        <v>18826.495915757121</v>
      </c>
      <c r="F288" s="111">
        <f t="shared" si="49"/>
        <v>18826.5</v>
      </c>
      <c r="G288" s="182">
        <f t="shared" si="47"/>
        <v>-6.2987499986775219E-3</v>
      </c>
      <c r="J288" s="111">
        <f>+C288-(C$7+F288*C$8)</f>
        <v>-6.2987499986775219E-3</v>
      </c>
      <c r="O288" s="111">
        <f t="shared" ca="1" si="50"/>
        <v>9.126601557744897E-3</v>
      </c>
      <c r="P288" s="111">
        <f t="shared" ca="1" si="51"/>
        <v>-7.7123844046602802E-3</v>
      </c>
      <c r="Q288" s="141">
        <f t="shared" si="53"/>
        <v>41549.936000000002</v>
      </c>
      <c r="S288" s="114">
        <f>G288</f>
        <v>-6.2987499986775219E-3</v>
      </c>
      <c r="U288" s="140"/>
      <c r="W288" s="112">
        <f t="shared" si="52"/>
        <v>2</v>
      </c>
    </row>
    <row r="289" spans="1:23" ht="12.95" customHeight="1" x14ac:dyDescent="0.2">
      <c r="A289" s="24" t="s">
        <v>87</v>
      </c>
      <c r="B289" s="38" t="s">
        <v>19</v>
      </c>
      <c r="C289" s="37">
        <v>56574.604299999999</v>
      </c>
      <c r="D289" s="37">
        <v>2.0000000000000001E-4</v>
      </c>
      <c r="E289" s="138">
        <f t="shared" si="48"/>
        <v>18830.495572093896</v>
      </c>
      <c r="F289" s="111">
        <f t="shared" si="49"/>
        <v>18830.5</v>
      </c>
      <c r="G289" s="182">
        <f t="shared" si="47"/>
        <v>-6.8287500034784898E-3</v>
      </c>
      <c r="K289" s="111">
        <f>+C289-(C$7+F289*C$8)</f>
        <v>-6.8287500034784898E-3</v>
      </c>
      <c r="O289" s="111">
        <f t="shared" ca="1" si="50"/>
        <v>9.1317366349164958E-3</v>
      </c>
      <c r="P289" s="111">
        <f t="shared" ca="1" si="51"/>
        <v>-7.7316734659654274E-3</v>
      </c>
      <c r="Q289" s="141">
        <f t="shared" si="53"/>
        <v>41556.104299999999</v>
      </c>
      <c r="S289" s="114">
        <f>G289</f>
        <v>-6.8287500034784898E-3</v>
      </c>
      <c r="U289" s="140"/>
      <c r="W289" s="112">
        <f t="shared" si="52"/>
        <v>2</v>
      </c>
    </row>
    <row r="290" spans="1:23" ht="12.95" customHeight="1" x14ac:dyDescent="0.2">
      <c r="A290" s="152" t="s">
        <v>88</v>
      </c>
      <c r="B290" s="151" t="s">
        <v>18</v>
      </c>
      <c r="C290" s="152">
        <v>56683.339699999997</v>
      </c>
      <c r="D290" s="152">
        <v>3.5000000000000001E-3</v>
      </c>
      <c r="E290" s="138">
        <f t="shared" si="48"/>
        <v>18901.001907979306</v>
      </c>
      <c r="F290" s="111">
        <f t="shared" si="49"/>
        <v>18901</v>
      </c>
      <c r="G290" s="182">
        <f t="shared" si="47"/>
        <v>2.9424999956972897E-3</v>
      </c>
      <c r="J290" s="111">
        <f>+C290-(C$7+F290*C$8)</f>
        <v>2.9424999956972897E-3</v>
      </c>
      <c r="O290" s="111">
        <f t="shared" ca="1" si="50"/>
        <v>9.2222423700659174E-3</v>
      </c>
      <c r="P290" s="111">
        <f t="shared" ca="1" si="51"/>
        <v>-8.0716431714686759E-3</v>
      </c>
      <c r="Q290" s="141">
        <f t="shared" si="53"/>
        <v>41664.839699999997</v>
      </c>
      <c r="R290" s="114">
        <f>G290</f>
        <v>2.9424999956972897E-3</v>
      </c>
      <c r="U290" s="140"/>
      <c r="W290" s="112">
        <f t="shared" si="52"/>
        <v>1</v>
      </c>
    </row>
    <row r="291" spans="1:23" ht="12.95" customHeight="1" x14ac:dyDescent="0.2">
      <c r="A291" s="152" t="s">
        <v>88</v>
      </c>
      <c r="B291" s="151" t="s">
        <v>18</v>
      </c>
      <c r="C291" s="152">
        <v>56834.476199999997</v>
      </c>
      <c r="D291" s="152">
        <v>1E-3</v>
      </c>
      <c r="E291" s="138">
        <f t="shared" si="48"/>
        <v>18999.002014968799</v>
      </c>
      <c r="F291" s="111">
        <f t="shared" si="49"/>
        <v>18999</v>
      </c>
      <c r="G291" s="182">
        <f t="shared" si="47"/>
        <v>3.1074999933480285E-3</v>
      </c>
      <c r="J291" s="111">
        <f>+C291-(C$7+F291*C$8)</f>
        <v>3.1074999933480285E-3</v>
      </c>
      <c r="O291" s="111">
        <f t="shared" ca="1" si="50"/>
        <v>9.348051760770075E-3</v>
      </c>
      <c r="P291" s="111">
        <f t="shared" ca="1" si="51"/>
        <v>-8.5442251734448305E-3</v>
      </c>
      <c r="Q291" s="141">
        <f t="shared" si="53"/>
        <v>41815.976199999997</v>
      </c>
      <c r="R291" s="114">
        <f>G291</f>
        <v>3.1074999933480285E-3</v>
      </c>
      <c r="U291" s="140"/>
      <c r="W291" s="112">
        <f t="shared" si="52"/>
        <v>1</v>
      </c>
    </row>
    <row r="292" spans="1:23" ht="12.95" customHeight="1" x14ac:dyDescent="0.2">
      <c r="A292" s="152" t="s">
        <v>89</v>
      </c>
      <c r="B292" s="38"/>
      <c r="C292" s="152">
        <v>56949.358899999999</v>
      </c>
      <c r="D292" s="152">
        <v>8.0000000000000004E-4</v>
      </c>
      <c r="E292" s="138">
        <f t="shared" si="48"/>
        <v>19073.494390346306</v>
      </c>
      <c r="F292" s="111">
        <f t="shared" si="49"/>
        <v>19073.5</v>
      </c>
      <c r="G292" s="182">
        <f t="shared" si="47"/>
        <v>-8.6512500056414865E-3</v>
      </c>
      <c r="J292" s="111">
        <f>+C292-(C$7+F292*C$8)</f>
        <v>-8.6512500056414865E-3</v>
      </c>
      <c r="O292" s="111">
        <f t="shared" ca="1" si="50"/>
        <v>9.443692573091092E-3</v>
      </c>
      <c r="P292" s="111">
        <f t="shared" ca="1" si="51"/>
        <v>-8.9034839402532401E-3</v>
      </c>
      <c r="Q292" s="141">
        <f t="shared" si="53"/>
        <v>41930.858899999999</v>
      </c>
      <c r="S292" s="114">
        <f>G292</f>
        <v>-8.6512500056414865E-3</v>
      </c>
      <c r="U292" s="140"/>
    </row>
    <row r="293" spans="1:23" ht="12.95" customHeight="1" x14ac:dyDescent="0.2">
      <c r="A293" s="135" t="s">
        <v>1001</v>
      </c>
      <c r="B293" s="136" t="s">
        <v>19</v>
      </c>
      <c r="C293" s="137">
        <v>57036.505700000002</v>
      </c>
      <c r="D293" s="137" t="s">
        <v>74</v>
      </c>
      <c r="E293" s="138">
        <f t="shared" si="48"/>
        <v>19130.002220842525</v>
      </c>
      <c r="F293" s="111">
        <f t="shared" si="49"/>
        <v>19130</v>
      </c>
      <c r="G293" s="182"/>
      <c r="O293" s="111">
        <f t="shared" ca="1" si="50"/>
        <v>9.5162255381399177E-3</v>
      </c>
      <c r="P293" s="111">
        <f t="shared" ca="1" si="51"/>
        <v>-9.1759419311884666E-3</v>
      </c>
      <c r="Q293" s="141">
        <f t="shared" si="53"/>
        <v>42018.005700000002</v>
      </c>
      <c r="U293" s="111">
        <f>+C293-(C$7+F293*C$8)</f>
        <v>3.4249999953317456E-3</v>
      </c>
    </row>
    <row r="294" spans="1:23" ht="12.95" customHeight="1" x14ac:dyDescent="0.2">
      <c r="A294" s="86" t="s">
        <v>1036</v>
      </c>
      <c r="B294" s="87" t="s">
        <v>18</v>
      </c>
      <c r="C294" s="86">
        <v>57036.505700000002</v>
      </c>
      <c r="D294" s="86">
        <v>1E-4</v>
      </c>
      <c r="E294" s="138">
        <f t="shared" si="48"/>
        <v>19130.002220842525</v>
      </c>
      <c r="F294" s="111">
        <f t="shared" si="49"/>
        <v>19130</v>
      </c>
      <c r="G294" s="182">
        <f t="shared" ref="G294:G309" si="54">+C294-(C$7+F294*C$8)</f>
        <v>3.4249999953317456E-3</v>
      </c>
      <c r="K294" s="111">
        <f t="shared" ref="K294:K299" si="55">+C294-(C$7+F294*C$8)</f>
        <v>3.4249999953317456E-3</v>
      </c>
      <c r="O294" s="111">
        <f t="shared" ca="1" si="50"/>
        <v>9.5162255381399177E-3</v>
      </c>
      <c r="P294" s="111">
        <f t="shared" ca="1" si="51"/>
        <v>-9.1759419311884666E-3</v>
      </c>
      <c r="Q294" s="141">
        <f t="shared" si="53"/>
        <v>42018.005700000002</v>
      </c>
      <c r="R294" s="114">
        <f>G294</f>
        <v>3.4249999953317456E-3</v>
      </c>
      <c r="U294" s="140"/>
    </row>
    <row r="295" spans="1:23" ht="12.95" customHeight="1" x14ac:dyDescent="0.2">
      <c r="A295" s="153" t="s">
        <v>1007</v>
      </c>
      <c r="B295" s="154" t="s">
        <v>19</v>
      </c>
      <c r="C295" s="155">
        <v>57208.446889999999</v>
      </c>
      <c r="D295" s="155">
        <v>2.0000000000000001E-4</v>
      </c>
      <c r="E295" s="138">
        <f t="shared" si="48"/>
        <v>19241.49252937753</v>
      </c>
      <c r="F295" s="111">
        <f t="shared" si="49"/>
        <v>19241.5</v>
      </c>
      <c r="G295" s="182">
        <f t="shared" si="54"/>
        <v>-1.1521250002260786E-2</v>
      </c>
      <c r="K295" s="111">
        <f t="shared" si="55"/>
        <v>-1.1521250002260786E-2</v>
      </c>
      <c r="O295" s="111">
        <f t="shared" ca="1" si="50"/>
        <v>9.6593658142982222E-3</v>
      </c>
      <c r="P295" s="111">
        <f t="shared" ca="1" si="51"/>
        <v>-9.7136245150694911E-3</v>
      </c>
      <c r="Q295" s="141">
        <f t="shared" si="53"/>
        <v>42189.946889999999</v>
      </c>
      <c r="S295" s="114">
        <f>G295</f>
        <v>-1.1521250002260786E-2</v>
      </c>
      <c r="U295" s="140"/>
    </row>
    <row r="296" spans="1:23" ht="12.95" customHeight="1" x14ac:dyDescent="0.2">
      <c r="A296" s="153" t="s">
        <v>1007</v>
      </c>
      <c r="B296" s="154" t="s">
        <v>19</v>
      </c>
      <c r="C296" s="155">
        <v>57208.447639999999</v>
      </c>
      <c r="D296" s="155">
        <v>2.0000000000000001E-4</v>
      </c>
      <c r="E296" s="138">
        <f t="shared" si="48"/>
        <v>19241.493015693413</v>
      </c>
      <c r="F296" s="111">
        <f t="shared" si="49"/>
        <v>19241.5</v>
      </c>
      <c r="G296" s="182">
        <f t="shared" si="54"/>
        <v>-1.0771250003017485E-2</v>
      </c>
      <c r="K296" s="111">
        <f t="shared" si="55"/>
        <v>-1.0771250003017485E-2</v>
      </c>
      <c r="O296" s="111">
        <f t="shared" ca="1" si="50"/>
        <v>9.6593658142982222E-3</v>
      </c>
      <c r="P296" s="111">
        <f t="shared" ca="1" si="51"/>
        <v>-9.7136245150694911E-3</v>
      </c>
      <c r="Q296" s="141">
        <f t="shared" si="53"/>
        <v>42189.947639999999</v>
      </c>
      <c r="S296" s="114">
        <f>G296</f>
        <v>-1.0771250003017485E-2</v>
      </c>
      <c r="U296" s="140"/>
      <c r="W296" s="112">
        <f>IF(F296=INT(F296),1,2)</f>
        <v>2</v>
      </c>
    </row>
    <row r="297" spans="1:23" ht="12.95" customHeight="1" x14ac:dyDescent="0.2">
      <c r="A297" s="153" t="s">
        <v>1007</v>
      </c>
      <c r="B297" s="154" t="s">
        <v>19</v>
      </c>
      <c r="C297" s="155">
        <v>57208.447760000003</v>
      </c>
      <c r="D297" s="155">
        <v>2.0000000000000001E-4</v>
      </c>
      <c r="E297" s="138">
        <f t="shared" si="48"/>
        <v>19241.493093503956</v>
      </c>
      <c r="F297" s="111">
        <f t="shared" si="49"/>
        <v>19241.5</v>
      </c>
      <c r="G297" s="182">
        <f t="shared" si="54"/>
        <v>-1.0651249998772983E-2</v>
      </c>
      <c r="K297" s="111">
        <f t="shared" si="55"/>
        <v>-1.0651249998772983E-2</v>
      </c>
      <c r="O297" s="111">
        <f t="shared" ca="1" si="50"/>
        <v>9.6593658142982222E-3</v>
      </c>
      <c r="P297" s="111">
        <f t="shared" ca="1" si="51"/>
        <v>-9.7136245150694911E-3</v>
      </c>
      <c r="Q297" s="141">
        <f t="shared" si="53"/>
        <v>42189.947760000003</v>
      </c>
      <c r="S297" s="114">
        <f>G297</f>
        <v>-1.0651249998772983E-2</v>
      </c>
      <c r="U297" s="140"/>
    </row>
    <row r="298" spans="1:23" ht="12.95" customHeight="1" x14ac:dyDescent="0.2">
      <c r="A298" s="153" t="s">
        <v>1007</v>
      </c>
      <c r="B298" s="154" t="s">
        <v>19</v>
      </c>
      <c r="C298" s="155">
        <v>57208.448109999998</v>
      </c>
      <c r="D298" s="155">
        <v>2.0000000000000001E-4</v>
      </c>
      <c r="E298" s="138">
        <f t="shared" si="48"/>
        <v>19241.493320451365</v>
      </c>
      <c r="F298" s="111">
        <f t="shared" si="49"/>
        <v>19241.5</v>
      </c>
      <c r="G298" s="182">
        <f t="shared" si="54"/>
        <v>-1.0301250003976747E-2</v>
      </c>
      <c r="K298" s="111">
        <f t="shared" si="55"/>
        <v>-1.0301250003976747E-2</v>
      </c>
      <c r="O298" s="111">
        <f t="shared" ca="1" si="50"/>
        <v>9.6593658142982222E-3</v>
      </c>
      <c r="P298" s="111">
        <f t="shared" ca="1" si="51"/>
        <v>-9.7136245150694911E-3</v>
      </c>
      <c r="Q298" s="141">
        <f t="shared" si="53"/>
        <v>42189.948109999998</v>
      </c>
      <c r="S298" s="114">
        <f>G298</f>
        <v>-1.0301250003976747E-2</v>
      </c>
      <c r="U298" s="140"/>
    </row>
    <row r="299" spans="1:23" ht="12.95" customHeight="1" x14ac:dyDescent="0.2">
      <c r="A299" s="86" t="s">
        <v>1037</v>
      </c>
      <c r="B299" s="87" t="s">
        <v>18</v>
      </c>
      <c r="C299" s="86">
        <v>57213.861700000001</v>
      </c>
      <c r="D299" s="86">
        <v>2.0000000000000001E-4</v>
      </c>
      <c r="E299" s="138">
        <f t="shared" si="48"/>
        <v>19245.003606842791</v>
      </c>
      <c r="F299" s="111">
        <f t="shared" si="49"/>
        <v>19245</v>
      </c>
      <c r="G299" s="182">
        <f t="shared" si="54"/>
        <v>5.5625000022700988E-3</v>
      </c>
      <c r="K299" s="111">
        <f t="shared" si="55"/>
        <v>5.5625000022700988E-3</v>
      </c>
      <c r="O299" s="111">
        <f t="shared" ca="1" si="50"/>
        <v>9.6638590068233686E-3</v>
      </c>
      <c r="P299" s="111">
        <f t="shared" ca="1" si="51"/>
        <v>-9.7305024437115001E-3</v>
      </c>
      <c r="Q299" s="141">
        <f t="shared" si="53"/>
        <v>42195.361700000001</v>
      </c>
      <c r="R299" s="114">
        <f>G299</f>
        <v>5.5625000022700988E-3</v>
      </c>
      <c r="U299" s="140"/>
    </row>
    <row r="300" spans="1:23" ht="12.95" customHeight="1" x14ac:dyDescent="0.2">
      <c r="A300" s="156" t="s">
        <v>92</v>
      </c>
      <c r="B300" s="157"/>
      <c r="C300" s="156">
        <v>57225.414100000002</v>
      </c>
      <c r="D300" s="156">
        <v>4.7000000000000002E-3</v>
      </c>
      <c r="E300" s="138">
        <f t="shared" si="48"/>
        <v>19252.494427630525</v>
      </c>
      <c r="F300" s="111">
        <f t="shared" si="49"/>
        <v>19252.5</v>
      </c>
      <c r="G300" s="182">
        <f t="shared" si="54"/>
        <v>-8.5937500043655746E-3</v>
      </c>
      <c r="J300" s="111">
        <f>+C300-(C$7+F300*C$8)</f>
        <v>-8.5937500043655746E-3</v>
      </c>
      <c r="O300" s="111">
        <f t="shared" ca="1" si="50"/>
        <v>9.6734872765201173E-3</v>
      </c>
      <c r="P300" s="111">
        <f t="shared" ca="1" si="51"/>
        <v>-9.7666694336586563E-3</v>
      </c>
      <c r="Q300" s="141">
        <f t="shared" si="53"/>
        <v>42206.914100000002</v>
      </c>
      <c r="S300" s="114">
        <f>G300</f>
        <v>-8.5937500043655746E-3</v>
      </c>
      <c r="U300" s="140"/>
    </row>
    <row r="301" spans="1:23" ht="12.95" customHeight="1" x14ac:dyDescent="0.2">
      <c r="A301" s="86" t="s">
        <v>1037</v>
      </c>
      <c r="B301" s="87" t="s">
        <v>19</v>
      </c>
      <c r="C301" s="86">
        <v>57234.6656</v>
      </c>
      <c r="D301" s="86">
        <v>1E-4</v>
      </c>
      <c r="E301" s="138">
        <f t="shared" si="48"/>
        <v>19258.49329613557</v>
      </c>
      <c r="F301" s="111">
        <f t="shared" si="49"/>
        <v>19258.5</v>
      </c>
      <c r="G301" s="182">
        <f t="shared" si="54"/>
        <v>-1.0338750005757902E-2</v>
      </c>
      <c r="K301" s="111">
        <f t="shared" ref="K301:K309" si="56">+C301-(C$7+F301*C$8)</f>
        <v>-1.0338750005757902E-2</v>
      </c>
      <c r="O301" s="111">
        <f t="shared" ca="1" si="50"/>
        <v>9.6811898922775121E-3</v>
      </c>
      <c r="P301" s="111">
        <f t="shared" ca="1" si="51"/>
        <v>-9.795603025616384E-3</v>
      </c>
      <c r="Q301" s="141">
        <f t="shared" si="53"/>
        <v>42216.1656</v>
      </c>
      <c r="S301" s="114">
        <f>G301</f>
        <v>-1.0338750005757902E-2</v>
      </c>
      <c r="U301" s="140"/>
    </row>
    <row r="302" spans="1:23" ht="12.95" customHeight="1" x14ac:dyDescent="0.2">
      <c r="A302" s="153" t="s">
        <v>1007</v>
      </c>
      <c r="B302" s="154" t="s">
        <v>19</v>
      </c>
      <c r="C302" s="155">
        <v>57245.461459999999</v>
      </c>
      <c r="D302" s="155">
        <v>1E-4</v>
      </c>
      <c r="E302" s="138">
        <f t="shared" si="48"/>
        <v>19265.493560367198</v>
      </c>
      <c r="F302" s="111">
        <f t="shared" si="49"/>
        <v>19265.5</v>
      </c>
      <c r="G302" s="182">
        <f t="shared" si="54"/>
        <v>-9.9312500024097972E-3</v>
      </c>
      <c r="K302" s="111">
        <f t="shared" si="56"/>
        <v>-9.9312500024097972E-3</v>
      </c>
      <c r="O302" s="111">
        <f t="shared" ca="1" si="50"/>
        <v>9.6901762773278118E-3</v>
      </c>
      <c r="P302" s="111">
        <f t="shared" ca="1" si="51"/>
        <v>-9.8293588829003881E-3</v>
      </c>
      <c r="Q302" s="141">
        <f t="shared" si="53"/>
        <v>42226.961459999999</v>
      </c>
      <c r="S302" s="114">
        <f>G302</f>
        <v>-9.9312500024097972E-3</v>
      </c>
      <c r="U302" s="140"/>
    </row>
    <row r="303" spans="1:23" ht="12.95" customHeight="1" x14ac:dyDescent="0.2">
      <c r="A303" s="153" t="s">
        <v>1007</v>
      </c>
      <c r="B303" s="154" t="s">
        <v>19</v>
      </c>
      <c r="C303" s="155">
        <v>57245.461759999998</v>
      </c>
      <c r="D303" s="155">
        <v>1E-4</v>
      </c>
      <c r="E303" s="138">
        <f t="shared" si="48"/>
        <v>19265.493754893552</v>
      </c>
      <c r="F303" s="111">
        <f t="shared" si="49"/>
        <v>19265.5</v>
      </c>
      <c r="G303" s="182">
        <f t="shared" si="54"/>
        <v>-9.631250002712477E-3</v>
      </c>
      <c r="K303" s="111">
        <f t="shared" si="56"/>
        <v>-9.631250002712477E-3</v>
      </c>
      <c r="O303" s="111">
        <f t="shared" ca="1" si="50"/>
        <v>9.6901762773278118E-3</v>
      </c>
      <c r="P303" s="111">
        <f t="shared" ca="1" si="51"/>
        <v>-9.8293588829003881E-3</v>
      </c>
      <c r="Q303" s="141">
        <f t="shared" si="53"/>
        <v>42226.961759999998</v>
      </c>
      <c r="S303" s="114">
        <f>G303</f>
        <v>-9.631250002712477E-3</v>
      </c>
      <c r="U303" s="140"/>
    </row>
    <row r="304" spans="1:23" ht="12.95" customHeight="1" x14ac:dyDescent="0.2">
      <c r="A304" s="153" t="s">
        <v>1007</v>
      </c>
      <c r="B304" s="154" t="s">
        <v>19</v>
      </c>
      <c r="C304" s="155">
        <v>57248.545510000004</v>
      </c>
      <c r="D304" s="155">
        <v>2.0000000000000001E-4</v>
      </c>
      <c r="E304" s="138">
        <f t="shared" si="48"/>
        <v>19267.493323693474</v>
      </c>
      <c r="F304" s="111">
        <f t="shared" si="49"/>
        <v>19267.5</v>
      </c>
      <c r="G304" s="182">
        <f t="shared" si="54"/>
        <v>-1.0296250002284069E-2</v>
      </c>
      <c r="K304" s="111">
        <f t="shared" si="56"/>
        <v>-1.0296250002284069E-2</v>
      </c>
      <c r="O304" s="111">
        <f t="shared" ca="1" si="50"/>
        <v>9.6927438159136112E-3</v>
      </c>
      <c r="P304" s="111">
        <f t="shared" ca="1" si="51"/>
        <v>-9.8390034135529686E-3</v>
      </c>
      <c r="Q304" s="141">
        <f t="shared" si="53"/>
        <v>42230.045510000004</v>
      </c>
      <c r="S304" s="114">
        <f>G304</f>
        <v>-1.0296250002284069E-2</v>
      </c>
      <c r="U304" s="140"/>
    </row>
    <row r="305" spans="1:21" ht="12.95" customHeight="1" x14ac:dyDescent="0.2">
      <c r="A305" s="86" t="s">
        <v>1037</v>
      </c>
      <c r="B305" s="87" t="s">
        <v>18</v>
      </c>
      <c r="C305" s="86">
        <v>57261.669900000001</v>
      </c>
      <c r="D305" s="86">
        <v>2.9999999999999997E-4</v>
      </c>
      <c r="E305" s="138">
        <f t="shared" si="48"/>
        <v>19276.003456084865</v>
      </c>
      <c r="F305" s="111">
        <f t="shared" si="49"/>
        <v>19276</v>
      </c>
      <c r="G305" s="182">
        <f t="shared" si="54"/>
        <v>5.3299999999580905E-3</v>
      </c>
      <c r="K305" s="111">
        <f t="shared" si="56"/>
        <v>5.3299999999580905E-3</v>
      </c>
      <c r="O305" s="111">
        <f t="shared" ca="1" si="50"/>
        <v>9.7036558549032544E-3</v>
      </c>
      <c r="P305" s="111">
        <f t="shared" ca="1" si="51"/>
        <v>-9.8799926688264011E-3</v>
      </c>
      <c r="Q305" s="141">
        <f t="shared" si="53"/>
        <v>42243.169900000001</v>
      </c>
      <c r="R305" s="114">
        <f>G305</f>
        <v>5.3299999999580905E-3</v>
      </c>
      <c r="U305" s="140"/>
    </row>
    <row r="306" spans="1:21" ht="12.95" customHeight="1" x14ac:dyDescent="0.2">
      <c r="A306" s="158" t="s">
        <v>1008</v>
      </c>
      <c r="B306" s="159" t="s">
        <v>19</v>
      </c>
      <c r="C306" s="160">
        <v>57296.353499999997</v>
      </c>
      <c r="D306" s="160">
        <v>1.1000000000000001E-3</v>
      </c>
      <c r="E306" s="138">
        <f t="shared" si="48"/>
        <v>19298.4930367671</v>
      </c>
      <c r="F306" s="111">
        <f t="shared" si="49"/>
        <v>19298.5</v>
      </c>
      <c r="G306" s="182">
        <f t="shared" si="54"/>
        <v>-1.0738750002929009E-2</v>
      </c>
      <c r="K306" s="111">
        <f t="shared" si="56"/>
        <v>-1.0738750002929009E-2</v>
      </c>
      <c r="O306" s="111">
        <f t="shared" ca="1" si="50"/>
        <v>9.7325406639934969E-3</v>
      </c>
      <c r="P306" s="111">
        <f t="shared" ca="1" si="51"/>
        <v>-9.9884936386678697E-3</v>
      </c>
      <c r="Q306" s="141">
        <f t="shared" si="53"/>
        <v>42277.853499999997</v>
      </c>
      <c r="S306" s="114">
        <f>G306</f>
        <v>-1.0738750002929009E-2</v>
      </c>
      <c r="U306" s="140"/>
    </row>
    <row r="307" spans="1:21" ht="12.95" customHeight="1" x14ac:dyDescent="0.2">
      <c r="A307" s="86" t="s">
        <v>1038</v>
      </c>
      <c r="B307" s="87" t="s">
        <v>19</v>
      </c>
      <c r="C307" s="86">
        <v>57601.709000000003</v>
      </c>
      <c r="D307" s="86">
        <v>1E-4</v>
      </c>
      <c r="E307" s="138">
        <f t="shared" si="48"/>
        <v>19496.492009019541</v>
      </c>
      <c r="F307" s="111">
        <f t="shared" si="49"/>
        <v>19496.5</v>
      </c>
      <c r="G307" s="182">
        <f t="shared" si="54"/>
        <v>-1.2323749993811361E-2</v>
      </c>
      <c r="K307" s="111">
        <f t="shared" si="56"/>
        <v>-1.2323749993811361E-2</v>
      </c>
      <c r="O307" s="111">
        <f t="shared" ca="1" si="50"/>
        <v>9.9867269839876115E-3</v>
      </c>
      <c r="P307" s="111">
        <f t="shared" ca="1" si="51"/>
        <v>-1.0943302173272745E-2</v>
      </c>
      <c r="Q307" s="141">
        <f t="shared" si="53"/>
        <v>42583.209000000003</v>
      </c>
      <c r="S307" s="114">
        <f>G307</f>
        <v>-1.2323749993811361E-2</v>
      </c>
      <c r="U307" s="140"/>
    </row>
    <row r="308" spans="1:21" ht="12.95" customHeight="1" x14ac:dyDescent="0.2">
      <c r="A308" s="86" t="s">
        <v>1038</v>
      </c>
      <c r="B308" s="87" t="s">
        <v>19</v>
      </c>
      <c r="C308" s="86">
        <v>57604.794000000002</v>
      </c>
      <c r="D308" s="86">
        <v>1E-4</v>
      </c>
      <c r="E308" s="138">
        <f t="shared" si="48"/>
        <v>19498.492388345927</v>
      </c>
      <c r="F308" s="111">
        <f t="shared" si="49"/>
        <v>19498.5</v>
      </c>
      <c r="G308" s="182">
        <f t="shared" si="54"/>
        <v>-1.1738749999494758E-2</v>
      </c>
      <c r="K308" s="111">
        <f t="shared" si="56"/>
        <v>-1.1738749999494758E-2</v>
      </c>
      <c r="O308" s="111">
        <f t="shared" ca="1" si="50"/>
        <v>9.9892945225734109E-3</v>
      </c>
      <c r="P308" s="111">
        <f t="shared" ca="1" si="51"/>
        <v>-1.0952946703925326E-2</v>
      </c>
      <c r="Q308" s="141">
        <f t="shared" si="53"/>
        <v>42586.294000000002</v>
      </c>
      <c r="S308" s="114">
        <f>G308</f>
        <v>-1.1738749999494758E-2</v>
      </c>
      <c r="U308" s="140"/>
    </row>
    <row r="309" spans="1:21" ht="12.95" customHeight="1" x14ac:dyDescent="0.2">
      <c r="A309" s="86" t="s">
        <v>1038</v>
      </c>
      <c r="B309" s="87" t="s">
        <v>18</v>
      </c>
      <c r="C309" s="86">
        <v>57608.668400000002</v>
      </c>
      <c r="D309" s="86">
        <v>1E-4</v>
      </c>
      <c r="E309" s="138">
        <f t="shared" si="48"/>
        <v>19501.004631348245</v>
      </c>
      <c r="F309" s="111">
        <f t="shared" si="49"/>
        <v>19501</v>
      </c>
      <c r="G309" s="182">
        <f t="shared" si="54"/>
        <v>7.1424999987357296E-3</v>
      </c>
      <c r="K309" s="111">
        <f t="shared" si="56"/>
        <v>7.1424999987357296E-3</v>
      </c>
      <c r="O309" s="111">
        <f t="shared" ca="1" si="50"/>
        <v>9.9925039458056593E-3</v>
      </c>
      <c r="P309" s="111">
        <f t="shared" ca="1" si="51"/>
        <v>-1.0965002367241045E-2</v>
      </c>
      <c r="Q309" s="141">
        <f t="shared" si="53"/>
        <v>42590.168400000002</v>
      </c>
      <c r="R309" s="114">
        <f>G309</f>
        <v>7.1424999987357296E-3</v>
      </c>
      <c r="U309" s="140"/>
    </row>
    <row r="310" spans="1:21" ht="12.95" customHeight="1" x14ac:dyDescent="0.2">
      <c r="A310" s="153" t="s">
        <v>1007</v>
      </c>
      <c r="B310" s="154" t="s">
        <v>19</v>
      </c>
      <c r="C310" s="155">
        <v>57666.506609999997</v>
      </c>
      <c r="D310" s="155">
        <v>2.9999999999999997E-4</v>
      </c>
      <c r="E310" s="138">
        <f t="shared" si="48"/>
        <v>19538.508151464699</v>
      </c>
      <c r="F310" s="111">
        <f t="shared" si="49"/>
        <v>19538.5</v>
      </c>
      <c r="G310" s="182"/>
      <c r="O310" s="111">
        <f t="shared" ca="1" si="50"/>
        <v>1.0040645294289392E-2</v>
      </c>
      <c r="P310" s="111">
        <f t="shared" ca="1" si="51"/>
        <v>-1.1145837316976812E-2</v>
      </c>
      <c r="Q310" s="141">
        <f t="shared" si="53"/>
        <v>42648.006609999997</v>
      </c>
      <c r="U310" s="111">
        <f>+C310-(C$7+F310*C$8)</f>
        <v>1.2571250001201406E-2</v>
      </c>
    </row>
    <row r="311" spans="1:21" ht="12.95" customHeight="1" x14ac:dyDescent="0.2">
      <c r="A311" s="158" t="s">
        <v>1010</v>
      </c>
      <c r="B311" s="159" t="s">
        <v>19</v>
      </c>
      <c r="C311" s="160">
        <v>57688.073199999999</v>
      </c>
      <c r="D311" s="160">
        <v>2.0000000000000001E-4</v>
      </c>
      <c r="E311" s="138">
        <f t="shared" si="48"/>
        <v>19552.492385103818</v>
      </c>
      <c r="F311" s="111">
        <f t="shared" si="49"/>
        <v>19552.5</v>
      </c>
      <c r="G311" s="182">
        <f t="shared" ref="G311:G349" si="57">+C311-(C$7+F311*C$8)</f>
        <v>-1.1743750001187436E-2</v>
      </c>
      <c r="K311" s="111">
        <f t="shared" ref="K311:K337" si="58">+C311-(C$7+F311*C$8)</f>
        <v>-1.1743750001187436E-2</v>
      </c>
      <c r="O311" s="111">
        <f t="shared" ca="1" si="50"/>
        <v>1.0058618064389988E-2</v>
      </c>
      <c r="P311" s="111">
        <f t="shared" ca="1" si="51"/>
        <v>-1.1213349031544834E-2</v>
      </c>
      <c r="Q311" s="141">
        <f t="shared" si="53"/>
        <v>42669.573199999999</v>
      </c>
      <c r="S311" s="114">
        <f>G311</f>
        <v>-1.1743750001187436E-2</v>
      </c>
      <c r="U311" s="140"/>
    </row>
    <row r="312" spans="1:21" ht="12.95" customHeight="1" x14ac:dyDescent="0.2">
      <c r="A312" s="153" t="s">
        <v>1007</v>
      </c>
      <c r="B312" s="154" t="s">
        <v>19</v>
      </c>
      <c r="C312" s="155">
        <v>57700.410060000002</v>
      </c>
      <c r="D312" s="155">
        <v>1E-4</v>
      </c>
      <c r="E312" s="138">
        <f t="shared" si="48"/>
        <v>19560.49186636688</v>
      </c>
      <c r="F312" s="111">
        <f t="shared" si="49"/>
        <v>19560.5</v>
      </c>
      <c r="G312" s="182">
        <f t="shared" si="57"/>
        <v>-1.2543750002805609E-2</v>
      </c>
      <c r="K312" s="111">
        <f t="shared" si="58"/>
        <v>-1.2543750002805609E-2</v>
      </c>
      <c r="O312" s="111">
        <f t="shared" ca="1" si="50"/>
        <v>1.0068888218733182E-2</v>
      </c>
      <c r="P312" s="111">
        <f t="shared" ca="1" si="51"/>
        <v>-1.1251927154155142E-2</v>
      </c>
      <c r="Q312" s="141">
        <f t="shared" si="53"/>
        <v>42681.910060000002</v>
      </c>
      <c r="S312" s="114">
        <f>G312</f>
        <v>-1.2543750002805609E-2</v>
      </c>
      <c r="U312" s="140"/>
    </row>
    <row r="313" spans="1:21" ht="12.95" customHeight="1" x14ac:dyDescent="0.2">
      <c r="A313" s="161" t="s">
        <v>0</v>
      </c>
      <c r="B313" s="162" t="s">
        <v>18</v>
      </c>
      <c r="C313" s="163">
        <v>57966.461799999997</v>
      </c>
      <c r="D313" s="163">
        <v>6.9999999999999999E-4</v>
      </c>
      <c r="E313" s="138">
        <f t="shared" si="48"/>
        <v>19733.005448358927</v>
      </c>
      <c r="F313" s="111">
        <f t="shared" si="49"/>
        <v>19733</v>
      </c>
      <c r="G313" s="182">
        <f t="shared" si="57"/>
        <v>8.4024999960092828E-3</v>
      </c>
      <c r="K313" s="111">
        <f t="shared" si="58"/>
        <v>8.4024999960092828E-3</v>
      </c>
      <c r="O313" s="111">
        <f t="shared" ca="1" si="50"/>
        <v>1.029033842175836E-2</v>
      </c>
      <c r="P313" s="111">
        <f t="shared" ca="1" si="51"/>
        <v>-1.2083767922939692E-2</v>
      </c>
      <c r="Q313" s="141">
        <f t="shared" si="53"/>
        <v>42947.961799999997</v>
      </c>
      <c r="R313" s="114">
        <f>G313</f>
        <v>8.4024999960092828E-3</v>
      </c>
      <c r="U313" s="140"/>
    </row>
    <row r="314" spans="1:21" ht="12.95" customHeight="1" x14ac:dyDescent="0.2">
      <c r="A314" s="90" t="s">
        <v>1040</v>
      </c>
      <c r="B314" s="164" t="s">
        <v>18</v>
      </c>
      <c r="C314" s="90">
        <v>58046.656999999999</v>
      </c>
      <c r="D314" s="90">
        <v>1E-4</v>
      </c>
      <c r="E314" s="138">
        <f t="shared" si="48"/>
        <v>19785.005714211609</v>
      </c>
      <c r="F314" s="111">
        <f t="shared" si="49"/>
        <v>19785</v>
      </c>
      <c r="G314" s="182">
        <f t="shared" si="57"/>
        <v>8.812499996565748E-3</v>
      </c>
      <c r="K314" s="111">
        <f t="shared" si="58"/>
        <v>8.812499996565748E-3</v>
      </c>
      <c r="O314" s="111">
        <f t="shared" ca="1" si="50"/>
        <v>1.0357094424989138E-2</v>
      </c>
      <c r="P314" s="111">
        <f t="shared" ca="1" si="51"/>
        <v>-1.2334525719906633E-2</v>
      </c>
      <c r="Q314" s="141">
        <f t="shared" si="53"/>
        <v>43028.156999999999</v>
      </c>
      <c r="R314" s="114">
        <f>G314</f>
        <v>8.812499996565748E-3</v>
      </c>
      <c r="U314" s="140"/>
    </row>
    <row r="315" spans="1:21" ht="12.95" customHeight="1" x14ac:dyDescent="0.2">
      <c r="A315" s="90" t="s">
        <v>1040</v>
      </c>
      <c r="B315" s="164" t="s">
        <v>19</v>
      </c>
      <c r="C315" s="90">
        <v>58107.552300000003</v>
      </c>
      <c r="D315" s="90">
        <v>1E-4</v>
      </c>
      <c r="E315" s="138">
        <f t="shared" si="48"/>
        <v>19824.491516219448</v>
      </c>
      <c r="F315" s="111">
        <f t="shared" si="49"/>
        <v>19824.5</v>
      </c>
      <c r="G315" s="182">
        <f t="shared" si="57"/>
        <v>-1.3083749996440019E-2</v>
      </c>
      <c r="K315" s="111">
        <f t="shared" si="58"/>
        <v>-1.3083749996440019E-2</v>
      </c>
      <c r="O315" s="111">
        <f t="shared" ca="1" si="50"/>
        <v>1.0407803312058671E-2</v>
      </c>
      <c r="P315" s="111">
        <f t="shared" ca="1" si="51"/>
        <v>-1.2525005200294981E-2</v>
      </c>
      <c r="Q315" s="141">
        <f t="shared" si="53"/>
        <v>43089.052300000003</v>
      </c>
      <c r="S315" s="114">
        <f>G315</f>
        <v>-1.3083749996440019E-2</v>
      </c>
      <c r="U315" s="140"/>
    </row>
    <row r="316" spans="1:21" ht="12.95" customHeight="1" x14ac:dyDescent="0.2">
      <c r="A316" s="107" t="s">
        <v>1063</v>
      </c>
      <c r="B316" s="179" t="s">
        <v>19</v>
      </c>
      <c r="C316" s="104">
        <v>58269.480600000003</v>
      </c>
      <c r="D316" s="104">
        <v>5.0000000000000001E-4</v>
      </c>
      <c r="E316" s="138">
        <f t="shared" si="48"/>
        <v>19929.489254850596</v>
      </c>
      <c r="F316" s="111">
        <f>ROUND(2*E316,0)/2+X316</f>
        <v>19929.5</v>
      </c>
      <c r="G316" s="182">
        <f t="shared" si="57"/>
        <v>-1.6571249994740356E-2</v>
      </c>
      <c r="K316" s="111">
        <f t="shared" si="58"/>
        <v>-1.6571249994740356E-2</v>
      </c>
      <c r="O316" s="111">
        <f t="shared" ca="1" si="50"/>
        <v>1.0542599087813125E-2</v>
      </c>
      <c r="P316" s="111">
        <f t="shared" ca="1" si="51"/>
        <v>-1.3031343059555139E-2</v>
      </c>
      <c r="Q316" s="141">
        <f t="shared" si="53"/>
        <v>43250.980600000003</v>
      </c>
      <c r="S316" s="114">
        <f>G316</f>
        <v>-1.6571249994740356E-2</v>
      </c>
      <c r="T316" s="114">
        <f>G316</f>
        <v>-1.6571249994740356E-2</v>
      </c>
      <c r="U316" s="140"/>
    </row>
    <row r="317" spans="1:21" ht="12.95" customHeight="1" x14ac:dyDescent="0.2">
      <c r="A317" s="107" t="s">
        <v>1063</v>
      </c>
      <c r="B317" s="179" t="s">
        <v>18</v>
      </c>
      <c r="C317" s="104">
        <v>58367.44</v>
      </c>
      <c r="D317" s="104">
        <v>2E-3</v>
      </c>
      <c r="E317" s="138">
        <f t="shared" si="48"/>
        <v>19993.008204148922</v>
      </c>
      <c r="F317" s="111">
        <f>ROUND(2*E317,0)/2+X317</f>
        <v>19993</v>
      </c>
      <c r="G317" s="182">
        <f t="shared" si="57"/>
        <v>1.2652500001422595E-2</v>
      </c>
      <c r="K317" s="111">
        <f t="shared" si="58"/>
        <v>1.2652500001422595E-2</v>
      </c>
      <c r="O317" s="111">
        <f t="shared" ca="1" si="50"/>
        <v>1.062411843791225E-2</v>
      </c>
      <c r="P317" s="111">
        <f t="shared" ca="1" si="51"/>
        <v>-1.3337556907774384E-2</v>
      </c>
      <c r="Q317" s="141">
        <f t="shared" si="53"/>
        <v>43348.94</v>
      </c>
      <c r="R317" s="114">
        <f>G317</f>
        <v>1.2652500001422595E-2</v>
      </c>
      <c r="U317" s="140"/>
    </row>
    <row r="318" spans="1:21" ht="12.95" customHeight="1" x14ac:dyDescent="0.2">
      <c r="A318" s="107" t="s">
        <v>1063</v>
      </c>
      <c r="B318" s="179" t="s">
        <v>18</v>
      </c>
      <c r="C318" s="104">
        <v>58370.524100000002</v>
      </c>
      <c r="D318" s="104">
        <v>2.9999999999999997E-4</v>
      </c>
      <c r="E318" s="138">
        <f t="shared" si="48"/>
        <v>19995.007999896254</v>
      </c>
      <c r="F318" s="111">
        <f>ROUND(2*E318,0)/2+X318</f>
        <v>19995</v>
      </c>
      <c r="G318" s="182">
        <f t="shared" si="57"/>
        <v>1.2337500003923196E-2</v>
      </c>
      <c r="K318" s="111">
        <f t="shared" si="58"/>
        <v>1.2337500003923196E-2</v>
      </c>
      <c r="O318" s="111">
        <f t="shared" ca="1" si="50"/>
        <v>1.0626685976498046E-2</v>
      </c>
      <c r="P318" s="111">
        <f t="shared" ca="1" si="51"/>
        <v>-1.3347201438426951E-2</v>
      </c>
      <c r="Q318" s="141">
        <f t="shared" si="53"/>
        <v>43352.024100000002</v>
      </c>
      <c r="R318" s="114">
        <f>G318</f>
        <v>1.2337500003923196E-2</v>
      </c>
      <c r="U318" s="140"/>
    </row>
    <row r="319" spans="1:21" ht="12.95" customHeight="1" x14ac:dyDescent="0.2">
      <c r="A319" s="107" t="s">
        <v>1063</v>
      </c>
      <c r="B319" s="179" t="s">
        <v>18</v>
      </c>
      <c r="C319" s="104">
        <v>58373.608</v>
      </c>
      <c r="D319" s="104">
        <v>2E-3</v>
      </c>
      <c r="E319" s="138">
        <f t="shared" si="48"/>
        <v>19997.007665959347</v>
      </c>
      <c r="F319" s="111">
        <f>ROUND(2*E319,0)/2+X319</f>
        <v>19997</v>
      </c>
      <c r="G319" s="182">
        <f t="shared" si="57"/>
        <v>1.1822499996924307E-2</v>
      </c>
      <c r="K319" s="111">
        <f t="shared" si="58"/>
        <v>1.1822499996924307E-2</v>
      </c>
      <c r="O319" s="111">
        <f t="shared" ca="1" si="50"/>
        <v>1.0629253515083845E-2</v>
      </c>
      <c r="P319" s="111">
        <f t="shared" ca="1" si="51"/>
        <v>-1.3356845969079531E-2</v>
      </c>
      <c r="Q319" s="141">
        <f t="shared" si="53"/>
        <v>43355.108</v>
      </c>
      <c r="R319" s="114">
        <f>G319</f>
        <v>1.1822499996924307E-2</v>
      </c>
      <c r="U319" s="140"/>
    </row>
    <row r="320" spans="1:21" ht="12.95" customHeight="1" x14ac:dyDescent="0.2">
      <c r="A320" s="107" t="s">
        <v>1063</v>
      </c>
      <c r="B320" s="179" t="s">
        <v>19</v>
      </c>
      <c r="C320" s="104">
        <v>58374.355600000003</v>
      </c>
      <c r="D320" s="104">
        <v>4.0000000000000002E-4</v>
      </c>
      <c r="E320" s="138">
        <f t="shared" si="48"/>
        <v>19997.492425630146</v>
      </c>
      <c r="F320" s="111">
        <f>ROUND(2*E320,0)/2+X320</f>
        <v>19997.5</v>
      </c>
      <c r="G320" s="182">
        <f t="shared" si="57"/>
        <v>-1.1681249998218846E-2</v>
      </c>
      <c r="K320" s="111">
        <f t="shared" si="58"/>
        <v>-1.1681249998218846E-2</v>
      </c>
      <c r="O320" s="111">
        <f t="shared" ca="1" si="50"/>
        <v>1.0629895399730298E-2</v>
      </c>
      <c r="P320" s="111">
        <f t="shared" ca="1" si="51"/>
        <v>-1.3359257101742669E-2</v>
      </c>
      <c r="Q320" s="141">
        <f t="shared" si="53"/>
        <v>43355.855600000003</v>
      </c>
      <c r="S320" s="114">
        <f>G320</f>
        <v>-1.1681249998218846E-2</v>
      </c>
      <c r="U320" s="140"/>
    </row>
    <row r="321" spans="1:21" ht="12.95" customHeight="1" x14ac:dyDescent="0.2">
      <c r="A321" s="161" t="s">
        <v>1</v>
      </c>
      <c r="B321" s="165" t="s">
        <v>18</v>
      </c>
      <c r="C321" s="161">
        <v>58376.6901</v>
      </c>
      <c r="D321" s="161">
        <v>1E-4</v>
      </c>
      <c r="E321" s="138">
        <f t="shared" si="48"/>
        <v>19999.006164864324</v>
      </c>
      <c r="F321" s="111">
        <f>ROUND(2*E321,0)/2</f>
        <v>19999</v>
      </c>
      <c r="G321" s="182">
        <f t="shared" si="57"/>
        <v>9.5074999990174547E-3</v>
      </c>
      <c r="K321" s="111">
        <f t="shared" si="58"/>
        <v>9.5074999990174547E-3</v>
      </c>
      <c r="O321" s="111">
        <f t="shared" ca="1" si="50"/>
        <v>1.0631821053669645E-2</v>
      </c>
      <c r="P321" s="111">
        <f t="shared" ca="1" si="51"/>
        <v>-1.3366490499732098E-2</v>
      </c>
      <c r="Q321" s="141">
        <f t="shared" si="53"/>
        <v>43358.1901</v>
      </c>
      <c r="R321" s="114">
        <f>G321</f>
        <v>9.5074999990174547E-3</v>
      </c>
      <c r="U321" s="140"/>
    </row>
    <row r="322" spans="1:21" ht="12.95" customHeight="1" x14ac:dyDescent="0.2">
      <c r="A322" s="161" t="s">
        <v>1</v>
      </c>
      <c r="B322" s="165" t="s">
        <v>18</v>
      </c>
      <c r="C322" s="161">
        <v>58387.486100000002</v>
      </c>
      <c r="D322" s="161">
        <v>1E-4</v>
      </c>
      <c r="E322" s="138">
        <f t="shared" si="48"/>
        <v>20006.006519874922</v>
      </c>
      <c r="F322" s="111">
        <f>ROUND(2*E322,0)/2</f>
        <v>20006</v>
      </c>
      <c r="G322" s="182">
        <f t="shared" si="57"/>
        <v>1.0054999998828862E-2</v>
      </c>
      <c r="K322" s="111">
        <f t="shared" si="58"/>
        <v>1.0054999998828862E-2</v>
      </c>
      <c r="O322" s="111">
        <f t="shared" ca="1" si="50"/>
        <v>1.0640807438719944E-2</v>
      </c>
      <c r="P322" s="111">
        <f t="shared" ca="1" si="51"/>
        <v>-1.3400246357016116E-2</v>
      </c>
      <c r="Q322" s="141">
        <f t="shared" si="53"/>
        <v>43368.986100000002</v>
      </c>
      <c r="R322" s="114">
        <f>G322</f>
        <v>1.0054999998828862E-2</v>
      </c>
      <c r="U322" s="140"/>
    </row>
    <row r="323" spans="1:21" ht="12.95" customHeight="1" x14ac:dyDescent="0.2">
      <c r="A323" s="107" t="s">
        <v>1063</v>
      </c>
      <c r="B323" s="179" t="s">
        <v>19</v>
      </c>
      <c r="C323" s="104">
        <v>58408.283000000003</v>
      </c>
      <c r="D323" s="104">
        <v>2E-3</v>
      </c>
      <c r="E323" s="138">
        <f t="shared" si="48"/>
        <v>20019.491670219475</v>
      </c>
      <c r="F323" s="111">
        <f>ROUND(2*E323,0)/2+X323</f>
        <v>20019.5</v>
      </c>
      <c r="G323" s="182">
        <f t="shared" si="57"/>
        <v>-1.2846249992435332E-2</v>
      </c>
      <c r="K323" s="111">
        <f t="shared" si="58"/>
        <v>-1.2846249992435332E-2</v>
      </c>
      <c r="O323" s="111">
        <f t="shared" ca="1" si="50"/>
        <v>1.0658138324174088E-2</v>
      </c>
      <c r="P323" s="111">
        <f t="shared" ca="1" si="51"/>
        <v>-1.3465346938920986E-2</v>
      </c>
      <c r="Q323" s="141">
        <f t="shared" si="53"/>
        <v>43389.783000000003</v>
      </c>
      <c r="S323" s="114">
        <f>G323</f>
        <v>-1.2846249992435332E-2</v>
      </c>
      <c r="T323" s="114">
        <f>G323</f>
        <v>-1.2846249992435332E-2</v>
      </c>
      <c r="U323" s="140"/>
    </row>
    <row r="324" spans="1:21" ht="12.95" customHeight="1" x14ac:dyDescent="0.2">
      <c r="A324" s="161" t="s">
        <v>1</v>
      </c>
      <c r="B324" s="165" t="s">
        <v>18</v>
      </c>
      <c r="C324" s="161">
        <v>58410.618999999999</v>
      </c>
      <c r="D324" s="161">
        <v>1E-4</v>
      </c>
      <c r="E324" s="138">
        <f t="shared" si="48"/>
        <v>20021.006382085419</v>
      </c>
      <c r="F324" s="111">
        <f t="shared" ref="F324:F332" si="59">ROUND(2*E324,0)/2</f>
        <v>20021</v>
      </c>
      <c r="G324" s="182">
        <f t="shared" si="57"/>
        <v>9.8424999960116111E-3</v>
      </c>
      <c r="K324" s="111">
        <f t="shared" si="58"/>
        <v>9.8424999960116111E-3</v>
      </c>
      <c r="O324" s="111">
        <f t="shared" ca="1" si="50"/>
        <v>1.0660063978113435E-2</v>
      </c>
      <c r="P324" s="111">
        <f t="shared" ca="1" si="51"/>
        <v>-1.3472580336910428E-2</v>
      </c>
      <c r="Q324" s="141">
        <f t="shared" si="53"/>
        <v>43392.118999999999</v>
      </c>
      <c r="R324" s="114">
        <f>G324</f>
        <v>9.8424999960116111E-3</v>
      </c>
      <c r="U324" s="140"/>
    </row>
    <row r="325" spans="1:21" ht="12.95" customHeight="1" x14ac:dyDescent="0.2">
      <c r="A325" s="161" t="s">
        <v>1</v>
      </c>
      <c r="B325" s="165" t="s">
        <v>18</v>
      </c>
      <c r="C325" s="161">
        <v>58438.379200000003</v>
      </c>
      <c r="D325" s="161">
        <v>1E-4</v>
      </c>
      <c r="E325" s="138">
        <f t="shared" si="48"/>
        <v>20039.006683601267</v>
      </c>
      <c r="F325" s="111">
        <f t="shared" si="59"/>
        <v>20039</v>
      </c>
      <c r="G325" s="182">
        <f t="shared" si="57"/>
        <v>1.0307500000635628E-2</v>
      </c>
      <c r="K325" s="111">
        <f t="shared" si="58"/>
        <v>1.0307500000635628E-2</v>
      </c>
      <c r="O325" s="111">
        <f t="shared" ca="1" si="50"/>
        <v>1.068317182538563E-2</v>
      </c>
      <c r="P325" s="111">
        <f t="shared" ca="1" si="51"/>
        <v>-1.3559381112783597E-2</v>
      </c>
      <c r="Q325" s="141">
        <f t="shared" si="53"/>
        <v>43419.879200000003</v>
      </c>
      <c r="R325" s="114">
        <f>G325</f>
        <v>1.0307500000635628E-2</v>
      </c>
      <c r="U325" s="140"/>
    </row>
    <row r="326" spans="1:21" ht="12.95" customHeight="1" x14ac:dyDescent="0.2">
      <c r="A326" s="166" t="s">
        <v>1043</v>
      </c>
      <c r="B326" s="167" t="s">
        <v>18</v>
      </c>
      <c r="C326" s="168">
        <v>58496.983119999997</v>
      </c>
      <c r="D326" s="168">
        <v>1.9000000000000001E-4</v>
      </c>
      <c r="E326" s="138">
        <f t="shared" si="48"/>
        <v>20077.006706296004</v>
      </c>
      <c r="F326" s="111">
        <f t="shared" si="59"/>
        <v>20077</v>
      </c>
      <c r="G326" s="182">
        <f t="shared" si="57"/>
        <v>1.0342499997932464E-2</v>
      </c>
      <c r="K326" s="111">
        <f t="shared" si="58"/>
        <v>1.0342499997932464E-2</v>
      </c>
      <c r="O326" s="111">
        <f t="shared" ca="1" si="50"/>
        <v>1.0731955058515812E-2</v>
      </c>
      <c r="P326" s="111">
        <f t="shared" ca="1" si="51"/>
        <v>-1.3742627195182516E-2</v>
      </c>
      <c r="Q326" s="141">
        <f t="shared" si="53"/>
        <v>43478.483119999997</v>
      </c>
      <c r="R326" s="114">
        <f>G326</f>
        <v>1.0342499997932464E-2</v>
      </c>
      <c r="U326" s="140"/>
    </row>
    <row r="327" spans="1:21" ht="12.95" customHeight="1" x14ac:dyDescent="0.2">
      <c r="A327" s="169" t="s">
        <v>1041</v>
      </c>
      <c r="B327" s="170" t="s">
        <v>18</v>
      </c>
      <c r="C327" s="171">
        <v>58655.830199999997</v>
      </c>
      <c r="D327" s="171">
        <v>1E-4</v>
      </c>
      <c r="E327" s="138">
        <f t="shared" si="48"/>
        <v>20180.00651663281</v>
      </c>
      <c r="F327" s="111">
        <f t="shared" si="59"/>
        <v>20180</v>
      </c>
      <c r="G327" s="182">
        <f t="shared" si="57"/>
        <v>1.0049999997136183E-2</v>
      </c>
      <c r="K327" s="111">
        <f t="shared" si="58"/>
        <v>1.0049999997136183E-2</v>
      </c>
      <c r="O327" s="111">
        <f t="shared" ca="1" si="50"/>
        <v>1.0864183295684469E-2</v>
      </c>
      <c r="P327" s="111">
        <f t="shared" ca="1" si="51"/>
        <v>-1.4239320523790094E-2</v>
      </c>
      <c r="Q327" s="141">
        <f t="shared" si="53"/>
        <v>43637.330199999997</v>
      </c>
      <c r="R327" s="114">
        <f>G327</f>
        <v>1.0049999997136183E-2</v>
      </c>
      <c r="U327" s="140"/>
    </row>
    <row r="328" spans="1:21" ht="12.95" customHeight="1" x14ac:dyDescent="0.2">
      <c r="A328" s="169" t="s">
        <v>1041</v>
      </c>
      <c r="B328" s="170" t="s">
        <v>18</v>
      </c>
      <c r="C328" s="171">
        <v>58672.794000000002</v>
      </c>
      <c r="D328" s="171">
        <v>1E-4</v>
      </c>
      <c r="E328" s="138">
        <f t="shared" si="48"/>
        <v>20191.006203769597</v>
      </c>
      <c r="F328" s="111">
        <f t="shared" si="59"/>
        <v>20191</v>
      </c>
      <c r="G328" s="182">
        <f t="shared" si="57"/>
        <v>9.5674999975017272E-3</v>
      </c>
      <c r="K328" s="111">
        <f t="shared" si="58"/>
        <v>9.5674999975017272E-3</v>
      </c>
      <c r="O328" s="111">
        <f t="shared" ca="1" si="50"/>
        <v>1.0878304757906365E-2</v>
      </c>
      <c r="P328" s="111">
        <f t="shared" ca="1" si="51"/>
        <v>-1.429236544237926E-2</v>
      </c>
      <c r="Q328" s="141">
        <f t="shared" si="53"/>
        <v>43654.294000000002</v>
      </c>
      <c r="R328" s="114">
        <f>G328</f>
        <v>9.5674999975017272E-3</v>
      </c>
      <c r="U328" s="140"/>
    </row>
    <row r="329" spans="1:21" ht="12.95" customHeight="1" x14ac:dyDescent="0.2">
      <c r="A329" s="166" t="s">
        <v>1042</v>
      </c>
      <c r="B329" s="167" t="s">
        <v>19</v>
      </c>
      <c r="C329" s="168">
        <v>58696.673199999997</v>
      </c>
      <c r="D329" s="168">
        <v>1E-4</v>
      </c>
      <c r="E329" s="138">
        <f t="shared" si="48"/>
        <v>20206.489982703362</v>
      </c>
      <c r="F329" s="111">
        <f t="shared" si="59"/>
        <v>20206.5</v>
      </c>
      <c r="G329" s="182">
        <f t="shared" si="57"/>
        <v>-1.5448750003997702E-2</v>
      </c>
      <c r="K329" s="111">
        <f t="shared" si="58"/>
        <v>-1.5448750003997702E-2</v>
      </c>
      <c r="O329" s="111">
        <f t="shared" ca="1" si="50"/>
        <v>1.0898203181946307E-2</v>
      </c>
      <c r="P329" s="111">
        <f t="shared" ca="1" si="51"/>
        <v>-1.436711055493671E-2</v>
      </c>
      <c r="Q329" s="141">
        <f t="shared" si="53"/>
        <v>43678.173199999997</v>
      </c>
      <c r="S329" s="114">
        <f>G329</f>
        <v>-1.5448750003997702E-2</v>
      </c>
      <c r="U329" s="140"/>
    </row>
    <row r="330" spans="1:21" ht="12.95" customHeight="1" x14ac:dyDescent="0.2">
      <c r="A330" s="166" t="s">
        <v>1042</v>
      </c>
      <c r="B330" s="167" t="s">
        <v>19</v>
      </c>
      <c r="C330" s="168">
        <v>58719.8053</v>
      </c>
      <c r="D330" s="168">
        <v>1E-4</v>
      </c>
      <c r="E330" s="138">
        <f t="shared" si="48"/>
        <v>20221.489326176925</v>
      </c>
      <c r="F330" s="111">
        <f t="shared" si="59"/>
        <v>20221.5</v>
      </c>
      <c r="G330" s="182">
        <f t="shared" si="57"/>
        <v>-1.6461250001157168E-2</v>
      </c>
      <c r="K330" s="111">
        <f t="shared" si="58"/>
        <v>-1.6461250001157168E-2</v>
      </c>
      <c r="O330" s="111">
        <f t="shared" ca="1" si="50"/>
        <v>1.0917459721339801E-2</v>
      </c>
      <c r="P330" s="111">
        <f t="shared" ca="1" si="51"/>
        <v>-1.4439444534831022E-2</v>
      </c>
      <c r="Q330" s="141">
        <f t="shared" si="53"/>
        <v>43701.3053</v>
      </c>
      <c r="S330" s="114">
        <f>G330</f>
        <v>-1.6461250001157168E-2</v>
      </c>
      <c r="U330" s="140"/>
    </row>
    <row r="331" spans="1:21" ht="12.95" customHeight="1" x14ac:dyDescent="0.2">
      <c r="A331" s="166" t="s">
        <v>1042</v>
      </c>
      <c r="B331" s="167" t="s">
        <v>18</v>
      </c>
      <c r="C331" s="168">
        <v>58740.652199999997</v>
      </c>
      <c r="D331" s="168">
        <v>1E-4</v>
      </c>
      <c r="E331" s="138">
        <f t="shared" si="48"/>
        <v>20235.006897580253</v>
      </c>
      <c r="F331" s="111">
        <f t="shared" si="59"/>
        <v>20235</v>
      </c>
      <c r="G331" s="182">
        <f t="shared" si="57"/>
        <v>1.0637499995937105E-2</v>
      </c>
      <c r="K331" s="111">
        <f t="shared" si="58"/>
        <v>1.0637499995937105E-2</v>
      </c>
      <c r="O331" s="111">
        <f t="shared" ca="1" si="50"/>
        <v>1.0934790606793945E-2</v>
      </c>
      <c r="P331" s="111">
        <f t="shared" ca="1" si="51"/>
        <v>-1.4504545116735892E-2</v>
      </c>
      <c r="Q331" s="141">
        <f t="shared" si="53"/>
        <v>43722.152199999997</v>
      </c>
      <c r="R331" s="114">
        <f>G331</f>
        <v>1.0637499995937105E-2</v>
      </c>
      <c r="U331" s="140"/>
    </row>
    <row r="332" spans="1:21" ht="12.95" customHeight="1" x14ac:dyDescent="0.2">
      <c r="A332" s="166" t="s">
        <v>1042</v>
      </c>
      <c r="B332" s="167" t="s">
        <v>18</v>
      </c>
      <c r="C332" s="168">
        <v>58785.377699999997</v>
      </c>
      <c r="D332" s="168">
        <v>2.0000000000000001E-4</v>
      </c>
      <c r="E332" s="138">
        <f t="shared" si="48"/>
        <v>20264.007858864643</v>
      </c>
      <c r="F332" s="111">
        <f t="shared" si="59"/>
        <v>20264</v>
      </c>
      <c r="G332" s="182">
        <f t="shared" si="57"/>
        <v>1.2119999999413267E-2</v>
      </c>
      <c r="K332" s="111">
        <f t="shared" si="58"/>
        <v>1.2119999999413267E-2</v>
      </c>
      <c r="O332" s="111">
        <f t="shared" ca="1" si="50"/>
        <v>1.0972019916288031E-2</v>
      </c>
      <c r="P332" s="111">
        <f t="shared" ca="1" si="51"/>
        <v>-1.4644390811198227E-2</v>
      </c>
      <c r="Q332" s="141">
        <f t="shared" si="53"/>
        <v>43766.877699999997</v>
      </c>
      <c r="R332" s="114">
        <f>G332</f>
        <v>1.2119999999413267E-2</v>
      </c>
      <c r="U332" s="140"/>
    </row>
    <row r="333" spans="1:21" ht="12.95" customHeight="1" x14ac:dyDescent="0.2">
      <c r="A333" s="107" t="s">
        <v>1063</v>
      </c>
      <c r="B333" s="179" t="s">
        <v>18</v>
      </c>
      <c r="C333" s="104">
        <v>58802.343500000003</v>
      </c>
      <c r="D333" s="104">
        <v>8.0000000000000004E-4</v>
      </c>
      <c r="E333" s="138">
        <f t="shared" si="48"/>
        <v>20275.008842843781</v>
      </c>
      <c r="F333" s="111">
        <f t="shared" ref="F333:F349" si="60">ROUND(2*E333,0)/2+X333</f>
        <v>20275</v>
      </c>
      <c r="G333" s="182">
        <f t="shared" si="57"/>
        <v>1.3637500000186265E-2</v>
      </c>
      <c r="K333" s="111">
        <f t="shared" si="58"/>
        <v>1.3637500000186265E-2</v>
      </c>
      <c r="O333" s="111">
        <f t="shared" ca="1" si="50"/>
        <v>1.0986141378509926E-2</v>
      </c>
      <c r="P333" s="111">
        <f t="shared" ca="1" si="51"/>
        <v>-1.4697435729787392E-2</v>
      </c>
      <c r="Q333" s="141">
        <f t="shared" si="53"/>
        <v>43783.843500000003</v>
      </c>
      <c r="R333" s="114">
        <f>G333</f>
        <v>1.3637500000186265E-2</v>
      </c>
      <c r="U333" s="140"/>
    </row>
    <row r="334" spans="1:21" ht="12.95" customHeight="1" x14ac:dyDescent="0.2">
      <c r="A334" s="107" t="s">
        <v>1063</v>
      </c>
      <c r="B334" s="179" t="s">
        <v>19</v>
      </c>
      <c r="C334" s="104">
        <v>58812.340900000003</v>
      </c>
      <c r="D334" s="104">
        <v>5.0000000000000001E-4</v>
      </c>
      <c r="E334" s="138">
        <f t="shared" si="48"/>
        <v>20281.491368703628</v>
      </c>
      <c r="F334" s="111">
        <f t="shared" si="60"/>
        <v>20281.5</v>
      </c>
      <c r="G334" s="182">
        <f t="shared" si="57"/>
        <v>-1.3311249997059349E-2</v>
      </c>
      <c r="K334" s="111">
        <f t="shared" si="58"/>
        <v>-1.3311249997059349E-2</v>
      </c>
      <c r="O334" s="111">
        <f t="shared" ca="1" si="50"/>
        <v>1.0994485878913773E-2</v>
      </c>
      <c r="P334" s="111">
        <f t="shared" ca="1" si="51"/>
        <v>-1.4728780454408258E-2</v>
      </c>
      <c r="Q334" s="141">
        <f t="shared" si="53"/>
        <v>43793.840900000003</v>
      </c>
      <c r="S334" s="114">
        <f>G334</f>
        <v>-1.3311249997059349E-2</v>
      </c>
      <c r="T334" s="114">
        <f>G334</f>
        <v>-1.3311249997059349E-2</v>
      </c>
      <c r="U334" s="140"/>
    </row>
    <row r="335" spans="1:21" ht="12.95" customHeight="1" x14ac:dyDescent="0.2">
      <c r="A335" s="107" t="s">
        <v>1063</v>
      </c>
      <c r="B335" s="179" t="s">
        <v>19</v>
      </c>
      <c r="C335" s="104">
        <v>58818.508999999998</v>
      </c>
      <c r="D335" s="104">
        <v>2E-3</v>
      </c>
      <c r="E335" s="138">
        <f t="shared" si="48"/>
        <v>20285.490895356168</v>
      </c>
      <c r="F335" s="111">
        <f t="shared" si="60"/>
        <v>20285.5</v>
      </c>
      <c r="G335" s="182">
        <f t="shared" si="57"/>
        <v>-1.4041250004083849E-2</v>
      </c>
      <c r="K335" s="111">
        <f t="shared" si="58"/>
        <v>-1.4041250004083849E-2</v>
      </c>
      <c r="O335" s="111">
        <f t="shared" ca="1" si="50"/>
        <v>1.0999620956085372E-2</v>
      </c>
      <c r="P335" s="111">
        <f t="shared" ca="1" si="51"/>
        <v>-1.4748069515713405E-2</v>
      </c>
      <c r="Q335" s="141">
        <f t="shared" si="53"/>
        <v>43800.008999999998</v>
      </c>
      <c r="S335" s="114">
        <f>G335</f>
        <v>-1.4041250004083849E-2</v>
      </c>
      <c r="T335" s="114">
        <f>G335</f>
        <v>-1.4041250004083849E-2</v>
      </c>
      <c r="U335" s="140"/>
    </row>
    <row r="336" spans="1:21" ht="12.95" customHeight="1" x14ac:dyDescent="0.2">
      <c r="A336" s="169" t="s">
        <v>1046</v>
      </c>
      <c r="B336" s="170" t="s">
        <v>19</v>
      </c>
      <c r="C336" s="171">
        <v>59080.6823</v>
      </c>
      <c r="D336" s="171">
        <v>2.0000000000000001E-4</v>
      </c>
      <c r="E336" s="138">
        <f t="shared" si="48"/>
        <v>20455.489614724349</v>
      </c>
      <c r="F336" s="111">
        <f t="shared" si="60"/>
        <v>20455.5</v>
      </c>
      <c r="G336" s="182">
        <f t="shared" si="57"/>
        <v>-1.6016249996027909E-2</v>
      </c>
      <c r="K336" s="111">
        <f t="shared" si="58"/>
        <v>-1.6016249996027909E-2</v>
      </c>
      <c r="O336" s="111">
        <f t="shared" ca="1" si="50"/>
        <v>1.1217861735878298E-2</v>
      </c>
      <c r="P336" s="111">
        <f t="shared" ca="1" si="51"/>
        <v>-1.5567854621182237E-2</v>
      </c>
      <c r="Q336" s="141">
        <f t="shared" si="53"/>
        <v>44062.1823</v>
      </c>
      <c r="S336" s="114">
        <f>G336</f>
        <v>-1.6016249996027909E-2</v>
      </c>
      <c r="U336" s="140"/>
    </row>
    <row r="337" spans="1:22" ht="12.95" customHeight="1" x14ac:dyDescent="0.2">
      <c r="A337" s="169" t="s">
        <v>1046</v>
      </c>
      <c r="B337" s="170" t="s">
        <v>18</v>
      </c>
      <c r="C337" s="171">
        <v>59132.373500000002</v>
      </c>
      <c r="D337" s="171">
        <v>1E-4</v>
      </c>
      <c r="E337" s="138">
        <f t="shared" si="48"/>
        <v>20489.007283390853</v>
      </c>
      <c r="F337" s="111">
        <f t="shared" si="60"/>
        <v>20489</v>
      </c>
      <c r="G337" s="182">
        <f t="shared" si="57"/>
        <v>1.1232500000915024E-2</v>
      </c>
      <c r="K337" s="111">
        <f t="shared" si="58"/>
        <v>1.1232500000915024E-2</v>
      </c>
      <c r="O337" s="111">
        <f t="shared" ca="1" si="50"/>
        <v>1.1260868007190436E-2</v>
      </c>
      <c r="P337" s="111">
        <f t="shared" ca="1" si="51"/>
        <v>-1.572940050961287E-2</v>
      </c>
      <c r="Q337" s="141">
        <f t="shared" si="53"/>
        <v>44113.873500000002</v>
      </c>
      <c r="R337" s="114">
        <f>G337</f>
        <v>1.1232500000915024E-2</v>
      </c>
      <c r="U337" s="140"/>
    </row>
    <row r="338" spans="1:22" ht="12.95" customHeight="1" x14ac:dyDescent="0.2">
      <c r="A338" s="169" t="s">
        <v>1046</v>
      </c>
      <c r="B338" s="170" t="s">
        <v>19</v>
      </c>
      <c r="C338" s="171">
        <v>59185.552199999998</v>
      </c>
      <c r="D338" s="171">
        <v>1E-4</v>
      </c>
      <c r="E338" s="138">
        <f t="shared" si="48"/>
        <v>20523.489478555901</v>
      </c>
      <c r="F338" s="111">
        <f t="shared" si="60"/>
        <v>20523.5</v>
      </c>
      <c r="G338" s="182">
        <f t="shared" si="57"/>
        <v>-1.6226250001636799E-2</v>
      </c>
      <c r="O338" s="111">
        <f t="shared" ca="1" si="50"/>
        <v>1.1305158047795472E-2</v>
      </c>
      <c r="P338" s="111">
        <f t="shared" ca="1" si="51"/>
        <v>-1.589576866336978E-2</v>
      </c>
      <c r="Q338" s="141">
        <f t="shared" si="53"/>
        <v>44167.052199999998</v>
      </c>
      <c r="U338" s="111">
        <f>+C338-(C$7+F338*C$8)</f>
        <v>-1.6226250001636799E-2</v>
      </c>
    </row>
    <row r="339" spans="1:22" ht="12.95" customHeight="1" x14ac:dyDescent="0.2">
      <c r="A339" s="172" t="s">
        <v>1044</v>
      </c>
      <c r="B339" s="112"/>
      <c r="C339" s="102">
        <v>59386.838400000001</v>
      </c>
      <c r="D339" s="26">
        <v>2.0000000000000001E-4</v>
      </c>
      <c r="E339" s="138">
        <f t="shared" si="48"/>
        <v>20654.007712969884</v>
      </c>
      <c r="F339" s="111">
        <f t="shared" si="60"/>
        <v>20654</v>
      </c>
      <c r="G339" s="182">
        <f t="shared" si="57"/>
        <v>1.1894999996002298E-2</v>
      </c>
      <c r="K339" s="111">
        <f>+C339-(C$7+F339*C$8)</f>
        <v>1.1894999996002298E-2</v>
      </c>
      <c r="O339" s="111">
        <f t="shared" ca="1" si="50"/>
        <v>1.1472689940518865E-2</v>
      </c>
      <c r="P339" s="111">
        <f t="shared" ca="1" si="51"/>
        <v>-1.6525074288450264E-2</v>
      </c>
      <c r="Q339" s="141">
        <f t="shared" si="53"/>
        <v>44368.338400000001</v>
      </c>
      <c r="R339" s="114">
        <f>G339</f>
        <v>1.1894999996002298E-2</v>
      </c>
      <c r="U339" s="140"/>
    </row>
    <row r="340" spans="1:22" ht="12.95" customHeight="1" x14ac:dyDescent="0.2">
      <c r="A340" s="169" t="s">
        <v>1047</v>
      </c>
      <c r="B340" s="170" t="s">
        <v>18</v>
      </c>
      <c r="C340" s="171">
        <v>59420.766600000003</v>
      </c>
      <c r="D340" s="171">
        <v>1E-4</v>
      </c>
      <c r="E340" s="138">
        <f t="shared" si="48"/>
        <v>20676.007476296156</v>
      </c>
      <c r="F340" s="111">
        <f t="shared" si="60"/>
        <v>20676</v>
      </c>
      <c r="G340" s="182">
        <f t="shared" si="57"/>
        <v>1.1530000003403984E-2</v>
      </c>
      <c r="K340" s="111">
        <f>+C340-(C$7+F340*C$8)</f>
        <v>1.1530000003403984E-2</v>
      </c>
      <c r="O340" s="111">
        <f t="shared" ca="1" si="50"/>
        <v>1.1500932864962655E-2</v>
      </c>
      <c r="P340" s="111">
        <f t="shared" ca="1" si="51"/>
        <v>-1.6631164125628581E-2</v>
      </c>
      <c r="Q340" s="141">
        <f t="shared" si="53"/>
        <v>44402.266600000003</v>
      </c>
      <c r="R340" s="177">
        <f>G340</f>
        <v>1.1530000003403984E-2</v>
      </c>
      <c r="U340" s="140"/>
      <c r="V340" s="178" t="s">
        <v>1062</v>
      </c>
    </row>
    <row r="341" spans="1:22" ht="12.95" customHeight="1" x14ac:dyDescent="0.2">
      <c r="A341" s="107" t="s">
        <v>1057</v>
      </c>
      <c r="B341" s="105" t="s">
        <v>18</v>
      </c>
      <c r="C341" s="176">
        <v>59425.393400000001</v>
      </c>
      <c r="D341" s="104">
        <v>5.9999999999999995E-4</v>
      </c>
      <c r="E341" s="138">
        <f t="shared" ref="E341:E349" si="61">+(C341-C$7)/C$8</f>
        <v>20679.007591390913</v>
      </c>
      <c r="F341" s="111">
        <f t="shared" si="60"/>
        <v>20679</v>
      </c>
      <c r="G341" s="182">
        <f t="shared" si="57"/>
        <v>1.1707500001648441E-2</v>
      </c>
      <c r="K341" s="111">
        <f>+C341-(C$7+F341*C$8)</f>
        <v>1.1707500001648441E-2</v>
      </c>
      <c r="O341" s="111">
        <f t="shared" ref="O341:O349" ca="1" si="62">+C$11+C$12*$F341</f>
        <v>1.1504784172841353E-2</v>
      </c>
      <c r="P341" s="111">
        <f t="shared" ref="P341:P349" ca="1" si="63">+D$11+D$12*$F341</f>
        <v>-1.6645630921607452E-2</v>
      </c>
      <c r="Q341" s="141">
        <f t="shared" si="53"/>
        <v>44406.893400000001</v>
      </c>
      <c r="R341" s="114">
        <f>G341</f>
        <v>1.1707500001648441E-2</v>
      </c>
      <c r="U341" s="140"/>
    </row>
    <row r="342" spans="1:22" ht="12.95" customHeight="1" x14ac:dyDescent="0.2">
      <c r="A342" s="110" t="s">
        <v>1061</v>
      </c>
      <c r="B342" s="173" t="s">
        <v>18</v>
      </c>
      <c r="C342" s="174">
        <v>59439.828999999998</v>
      </c>
      <c r="D342" s="175">
        <v>1E-4</v>
      </c>
      <c r="E342" s="138">
        <f t="shared" si="61"/>
        <v>20688.367940111817</v>
      </c>
      <c r="F342" s="111">
        <f t="shared" si="60"/>
        <v>20688.5</v>
      </c>
      <c r="G342" s="182">
        <f t="shared" si="57"/>
        <v>-0.20366374999866821</v>
      </c>
      <c r="O342" s="111">
        <f t="shared" ca="1" si="62"/>
        <v>1.1516979981123901E-2</v>
      </c>
      <c r="P342" s="111">
        <f t="shared" ca="1" si="63"/>
        <v>-1.6691442442207174E-2</v>
      </c>
      <c r="Q342" s="141">
        <f t="shared" si="53"/>
        <v>44421.328999999998</v>
      </c>
      <c r="U342" s="111">
        <f>+C342-(C$7+F342*C$8)</f>
        <v>-0.20366374999866821</v>
      </c>
    </row>
    <row r="343" spans="1:22" ht="12.95" customHeight="1" x14ac:dyDescent="0.2">
      <c r="A343" s="104" t="s">
        <v>1058</v>
      </c>
      <c r="B343" s="105" t="s">
        <v>19</v>
      </c>
      <c r="C343" s="176">
        <v>59444.642599999999</v>
      </c>
      <c r="D343" s="104">
        <v>1E-4</v>
      </c>
      <c r="E343" s="138">
        <f t="shared" si="61"/>
        <v>20691.489180282158</v>
      </c>
      <c r="F343" s="111">
        <f t="shared" si="60"/>
        <v>20691.5</v>
      </c>
      <c r="G343" s="182">
        <f t="shared" si="57"/>
        <v>-1.668624999729218E-2</v>
      </c>
      <c r="K343" s="111">
        <f t="shared" ref="K343:K349" si="64">+C343-(C$7+F343*C$8)</f>
        <v>-1.668624999729218E-2</v>
      </c>
      <c r="O343" s="111">
        <f t="shared" ca="1" si="62"/>
        <v>1.1520831289002598E-2</v>
      </c>
      <c r="P343" s="111">
        <f t="shared" ca="1" si="63"/>
        <v>-1.6705909238186031E-2</v>
      </c>
      <c r="Q343" s="141">
        <f t="shared" si="53"/>
        <v>44426.142599999999</v>
      </c>
      <c r="S343" s="114">
        <f>G343</f>
        <v>-1.668624999729218E-2</v>
      </c>
      <c r="U343" s="140"/>
    </row>
    <row r="344" spans="1:22" ht="12.95" customHeight="1" x14ac:dyDescent="0.2">
      <c r="A344" s="104" t="s">
        <v>1058</v>
      </c>
      <c r="B344" s="105" t="s">
        <v>18</v>
      </c>
      <c r="C344" s="176">
        <v>59477.829700000002</v>
      </c>
      <c r="D344" s="104">
        <v>2.0000000000000001E-4</v>
      </c>
      <c r="E344" s="138">
        <f t="shared" si="61"/>
        <v>20713.008398675276</v>
      </c>
      <c r="F344" s="111">
        <f t="shared" si="60"/>
        <v>20713</v>
      </c>
      <c r="G344" s="182">
        <f t="shared" si="57"/>
        <v>1.2952500001119915E-2</v>
      </c>
      <c r="K344" s="111">
        <f t="shared" si="64"/>
        <v>1.2952500001119915E-2</v>
      </c>
      <c r="O344" s="111">
        <f t="shared" ca="1" si="62"/>
        <v>1.154843232879994E-2</v>
      </c>
      <c r="P344" s="111">
        <f t="shared" ca="1" si="63"/>
        <v>-1.680958794270121E-2</v>
      </c>
      <c r="Q344" s="141">
        <f t="shared" si="53"/>
        <v>44459.329700000002</v>
      </c>
      <c r="R344" s="114">
        <f>G344</f>
        <v>1.2952500001119915E-2</v>
      </c>
      <c r="U344" s="140"/>
    </row>
    <row r="345" spans="1:22" ht="12.95" customHeight="1" x14ac:dyDescent="0.2">
      <c r="A345" s="104" t="s">
        <v>1058</v>
      </c>
      <c r="B345" s="105" t="s">
        <v>18</v>
      </c>
      <c r="C345" s="176">
        <v>59499.419800000003</v>
      </c>
      <c r="D345" s="104">
        <v>2.0000000000000001E-4</v>
      </c>
      <c r="E345" s="138">
        <f t="shared" si="61"/>
        <v>20727.007876696232</v>
      </c>
      <c r="F345" s="111">
        <f t="shared" si="60"/>
        <v>20727</v>
      </c>
      <c r="G345" s="182">
        <f t="shared" si="57"/>
        <v>1.2147500005085021E-2</v>
      </c>
      <c r="K345" s="111">
        <f t="shared" si="64"/>
        <v>1.2147500005085021E-2</v>
      </c>
      <c r="O345" s="111">
        <f t="shared" ca="1" si="62"/>
        <v>1.1566405098900532E-2</v>
      </c>
      <c r="P345" s="111">
        <f t="shared" ca="1" si="63"/>
        <v>-1.6877099657269232E-2</v>
      </c>
      <c r="Q345" s="141">
        <f t="shared" si="53"/>
        <v>44480.919800000003</v>
      </c>
      <c r="R345" s="114">
        <f>G345</f>
        <v>1.2147500005085021E-2</v>
      </c>
      <c r="U345" s="140"/>
    </row>
    <row r="346" spans="1:22" ht="12.95" customHeight="1" x14ac:dyDescent="0.2">
      <c r="A346" s="107" t="s">
        <v>1059</v>
      </c>
      <c r="B346" s="105" t="s">
        <v>18</v>
      </c>
      <c r="C346" s="176">
        <v>59747.717199999999</v>
      </c>
      <c r="D346" s="104">
        <v>5.9999999999999995E-4</v>
      </c>
      <c r="E346" s="138">
        <f t="shared" si="61"/>
        <v>20888.00916867542</v>
      </c>
      <c r="F346" s="111">
        <f t="shared" si="60"/>
        <v>20888</v>
      </c>
      <c r="G346" s="182">
        <f t="shared" si="57"/>
        <v>1.4139999999315478E-2</v>
      </c>
      <c r="K346" s="111">
        <f t="shared" si="64"/>
        <v>1.4139999999315478E-2</v>
      </c>
      <c r="O346" s="111">
        <f t="shared" ca="1" si="62"/>
        <v>1.1773091955057366E-2</v>
      </c>
      <c r="P346" s="111">
        <f t="shared" ca="1" si="63"/>
        <v>-1.7653484374801479E-2</v>
      </c>
      <c r="Q346" s="141">
        <f t="shared" si="53"/>
        <v>44729.217199999999</v>
      </c>
      <c r="R346" s="114">
        <f>G346</f>
        <v>1.4139999999315478E-2</v>
      </c>
      <c r="U346" s="140"/>
    </row>
    <row r="347" spans="1:22" ht="12.95" customHeight="1" x14ac:dyDescent="0.2">
      <c r="A347" s="108" t="s">
        <v>1060</v>
      </c>
      <c r="B347" s="109" t="s">
        <v>18</v>
      </c>
      <c r="C347" s="176">
        <v>59801.692499999997</v>
      </c>
      <c r="D347" s="104">
        <v>2.0000000000000001E-4</v>
      </c>
      <c r="E347" s="138">
        <f t="shared" si="61"/>
        <v>20923.007896148862</v>
      </c>
      <c r="F347" s="111">
        <f t="shared" si="60"/>
        <v>20923</v>
      </c>
      <c r="G347" s="182">
        <f t="shared" si="57"/>
        <v>1.2177499993413221E-2</v>
      </c>
      <c r="K347" s="111">
        <f t="shared" si="64"/>
        <v>1.2177499993413221E-2</v>
      </c>
      <c r="O347" s="111">
        <f t="shared" ca="1" si="62"/>
        <v>1.1818023880308851E-2</v>
      </c>
      <c r="P347" s="111">
        <f t="shared" ca="1" si="63"/>
        <v>-1.7822263661221541E-2</v>
      </c>
      <c r="Q347" s="141">
        <f t="shared" si="53"/>
        <v>44783.192499999997</v>
      </c>
      <c r="R347" s="114">
        <f>G347</f>
        <v>1.2177499993413221E-2</v>
      </c>
      <c r="U347" s="140"/>
    </row>
    <row r="348" spans="1:22" ht="12.95" customHeight="1" x14ac:dyDescent="0.2">
      <c r="A348" s="108" t="s">
        <v>1060</v>
      </c>
      <c r="B348" s="109" t="s">
        <v>19</v>
      </c>
      <c r="C348" s="176">
        <v>59845.616600000001</v>
      </c>
      <c r="D348" s="104">
        <v>2.9999999999999997E-4</v>
      </c>
      <c r="E348" s="138">
        <f t="shared" si="61"/>
        <v>20951.489212703218</v>
      </c>
      <c r="F348" s="111">
        <f t="shared" si="60"/>
        <v>20951.5</v>
      </c>
      <c r="G348" s="182">
        <f t="shared" si="57"/>
        <v>-1.6636249994917307E-2</v>
      </c>
      <c r="K348" s="111">
        <f t="shared" si="64"/>
        <v>-1.6636249994917307E-2</v>
      </c>
      <c r="O348" s="111">
        <f t="shared" ca="1" si="62"/>
        <v>1.1854611305156488E-2</v>
      </c>
      <c r="P348" s="111">
        <f t="shared" ca="1" si="63"/>
        <v>-1.7959698223020723E-2</v>
      </c>
      <c r="Q348" s="141">
        <f t="shared" si="53"/>
        <v>44827.116600000001</v>
      </c>
      <c r="S348" s="114">
        <f>G348</f>
        <v>-1.6636249994917307E-2</v>
      </c>
      <c r="U348" s="140"/>
    </row>
    <row r="349" spans="1:22" ht="12.95" customHeight="1" x14ac:dyDescent="0.2">
      <c r="A349" s="108" t="s">
        <v>1060</v>
      </c>
      <c r="B349" s="109" t="s">
        <v>18</v>
      </c>
      <c r="C349" s="176">
        <v>59954.369299999998</v>
      </c>
      <c r="D349" s="104">
        <v>2.0000000000000001E-4</v>
      </c>
      <c r="E349" s="138">
        <f t="shared" si="61"/>
        <v>21022.006766274964</v>
      </c>
      <c r="F349" s="111">
        <f t="shared" si="60"/>
        <v>21022</v>
      </c>
      <c r="G349" s="182">
        <f t="shared" si="57"/>
        <v>1.0434999996505212E-2</v>
      </c>
      <c r="K349" s="111">
        <f t="shared" si="64"/>
        <v>1.0434999996505212E-2</v>
      </c>
      <c r="O349" s="111">
        <f t="shared" ca="1" si="62"/>
        <v>1.1945117040305906E-2</v>
      </c>
      <c r="P349" s="111">
        <f t="shared" ca="1" si="63"/>
        <v>-1.8299667928523972E-2</v>
      </c>
      <c r="Q349" s="141">
        <f t="shared" si="53"/>
        <v>44935.869299999998</v>
      </c>
      <c r="R349" s="114">
        <f>G349</f>
        <v>1.0434999996505212E-2</v>
      </c>
      <c r="U349" s="140"/>
    </row>
    <row r="350" spans="1:22" ht="12.95" customHeight="1" x14ac:dyDescent="0.2">
      <c r="A350" s="108" t="s">
        <v>1069</v>
      </c>
      <c r="B350" s="191" t="s">
        <v>18</v>
      </c>
      <c r="C350" s="192">
        <v>60202.664499999999</v>
      </c>
      <c r="D350" s="192">
        <v>2.9999999999999997E-4</v>
      </c>
      <c r="E350" s="138">
        <f t="shared" ref="E350:E354" si="65">+(C350-C$7)/C$8</f>
        <v>21183.00663172757</v>
      </c>
      <c r="F350" s="111">
        <f t="shared" ref="F350:F354" si="66">ROUND(2*E350,0)/2+X350</f>
        <v>21183</v>
      </c>
      <c r="G350" s="182">
        <f t="shared" ref="G350:G354" si="67">+C350-(C$7+F350*C$8)</f>
        <v>1.022749999538064E-2</v>
      </c>
      <c r="K350" s="111">
        <f t="shared" ref="K350:K354" si="68">+C350-(C$7+F350*C$8)</f>
        <v>1.022749999538064E-2</v>
      </c>
      <c r="O350" s="111">
        <f t="shared" ref="O350:O354" ca="1" si="69">+C$11+C$12*$F350</f>
        <v>1.2151803896462737E-2</v>
      </c>
      <c r="P350" s="111">
        <f t="shared" ref="P350:P354" ca="1" si="70">+D$11+D$12*$F350</f>
        <v>-1.9076052646056232E-2</v>
      </c>
      <c r="Q350" s="141">
        <f t="shared" ref="Q350:Q354" si="71">C350-15018.5</f>
        <v>45184.164499999999</v>
      </c>
      <c r="R350" s="114">
        <f t="shared" ref="R350:R354" si="72">G350</f>
        <v>1.022749999538064E-2</v>
      </c>
      <c r="U350" s="140"/>
    </row>
    <row r="351" spans="1:22" ht="12.95" customHeight="1" x14ac:dyDescent="0.2">
      <c r="A351" s="108" t="s">
        <v>1069</v>
      </c>
      <c r="B351" s="191" t="s">
        <v>18</v>
      </c>
      <c r="C351" s="192">
        <v>60202.665999999997</v>
      </c>
      <c r="D351" s="192">
        <v>2.9999999999999997E-4</v>
      </c>
      <c r="E351" s="138">
        <f t="shared" si="65"/>
        <v>21183.007604359333</v>
      </c>
      <c r="F351" s="111">
        <f t="shared" si="66"/>
        <v>21183</v>
      </c>
      <c r="G351" s="182">
        <f t="shared" si="67"/>
        <v>1.1727499993867241E-2</v>
      </c>
      <c r="K351" s="111">
        <f t="shared" si="68"/>
        <v>1.1727499993867241E-2</v>
      </c>
      <c r="O351" s="111">
        <f t="shared" ca="1" si="69"/>
        <v>1.2151803896462737E-2</v>
      </c>
      <c r="P351" s="111">
        <f t="shared" ca="1" si="70"/>
        <v>-1.9076052646056232E-2</v>
      </c>
      <c r="Q351" s="141">
        <f t="shared" si="71"/>
        <v>45184.165999999997</v>
      </c>
      <c r="R351" s="114">
        <f t="shared" si="72"/>
        <v>1.1727499993867241E-2</v>
      </c>
      <c r="U351" s="140"/>
    </row>
    <row r="352" spans="1:22" ht="12.95" customHeight="1" x14ac:dyDescent="0.2">
      <c r="A352" s="108" t="s">
        <v>1069</v>
      </c>
      <c r="B352" s="191" t="s">
        <v>18</v>
      </c>
      <c r="C352" s="192">
        <v>60208.835099999997</v>
      </c>
      <c r="D352" s="192">
        <v>1E-4</v>
      </c>
      <c r="E352" s="138">
        <f t="shared" si="65"/>
        <v>21187.00777943305</v>
      </c>
      <c r="F352" s="111">
        <f t="shared" si="66"/>
        <v>21187</v>
      </c>
      <c r="G352" s="182">
        <f t="shared" si="67"/>
        <v>1.1997499997960404E-2</v>
      </c>
      <c r="K352" s="111">
        <f t="shared" si="68"/>
        <v>1.1997499997960404E-2</v>
      </c>
      <c r="O352" s="111">
        <f t="shared" ca="1" si="69"/>
        <v>1.2156938973634335E-2</v>
      </c>
      <c r="P352" s="111">
        <f t="shared" ca="1" si="70"/>
        <v>-1.909534170736138E-2</v>
      </c>
      <c r="Q352" s="141">
        <f t="shared" si="71"/>
        <v>45190.335099999997</v>
      </c>
      <c r="R352" s="114">
        <f t="shared" si="72"/>
        <v>1.1997499997960404E-2</v>
      </c>
      <c r="U352" s="140"/>
    </row>
    <row r="353" spans="1:21" ht="12.95" customHeight="1" x14ac:dyDescent="0.2">
      <c r="A353" s="108" t="s">
        <v>1069</v>
      </c>
      <c r="B353" s="191" t="s">
        <v>18</v>
      </c>
      <c r="C353" s="192">
        <v>60216.545400000003</v>
      </c>
      <c r="D353" s="192">
        <v>1E-4</v>
      </c>
      <c r="E353" s="138">
        <f t="shared" si="65"/>
        <v>21192.007301222438</v>
      </c>
      <c r="F353" s="111">
        <f t="shared" si="66"/>
        <v>21192</v>
      </c>
      <c r="G353" s="182">
        <f t="shared" si="67"/>
        <v>1.1259999999310821E-2</v>
      </c>
      <c r="K353" s="111">
        <f t="shared" si="68"/>
        <v>1.1259999999310821E-2</v>
      </c>
      <c r="O353" s="111">
        <f t="shared" ca="1" si="69"/>
        <v>1.2163357820098836E-2</v>
      </c>
      <c r="P353" s="111">
        <f t="shared" ca="1" si="70"/>
        <v>-1.9119453033992817E-2</v>
      </c>
      <c r="Q353" s="141">
        <f t="shared" si="71"/>
        <v>45198.045400000003</v>
      </c>
      <c r="R353" s="114">
        <f t="shared" si="72"/>
        <v>1.1259999999310821E-2</v>
      </c>
      <c r="U353" s="140"/>
    </row>
    <row r="354" spans="1:21" ht="12.95" customHeight="1" x14ac:dyDescent="0.2">
      <c r="A354" s="108" t="s">
        <v>1069</v>
      </c>
      <c r="B354" s="191" t="s">
        <v>19</v>
      </c>
      <c r="C354" s="192">
        <v>60266.639000000003</v>
      </c>
      <c r="D354" s="192">
        <v>1E-4</v>
      </c>
      <c r="E354" s="138">
        <f t="shared" si="65"/>
        <v>21224.489052218978</v>
      </c>
      <c r="F354" s="111">
        <f t="shared" si="66"/>
        <v>21224.5</v>
      </c>
      <c r="G354" s="182">
        <f t="shared" si="67"/>
        <v>-1.6883750002307352E-2</v>
      </c>
      <c r="K354" s="111">
        <f t="shared" si="68"/>
        <v>-1.6883750002307352E-2</v>
      </c>
      <c r="O354" s="111">
        <f t="shared" ca="1" si="69"/>
        <v>1.2205080322118072E-2</v>
      </c>
      <c r="P354" s="111">
        <f t="shared" ca="1" si="70"/>
        <v>-1.9276176657097147E-2</v>
      </c>
      <c r="Q354" s="141">
        <f t="shared" si="71"/>
        <v>45248.139000000003</v>
      </c>
      <c r="S354" s="114">
        <f>G354</f>
        <v>-1.6883750002307352E-2</v>
      </c>
      <c r="U354" s="140"/>
    </row>
    <row r="355" spans="1:21" ht="12.95" customHeight="1" x14ac:dyDescent="0.2">
      <c r="B355" s="112"/>
      <c r="C355" s="114"/>
      <c r="D355" s="114"/>
      <c r="G355" s="182"/>
      <c r="U355" s="140"/>
    </row>
    <row r="356" spans="1:21" ht="12.95" customHeight="1" x14ac:dyDescent="0.2">
      <c r="B356" s="112"/>
      <c r="C356" s="114"/>
      <c r="D356" s="114"/>
      <c r="G356" s="182"/>
      <c r="U356" s="140"/>
    </row>
    <row r="357" spans="1:21" ht="12.95" customHeight="1" x14ac:dyDescent="0.2">
      <c r="B357" s="112"/>
      <c r="C357" s="114"/>
      <c r="D357" s="114"/>
      <c r="G357" s="182"/>
      <c r="U357" s="140"/>
    </row>
    <row r="358" spans="1:21" ht="12.95" customHeight="1" x14ac:dyDescent="0.2">
      <c r="B358" s="112"/>
      <c r="C358" s="114"/>
      <c r="D358" s="114"/>
      <c r="G358" s="182"/>
      <c r="U358" s="140"/>
    </row>
    <row r="359" spans="1:21" ht="12.95" customHeight="1" x14ac:dyDescent="0.2">
      <c r="B359" s="112"/>
      <c r="C359" s="114"/>
      <c r="D359" s="114"/>
      <c r="G359" s="182"/>
      <c r="U359" s="140"/>
    </row>
    <row r="360" spans="1:21" ht="12.95" customHeight="1" x14ac:dyDescent="0.2">
      <c r="B360" s="112"/>
      <c r="C360" s="114"/>
      <c r="D360" s="114"/>
      <c r="G360" s="182"/>
      <c r="U360" s="140"/>
    </row>
    <row r="361" spans="1:21" ht="12.95" customHeight="1" x14ac:dyDescent="0.2">
      <c r="B361" s="112"/>
      <c r="C361" s="114"/>
      <c r="D361" s="114"/>
      <c r="G361" s="182"/>
      <c r="U361" s="140"/>
    </row>
    <row r="362" spans="1:21" ht="12.95" customHeight="1" x14ac:dyDescent="0.2">
      <c r="B362" s="112"/>
      <c r="C362" s="114"/>
      <c r="D362" s="114"/>
      <c r="U362" s="140"/>
    </row>
    <row r="363" spans="1:21" ht="12.95" customHeight="1" x14ac:dyDescent="0.2">
      <c r="B363" s="112"/>
      <c r="C363" s="114"/>
      <c r="D363" s="114"/>
      <c r="U363" s="140"/>
    </row>
    <row r="364" spans="1:21" ht="12.95" customHeight="1" x14ac:dyDescent="0.2">
      <c r="B364" s="112"/>
      <c r="C364" s="114"/>
      <c r="D364" s="114"/>
      <c r="U364" s="140"/>
    </row>
    <row r="365" spans="1:21" ht="12.95" customHeight="1" x14ac:dyDescent="0.2">
      <c r="B365" s="112"/>
      <c r="C365" s="114"/>
      <c r="D365" s="114"/>
      <c r="U365" s="140"/>
    </row>
    <row r="366" spans="1:21" ht="12.95" customHeight="1" x14ac:dyDescent="0.2">
      <c r="B366" s="112"/>
      <c r="C366" s="114"/>
      <c r="D366" s="114"/>
      <c r="U366" s="140"/>
    </row>
    <row r="367" spans="1:21" ht="12.95" customHeight="1" x14ac:dyDescent="0.2">
      <c r="B367" s="112"/>
      <c r="C367" s="114"/>
      <c r="D367" s="114"/>
      <c r="U367" s="140"/>
    </row>
    <row r="368" spans="1:21" ht="12.95" customHeight="1" x14ac:dyDescent="0.2">
      <c r="B368" s="112"/>
      <c r="C368" s="114"/>
      <c r="D368" s="114"/>
      <c r="U368" s="140"/>
    </row>
    <row r="369" spans="2:21" ht="12.95" customHeight="1" x14ac:dyDescent="0.2">
      <c r="B369" s="112"/>
      <c r="C369" s="114"/>
      <c r="D369" s="114"/>
      <c r="U369" s="140"/>
    </row>
    <row r="370" spans="2:21" ht="12.95" customHeight="1" x14ac:dyDescent="0.2">
      <c r="B370" s="112"/>
      <c r="C370" s="114"/>
      <c r="D370" s="114"/>
      <c r="U370" s="140"/>
    </row>
    <row r="371" spans="2:21" ht="12.95" customHeight="1" x14ac:dyDescent="0.2">
      <c r="B371" s="112"/>
      <c r="C371" s="114"/>
      <c r="D371" s="114"/>
      <c r="U371" s="140"/>
    </row>
    <row r="372" spans="2:21" ht="12.95" customHeight="1" x14ac:dyDescent="0.2">
      <c r="B372" s="112"/>
      <c r="C372" s="114"/>
      <c r="D372" s="114"/>
      <c r="U372" s="140"/>
    </row>
    <row r="373" spans="2:21" ht="12.95" customHeight="1" x14ac:dyDescent="0.2">
      <c r="B373" s="112"/>
      <c r="C373" s="114"/>
      <c r="D373" s="114"/>
      <c r="U373" s="140"/>
    </row>
    <row r="374" spans="2:21" ht="12.95" customHeight="1" x14ac:dyDescent="0.2">
      <c r="B374" s="112"/>
      <c r="C374" s="114"/>
      <c r="D374" s="114"/>
      <c r="U374" s="140"/>
    </row>
    <row r="375" spans="2:21" ht="12.95" customHeight="1" x14ac:dyDescent="0.2">
      <c r="B375" s="112"/>
      <c r="C375" s="114"/>
      <c r="D375" s="114"/>
      <c r="U375" s="140"/>
    </row>
    <row r="376" spans="2:21" ht="12.95" customHeight="1" x14ac:dyDescent="0.2">
      <c r="B376" s="112"/>
      <c r="C376" s="114"/>
      <c r="D376" s="114"/>
      <c r="U376" s="140"/>
    </row>
    <row r="377" spans="2:21" ht="12.95" customHeight="1" x14ac:dyDescent="0.2">
      <c r="B377" s="112"/>
      <c r="C377" s="114"/>
      <c r="D377" s="114"/>
      <c r="U377" s="140"/>
    </row>
    <row r="378" spans="2:21" ht="12.95" customHeight="1" x14ac:dyDescent="0.2">
      <c r="B378" s="112"/>
      <c r="C378" s="114"/>
      <c r="D378" s="114"/>
      <c r="U378" s="140"/>
    </row>
    <row r="379" spans="2:21" ht="12.95" customHeight="1" x14ac:dyDescent="0.2">
      <c r="B379" s="112"/>
      <c r="C379" s="114"/>
      <c r="D379" s="114"/>
      <c r="U379" s="140"/>
    </row>
    <row r="380" spans="2:21" ht="12.95" customHeight="1" x14ac:dyDescent="0.2">
      <c r="B380" s="112"/>
      <c r="C380" s="114"/>
      <c r="D380" s="114"/>
      <c r="U380" s="140"/>
    </row>
    <row r="381" spans="2:21" ht="12.95" customHeight="1" x14ac:dyDescent="0.2">
      <c r="B381" s="112"/>
      <c r="C381" s="114"/>
      <c r="D381" s="114"/>
      <c r="U381" s="140"/>
    </row>
    <row r="382" spans="2:21" ht="12.95" customHeight="1" x14ac:dyDescent="0.2">
      <c r="B382" s="112"/>
      <c r="C382" s="114"/>
      <c r="D382" s="114"/>
      <c r="U382" s="140"/>
    </row>
    <row r="383" spans="2:21" ht="12.95" customHeight="1" x14ac:dyDescent="0.2">
      <c r="B383" s="112"/>
      <c r="C383" s="114"/>
      <c r="D383" s="114"/>
      <c r="U383" s="140"/>
    </row>
    <row r="384" spans="2:21" ht="12.95" customHeight="1" x14ac:dyDescent="0.2">
      <c r="B384" s="112"/>
      <c r="C384" s="114"/>
      <c r="D384" s="114"/>
      <c r="U384" s="140"/>
    </row>
    <row r="385" spans="2:21" ht="12.95" customHeight="1" x14ac:dyDescent="0.2">
      <c r="B385" s="112"/>
      <c r="C385" s="114"/>
      <c r="D385" s="114"/>
      <c r="U385" s="140"/>
    </row>
    <row r="386" spans="2:21" ht="12.95" customHeight="1" x14ac:dyDescent="0.2">
      <c r="B386" s="112"/>
      <c r="C386" s="114"/>
      <c r="D386" s="114"/>
      <c r="U386" s="140"/>
    </row>
    <row r="387" spans="2:21" ht="12.95" customHeight="1" x14ac:dyDescent="0.2">
      <c r="B387" s="112"/>
      <c r="C387" s="114"/>
      <c r="D387" s="114"/>
      <c r="U387" s="140"/>
    </row>
    <row r="388" spans="2:21" ht="12.95" customHeight="1" x14ac:dyDescent="0.2">
      <c r="B388" s="112"/>
      <c r="C388" s="114"/>
      <c r="D388" s="114"/>
      <c r="U388" s="140"/>
    </row>
    <row r="389" spans="2:21" ht="12.95" customHeight="1" x14ac:dyDescent="0.2">
      <c r="B389" s="112"/>
      <c r="C389" s="114"/>
      <c r="D389" s="114"/>
      <c r="U389" s="140"/>
    </row>
    <row r="390" spans="2:21" ht="12.95" customHeight="1" x14ac:dyDescent="0.2">
      <c r="B390" s="112"/>
      <c r="C390" s="114"/>
      <c r="D390" s="114"/>
      <c r="U390" s="140"/>
    </row>
    <row r="391" spans="2:21" ht="12.95" customHeight="1" x14ac:dyDescent="0.2">
      <c r="B391" s="112"/>
      <c r="C391" s="114"/>
      <c r="D391" s="114"/>
      <c r="U391" s="140"/>
    </row>
    <row r="392" spans="2:21" ht="12.95" customHeight="1" x14ac:dyDescent="0.2">
      <c r="B392" s="112"/>
      <c r="C392" s="114"/>
      <c r="D392" s="114"/>
      <c r="U392" s="140"/>
    </row>
    <row r="393" spans="2:21" ht="12.95" customHeight="1" x14ac:dyDescent="0.2">
      <c r="B393" s="112"/>
      <c r="C393" s="114"/>
      <c r="D393" s="114"/>
      <c r="U393" s="140"/>
    </row>
    <row r="394" spans="2:21" ht="12.95" customHeight="1" x14ac:dyDescent="0.2">
      <c r="B394" s="112"/>
      <c r="C394" s="114"/>
      <c r="D394" s="114"/>
      <c r="U394" s="140"/>
    </row>
    <row r="395" spans="2:21" ht="12.95" customHeight="1" x14ac:dyDescent="0.2">
      <c r="B395" s="112"/>
      <c r="C395" s="114"/>
      <c r="D395" s="114"/>
      <c r="U395" s="140"/>
    </row>
    <row r="396" spans="2:21" ht="12.95" customHeight="1" x14ac:dyDescent="0.2">
      <c r="B396" s="112"/>
      <c r="C396" s="114"/>
      <c r="D396" s="114"/>
      <c r="U396" s="140"/>
    </row>
    <row r="397" spans="2:21" ht="12.95" customHeight="1" x14ac:dyDescent="0.2">
      <c r="B397" s="112"/>
      <c r="C397" s="114"/>
      <c r="D397" s="114"/>
      <c r="U397" s="140"/>
    </row>
    <row r="398" spans="2:21" ht="12.95" customHeight="1" x14ac:dyDescent="0.2">
      <c r="B398" s="112"/>
      <c r="C398" s="114"/>
      <c r="D398" s="114"/>
      <c r="U398" s="140"/>
    </row>
    <row r="399" spans="2:21" ht="12.95" customHeight="1" x14ac:dyDescent="0.2">
      <c r="B399" s="112"/>
      <c r="C399" s="114"/>
      <c r="D399" s="114"/>
      <c r="U399" s="140"/>
    </row>
    <row r="400" spans="2:21" ht="12.95" customHeight="1" x14ac:dyDescent="0.2">
      <c r="B400" s="112"/>
      <c r="C400" s="114"/>
      <c r="D400" s="114"/>
      <c r="U400" s="140"/>
    </row>
    <row r="401" spans="2:21" ht="12.95" customHeight="1" x14ac:dyDescent="0.2">
      <c r="B401" s="112"/>
      <c r="C401" s="114"/>
      <c r="D401" s="114"/>
      <c r="U401" s="140"/>
    </row>
    <row r="402" spans="2:21" ht="12.95" customHeight="1" x14ac:dyDescent="0.2">
      <c r="B402" s="112"/>
      <c r="C402" s="114"/>
      <c r="D402" s="114"/>
      <c r="U402" s="140"/>
    </row>
    <row r="403" spans="2:21" ht="12.95" customHeight="1" x14ac:dyDescent="0.2">
      <c r="B403" s="112"/>
      <c r="C403" s="114"/>
      <c r="D403" s="114"/>
      <c r="U403" s="140"/>
    </row>
    <row r="404" spans="2:21" ht="12.95" customHeight="1" x14ac:dyDescent="0.2">
      <c r="B404" s="112"/>
      <c r="C404" s="114"/>
      <c r="D404" s="114"/>
      <c r="U404" s="140"/>
    </row>
    <row r="405" spans="2:21" ht="12.95" customHeight="1" x14ac:dyDescent="0.2">
      <c r="B405" s="112"/>
      <c r="C405" s="114"/>
      <c r="D405" s="114"/>
      <c r="U405" s="140"/>
    </row>
    <row r="406" spans="2:21" ht="12.95" customHeight="1" x14ac:dyDescent="0.2">
      <c r="B406" s="112"/>
      <c r="C406" s="114"/>
      <c r="D406" s="114"/>
      <c r="U406" s="140"/>
    </row>
    <row r="407" spans="2:21" ht="12.95" customHeight="1" x14ac:dyDescent="0.2">
      <c r="B407" s="112"/>
      <c r="C407" s="114"/>
      <c r="D407" s="114"/>
      <c r="U407" s="140"/>
    </row>
    <row r="408" spans="2:21" ht="12.95" customHeight="1" x14ac:dyDescent="0.2">
      <c r="B408" s="112"/>
      <c r="C408" s="114"/>
      <c r="D408" s="114"/>
      <c r="U408" s="140"/>
    </row>
    <row r="409" spans="2:21" ht="12.95" customHeight="1" x14ac:dyDescent="0.2">
      <c r="B409" s="112"/>
      <c r="C409" s="114"/>
      <c r="D409" s="114"/>
      <c r="U409" s="140"/>
    </row>
    <row r="410" spans="2:21" ht="12.95" customHeight="1" x14ac:dyDescent="0.2">
      <c r="B410" s="112"/>
      <c r="C410" s="114"/>
      <c r="D410" s="114"/>
      <c r="U410" s="140"/>
    </row>
    <row r="411" spans="2:21" ht="12.95" customHeight="1" x14ac:dyDescent="0.2">
      <c r="B411" s="112"/>
      <c r="C411" s="114"/>
      <c r="D411" s="114"/>
      <c r="U411" s="140"/>
    </row>
    <row r="412" spans="2:21" ht="12.95" customHeight="1" x14ac:dyDescent="0.2">
      <c r="B412" s="112"/>
      <c r="C412" s="114"/>
      <c r="D412" s="114"/>
      <c r="U412" s="140"/>
    </row>
    <row r="413" spans="2:21" ht="12.95" customHeight="1" x14ac:dyDescent="0.2">
      <c r="B413" s="112"/>
      <c r="C413" s="114"/>
      <c r="D413" s="114"/>
      <c r="U413" s="140"/>
    </row>
    <row r="414" spans="2:21" ht="12.95" customHeight="1" x14ac:dyDescent="0.2">
      <c r="B414" s="112"/>
      <c r="C414" s="114"/>
      <c r="D414" s="114"/>
      <c r="U414" s="140"/>
    </row>
    <row r="415" spans="2:21" ht="12.95" customHeight="1" x14ac:dyDescent="0.2">
      <c r="B415" s="112"/>
      <c r="C415" s="114"/>
      <c r="D415" s="114"/>
      <c r="U415" s="140"/>
    </row>
    <row r="416" spans="2:21" ht="12.95" customHeight="1" x14ac:dyDescent="0.2">
      <c r="B416" s="112"/>
      <c r="C416" s="114"/>
      <c r="D416" s="114"/>
      <c r="U416" s="140"/>
    </row>
    <row r="417" spans="2:21" ht="12.95" customHeight="1" x14ac:dyDescent="0.2">
      <c r="B417" s="112"/>
      <c r="C417" s="114"/>
      <c r="D417" s="114"/>
      <c r="U417" s="140"/>
    </row>
    <row r="418" spans="2:21" ht="12.95" customHeight="1" x14ac:dyDescent="0.2">
      <c r="B418" s="112"/>
      <c r="C418" s="114"/>
      <c r="D418" s="114"/>
      <c r="U418" s="140"/>
    </row>
    <row r="419" spans="2:21" ht="12.95" customHeight="1" x14ac:dyDescent="0.2">
      <c r="B419" s="112"/>
      <c r="C419" s="114"/>
      <c r="D419" s="114"/>
      <c r="U419" s="140"/>
    </row>
    <row r="420" spans="2:21" ht="12.95" customHeight="1" x14ac:dyDescent="0.2">
      <c r="B420" s="112"/>
      <c r="C420" s="114"/>
      <c r="D420" s="114"/>
      <c r="U420" s="140"/>
    </row>
    <row r="421" spans="2:21" ht="12.95" customHeight="1" x14ac:dyDescent="0.2">
      <c r="B421" s="112"/>
      <c r="C421" s="114"/>
      <c r="D421" s="114"/>
      <c r="U421" s="140"/>
    </row>
    <row r="422" spans="2:21" ht="12.95" customHeight="1" x14ac:dyDescent="0.2">
      <c r="B422" s="112"/>
      <c r="C422" s="114"/>
      <c r="D422" s="114"/>
      <c r="U422" s="140"/>
    </row>
    <row r="423" spans="2:21" ht="12.95" customHeight="1" x14ac:dyDescent="0.2">
      <c r="B423" s="112"/>
      <c r="C423" s="114"/>
      <c r="D423" s="114"/>
      <c r="U423" s="140"/>
    </row>
    <row r="424" spans="2:21" ht="12.95" customHeight="1" x14ac:dyDescent="0.2">
      <c r="B424" s="112"/>
      <c r="C424" s="114"/>
      <c r="D424" s="114"/>
      <c r="U424" s="140"/>
    </row>
    <row r="425" spans="2:21" ht="12.95" customHeight="1" x14ac:dyDescent="0.2">
      <c r="B425" s="112"/>
      <c r="C425" s="114"/>
      <c r="D425" s="114"/>
      <c r="U425" s="140"/>
    </row>
    <row r="426" spans="2:21" ht="12.95" customHeight="1" x14ac:dyDescent="0.2">
      <c r="B426" s="112"/>
      <c r="C426" s="114"/>
      <c r="D426" s="114"/>
      <c r="U426" s="140"/>
    </row>
    <row r="427" spans="2:21" ht="12.95" customHeight="1" x14ac:dyDescent="0.2">
      <c r="B427" s="112"/>
      <c r="C427" s="114"/>
      <c r="D427" s="114"/>
      <c r="U427" s="140"/>
    </row>
    <row r="428" spans="2:21" ht="12.95" customHeight="1" x14ac:dyDescent="0.2">
      <c r="B428" s="112"/>
      <c r="C428" s="114"/>
      <c r="D428" s="114"/>
      <c r="U428" s="140"/>
    </row>
    <row r="429" spans="2:21" ht="12.95" customHeight="1" x14ac:dyDescent="0.2">
      <c r="B429" s="112"/>
      <c r="C429" s="114"/>
      <c r="D429" s="114"/>
      <c r="U429" s="140"/>
    </row>
    <row r="430" spans="2:21" ht="12.95" customHeight="1" x14ac:dyDescent="0.2">
      <c r="B430" s="112"/>
      <c r="C430" s="114"/>
      <c r="D430" s="114"/>
      <c r="U430" s="140"/>
    </row>
    <row r="431" spans="2:21" ht="12.95" customHeight="1" x14ac:dyDescent="0.2">
      <c r="B431" s="112"/>
      <c r="C431" s="114"/>
      <c r="D431" s="114"/>
      <c r="U431" s="140"/>
    </row>
    <row r="432" spans="2:21" ht="12.95" customHeight="1" x14ac:dyDescent="0.2">
      <c r="B432" s="112"/>
      <c r="C432" s="114"/>
      <c r="D432" s="114"/>
      <c r="U432" s="140"/>
    </row>
    <row r="433" spans="2:21" ht="12.95" customHeight="1" x14ac:dyDescent="0.2">
      <c r="B433" s="112"/>
      <c r="C433" s="114"/>
      <c r="D433" s="114"/>
      <c r="U433" s="140"/>
    </row>
    <row r="434" spans="2:21" ht="12.95" customHeight="1" x14ac:dyDescent="0.2">
      <c r="B434" s="112"/>
      <c r="C434" s="114"/>
      <c r="D434" s="114"/>
      <c r="U434" s="140"/>
    </row>
    <row r="435" spans="2:21" ht="12.95" customHeight="1" x14ac:dyDescent="0.2">
      <c r="B435" s="112"/>
      <c r="C435" s="114"/>
      <c r="D435" s="114"/>
      <c r="U435" s="140"/>
    </row>
    <row r="436" spans="2:21" ht="12.95" customHeight="1" x14ac:dyDescent="0.2">
      <c r="B436" s="112"/>
      <c r="C436" s="114"/>
      <c r="D436" s="114"/>
      <c r="U436" s="140"/>
    </row>
    <row r="437" spans="2:21" ht="12.95" customHeight="1" x14ac:dyDescent="0.2">
      <c r="B437" s="112"/>
      <c r="C437" s="114"/>
      <c r="D437" s="114"/>
      <c r="U437" s="140"/>
    </row>
    <row r="438" spans="2:21" ht="12.95" customHeight="1" x14ac:dyDescent="0.2">
      <c r="B438" s="112"/>
      <c r="C438" s="114"/>
      <c r="D438" s="114"/>
      <c r="U438" s="140"/>
    </row>
    <row r="439" spans="2:21" ht="12.95" customHeight="1" x14ac:dyDescent="0.2">
      <c r="B439" s="112"/>
      <c r="C439" s="114"/>
      <c r="D439" s="114"/>
      <c r="U439" s="140"/>
    </row>
    <row r="440" spans="2:21" ht="12.95" customHeight="1" x14ac:dyDescent="0.2">
      <c r="B440" s="112"/>
      <c r="C440" s="114"/>
      <c r="D440" s="114"/>
      <c r="U440" s="140"/>
    </row>
    <row r="441" spans="2:21" ht="12.95" customHeight="1" x14ac:dyDescent="0.2">
      <c r="B441" s="112"/>
      <c r="C441" s="114"/>
      <c r="D441" s="114"/>
      <c r="U441" s="140"/>
    </row>
    <row r="442" spans="2:21" ht="12.95" customHeight="1" x14ac:dyDescent="0.2">
      <c r="B442" s="112"/>
      <c r="C442" s="114"/>
      <c r="D442" s="114"/>
      <c r="U442" s="140"/>
    </row>
    <row r="443" spans="2:21" ht="12.95" customHeight="1" x14ac:dyDescent="0.2">
      <c r="B443" s="112"/>
      <c r="C443" s="114"/>
      <c r="D443" s="114"/>
      <c r="U443" s="140"/>
    </row>
    <row r="444" spans="2:21" ht="12.95" customHeight="1" x14ac:dyDescent="0.2">
      <c r="B444" s="112"/>
      <c r="C444" s="114"/>
      <c r="D444" s="114"/>
      <c r="U444" s="140"/>
    </row>
    <row r="445" spans="2:21" ht="12.95" customHeight="1" x14ac:dyDescent="0.2">
      <c r="B445" s="112"/>
      <c r="C445" s="114"/>
      <c r="D445" s="114"/>
      <c r="U445" s="140"/>
    </row>
    <row r="446" spans="2:21" ht="12.95" customHeight="1" x14ac:dyDescent="0.2">
      <c r="B446" s="112"/>
      <c r="C446" s="114"/>
      <c r="D446" s="114"/>
      <c r="U446" s="140"/>
    </row>
    <row r="447" spans="2:21" ht="12.95" customHeight="1" x14ac:dyDescent="0.2">
      <c r="B447" s="112"/>
      <c r="C447" s="114"/>
      <c r="D447" s="114"/>
      <c r="U447" s="140"/>
    </row>
    <row r="448" spans="2:21" ht="12.95" customHeight="1" x14ac:dyDescent="0.2">
      <c r="B448" s="112"/>
      <c r="C448" s="114"/>
      <c r="D448" s="114"/>
      <c r="U448" s="140"/>
    </row>
    <row r="449" spans="2:21" ht="12.95" customHeight="1" x14ac:dyDescent="0.2">
      <c r="B449" s="112"/>
      <c r="C449" s="114"/>
      <c r="D449" s="114"/>
      <c r="U449" s="140"/>
    </row>
    <row r="450" spans="2:21" ht="12.95" customHeight="1" x14ac:dyDescent="0.2">
      <c r="B450" s="112"/>
      <c r="C450" s="114"/>
      <c r="D450" s="114"/>
      <c r="U450" s="140"/>
    </row>
    <row r="451" spans="2:21" ht="12.95" customHeight="1" x14ac:dyDescent="0.2">
      <c r="B451" s="112"/>
      <c r="C451" s="114"/>
      <c r="D451" s="114"/>
      <c r="U451" s="140"/>
    </row>
    <row r="452" spans="2:21" ht="12.95" customHeight="1" x14ac:dyDescent="0.2">
      <c r="B452" s="112"/>
      <c r="C452" s="114"/>
      <c r="D452" s="114"/>
      <c r="U452" s="140"/>
    </row>
    <row r="453" spans="2:21" ht="12.95" customHeight="1" x14ac:dyDescent="0.2">
      <c r="B453" s="112"/>
      <c r="C453" s="114"/>
      <c r="D453" s="114"/>
      <c r="U453" s="140"/>
    </row>
    <row r="454" spans="2:21" ht="12.95" customHeight="1" x14ac:dyDescent="0.2">
      <c r="B454" s="112"/>
      <c r="C454" s="114"/>
      <c r="D454" s="114"/>
      <c r="U454" s="140"/>
    </row>
    <row r="455" spans="2:21" ht="12.95" customHeight="1" x14ac:dyDescent="0.2">
      <c r="B455" s="112"/>
      <c r="C455" s="114"/>
      <c r="D455" s="114"/>
      <c r="U455" s="140"/>
    </row>
    <row r="456" spans="2:21" ht="12.95" customHeight="1" x14ac:dyDescent="0.2">
      <c r="B456" s="112"/>
      <c r="C456" s="114"/>
      <c r="D456" s="114"/>
      <c r="U456" s="140"/>
    </row>
    <row r="457" spans="2:21" ht="12.95" customHeight="1" x14ac:dyDescent="0.2">
      <c r="B457" s="112"/>
      <c r="C457" s="114"/>
      <c r="D457" s="114"/>
      <c r="U457" s="140"/>
    </row>
    <row r="458" spans="2:21" ht="12.95" customHeight="1" x14ac:dyDescent="0.2">
      <c r="B458" s="112"/>
      <c r="C458" s="114"/>
      <c r="D458" s="114"/>
      <c r="U458" s="140"/>
    </row>
    <row r="459" spans="2:21" ht="12.95" customHeight="1" x14ac:dyDescent="0.2">
      <c r="B459" s="112"/>
      <c r="C459" s="114"/>
      <c r="D459" s="114"/>
      <c r="U459" s="140"/>
    </row>
    <row r="460" spans="2:21" ht="12.95" customHeight="1" x14ac:dyDescent="0.2">
      <c r="B460" s="112"/>
      <c r="C460" s="114"/>
      <c r="D460" s="114"/>
      <c r="U460" s="140"/>
    </row>
    <row r="461" spans="2:21" ht="12.95" customHeight="1" x14ac:dyDescent="0.2">
      <c r="B461" s="112"/>
      <c r="C461" s="114"/>
      <c r="D461" s="114"/>
      <c r="U461" s="140"/>
    </row>
    <row r="462" spans="2:21" ht="12.95" customHeight="1" x14ac:dyDescent="0.2">
      <c r="B462" s="112"/>
      <c r="C462" s="114"/>
      <c r="D462" s="114"/>
      <c r="U462" s="140"/>
    </row>
    <row r="463" spans="2:21" ht="12.95" customHeight="1" x14ac:dyDescent="0.2">
      <c r="B463" s="112"/>
      <c r="C463" s="114"/>
      <c r="D463" s="114"/>
      <c r="U463" s="140"/>
    </row>
    <row r="464" spans="2:21" ht="12.95" customHeight="1" x14ac:dyDescent="0.2">
      <c r="B464" s="112"/>
      <c r="C464" s="114"/>
      <c r="D464" s="114"/>
      <c r="U464" s="140"/>
    </row>
    <row r="465" spans="2:21" ht="12.95" customHeight="1" x14ac:dyDescent="0.2">
      <c r="B465" s="112"/>
      <c r="C465" s="114"/>
      <c r="D465" s="114"/>
      <c r="U465" s="140"/>
    </row>
    <row r="466" spans="2:21" ht="12.95" customHeight="1" x14ac:dyDescent="0.2">
      <c r="B466" s="112"/>
      <c r="C466" s="114"/>
      <c r="D466" s="114"/>
      <c r="U466" s="140"/>
    </row>
    <row r="467" spans="2:21" ht="12.95" customHeight="1" x14ac:dyDescent="0.2">
      <c r="B467" s="112"/>
      <c r="C467" s="114"/>
      <c r="D467" s="114"/>
      <c r="U467" s="140"/>
    </row>
    <row r="468" spans="2:21" ht="12.95" customHeight="1" x14ac:dyDescent="0.2">
      <c r="B468" s="112"/>
      <c r="C468" s="114"/>
      <c r="D468" s="114"/>
      <c r="U468" s="140"/>
    </row>
    <row r="469" spans="2:21" ht="12.95" customHeight="1" x14ac:dyDescent="0.2">
      <c r="B469" s="112"/>
      <c r="C469" s="114"/>
      <c r="D469" s="114"/>
      <c r="U469" s="140"/>
    </row>
    <row r="470" spans="2:21" ht="12.95" customHeight="1" x14ac:dyDescent="0.2">
      <c r="B470" s="112"/>
      <c r="C470" s="114"/>
      <c r="D470" s="114"/>
      <c r="U470" s="140"/>
    </row>
    <row r="471" spans="2:21" ht="12.95" customHeight="1" x14ac:dyDescent="0.2">
      <c r="B471" s="112"/>
      <c r="C471" s="114"/>
      <c r="D471" s="114"/>
      <c r="U471" s="140"/>
    </row>
    <row r="472" spans="2:21" ht="12.95" customHeight="1" x14ac:dyDescent="0.2">
      <c r="B472" s="112"/>
      <c r="C472" s="114"/>
      <c r="D472" s="114"/>
      <c r="U472" s="140"/>
    </row>
    <row r="473" spans="2:21" ht="12.95" customHeight="1" x14ac:dyDescent="0.2">
      <c r="B473" s="112"/>
      <c r="C473" s="114"/>
      <c r="D473" s="114"/>
      <c r="U473" s="140"/>
    </row>
    <row r="474" spans="2:21" ht="12.95" customHeight="1" x14ac:dyDescent="0.2">
      <c r="B474" s="112"/>
      <c r="C474" s="114"/>
      <c r="D474" s="114"/>
      <c r="U474" s="140"/>
    </row>
    <row r="475" spans="2:21" ht="12.95" customHeight="1" x14ac:dyDescent="0.2">
      <c r="B475" s="112"/>
      <c r="C475" s="114"/>
      <c r="D475" s="114"/>
      <c r="U475" s="140"/>
    </row>
    <row r="476" spans="2:21" ht="12.95" customHeight="1" x14ac:dyDescent="0.2">
      <c r="B476" s="112"/>
      <c r="C476" s="114"/>
      <c r="D476" s="114"/>
      <c r="U476" s="140"/>
    </row>
    <row r="477" spans="2:21" ht="12.95" customHeight="1" x14ac:dyDescent="0.2">
      <c r="B477" s="112"/>
      <c r="C477" s="114"/>
      <c r="D477" s="114"/>
      <c r="U477" s="140"/>
    </row>
    <row r="478" spans="2:21" ht="12.95" customHeight="1" x14ac:dyDescent="0.2">
      <c r="B478" s="112"/>
      <c r="C478" s="114"/>
      <c r="D478" s="114"/>
      <c r="U478" s="140"/>
    </row>
    <row r="479" spans="2:21" ht="12.95" customHeight="1" x14ac:dyDescent="0.2">
      <c r="B479" s="112"/>
      <c r="C479" s="114"/>
      <c r="D479" s="114"/>
      <c r="U479" s="140"/>
    </row>
    <row r="480" spans="2:21" ht="12.95" customHeight="1" x14ac:dyDescent="0.2">
      <c r="B480" s="112"/>
      <c r="C480" s="114"/>
      <c r="D480" s="114"/>
      <c r="U480" s="140"/>
    </row>
    <row r="481" spans="2:21" ht="12.95" customHeight="1" x14ac:dyDescent="0.2">
      <c r="B481" s="112"/>
      <c r="C481" s="114"/>
      <c r="D481" s="114"/>
      <c r="U481" s="140"/>
    </row>
    <row r="482" spans="2:21" ht="12.95" customHeight="1" x14ac:dyDescent="0.2">
      <c r="B482" s="112"/>
      <c r="C482" s="114"/>
      <c r="D482" s="114"/>
      <c r="U482" s="140"/>
    </row>
    <row r="483" spans="2:21" ht="12.95" customHeight="1" x14ac:dyDescent="0.2">
      <c r="B483" s="112"/>
      <c r="C483" s="114"/>
      <c r="D483" s="114"/>
      <c r="U483" s="140"/>
    </row>
    <row r="484" spans="2:21" ht="12.95" customHeight="1" x14ac:dyDescent="0.2">
      <c r="B484" s="112"/>
      <c r="C484" s="114"/>
      <c r="D484" s="114"/>
      <c r="U484" s="140"/>
    </row>
    <row r="485" spans="2:21" ht="12.95" customHeight="1" x14ac:dyDescent="0.2">
      <c r="B485" s="112"/>
      <c r="C485" s="114"/>
      <c r="D485" s="114"/>
      <c r="U485" s="140"/>
    </row>
    <row r="486" spans="2:21" ht="12.95" customHeight="1" x14ac:dyDescent="0.2">
      <c r="B486" s="112"/>
      <c r="C486" s="114"/>
      <c r="D486" s="114"/>
      <c r="U486" s="140"/>
    </row>
    <row r="487" spans="2:21" ht="12.95" customHeight="1" x14ac:dyDescent="0.2">
      <c r="B487" s="112"/>
      <c r="C487" s="114"/>
      <c r="D487" s="114"/>
      <c r="U487" s="140"/>
    </row>
    <row r="488" spans="2:21" ht="12.95" customHeight="1" x14ac:dyDescent="0.2">
      <c r="B488" s="112"/>
      <c r="C488" s="114"/>
      <c r="D488" s="114"/>
      <c r="U488" s="140"/>
    </row>
    <row r="489" spans="2:21" ht="12.95" customHeight="1" x14ac:dyDescent="0.2">
      <c r="B489" s="112"/>
      <c r="C489" s="114"/>
      <c r="D489" s="114"/>
      <c r="U489" s="140"/>
    </row>
    <row r="490" spans="2:21" ht="12.95" customHeight="1" x14ac:dyDescent="0.2">
      <c r="B490" s="112"/>
      <c r="C490" s="114"/>
      <c r="D490" s="114"/>
      <c r="U490" s="140"/>
    </row>
    <row r="491" spans="2:21" ht="12.95" customHeight="1" x14ac:dyDescent="0.2">
      <c r="B491" s="112"/>
      <c r="C491" s="114"/>
      <c r="D491" s="114"/>
      <c r="U491" s="140"/>
    </row>
    <row r="492" spans="2:21" ht="12.95" customHeight="1" x14ac:dyDescent="0.2">
      <c r="B492" s="112"/>
      <c r="C492" s="114"/>
      <c r="D492" s="114"/>
      <c r="U492" s="140"/>
    </row>
    <row r="493" spans="2:21" ht="12.95" customHeight="1" x14ac:dyDescent="0.2">
      <c r="B493" s="112"/>
      <c r="C493" s="114"/>
      <c r="D493" s="114"/>
      <c r="U493" s="140"/>
    </row>
    <row r="494" spans="2:21" ht="12.95" customHeight="1" x14ac:dyDescent="0.2">
      <c r="B494" s="112"/>
      <c r="C494" s="114"/>
      <c r="D494" s="114"/>
      <c r="U494" s="140"/>
    </row>
    <row r="495" spans="2:21" ht="12.95" customHeight="1" x14ac:dyDescent="0.2">
      <c r="B495" s="112"/>
      <c r="C495" s="114"/>
      <c r="D495" s="114"/>
      <c r="U495" s="140"/>
    </row>
    <row r="496" spans="2:21" ht="12.95" customHeight="1" x14ac:dyDescent="0.2">
      <c r="B496" s="112"/>
      <c r="C496" s="114"/>
      <c r="D496" s="114"/>
      <c r="U496" s="140"/>
    </row>
    <row r="497" spans="2:21" ht="12.95" customHeight="1" x14ac:dyDescent="0.2">
      <c r="B497" s="112"/>
      <c r="C497" s="114"/>
      <c r="D497" s="114"/>
      <c r="U497" s="140"/>
    </row>
    <row r="498" spans="2:21" ht="12.95" customHeight="1" x14ac:dyDescent="0.2">
      <c r="B498" s="112"/>
      <c r="C498" s="114"/>
      <c r="D498" s="114"/>
      <c r="U498" s="140"/>
    </row>
    <row r="499" spans="2:21" ht="12.95" customHeight="1" x14ac:dyDescent="0.2">
      <c r="B499" s="112"/>
      <c r="C499" s="114"/>
      <c r="D499" s="114"/>
      <c r="U499" s="140"/>
    </row>
    <row r="500" spans="2:21" ht="12.95" customHeight="1" x14ac:dyDescent="0.2">
      <c r="B500" s="112"/>
      <c r="C500" s="114"/>
      <c r="D500" s="114"/>
      <c r="U500" s="140"/>
    </row>
    <row r="501" spans="2:21" ht="12.95" customHeight="1" x14ac:dyDescent="0.2">
      <c r="B501" s="112"/>
      <c r="C501" s="114"/>
      <c r="D501" s="114"/>
      <c r="U501" s="140"/>
    </row>
    <row r="502" spans="2:21" ht="12.95" customHeight="1" x14ac:dyDescent="0.2">
      <c r="B502" s="112"/>
      <c r="C502" s="114"/>
      <c r="D502" s="114"/>
      <c r="U502" s="140"/>
    </row>
    <row r="503" spans="2:21" ht="12.95" customHeight="1" x14ac:dyDescent="0.2">
      <c r="B503" s="112"/>
      <c r="C503" s="114"/>
      <c r="D503" s="114"/>
      <c r="U503" s="140"/>
    </row>
    <row r="504" spans="2:21" ht="12.95" customHeight="1" x14ac:dyDescent="0.2">
      <c r="B504" s="112"/>
      <c r="C504" s="114"/>
      <c r="D504" s="114"/>
      <c r="U504" s="140"/>
    </row>
    <row r="505" spans="2:21" ht="12.95" customHeight="1" x14ac:dyDescent="0.2">
      <c r="B505" s="112"/>
      <c r="C505" s="114"/>
      <c r="D505" s="114"/>
      <c r="U505" s="140"/>
    </row>
    <row r="506" spans="2:21" ht="12.95" customHeight="1" x14ac:dyDescent="0.2">
      <c r="B506" s="112"/>
      <c r="C506" s="114"/>
      <c r="D506" s="114"/>
      <c r="U506" s="140"/>
    </row>
    <row r="507" spans="2:21" ht="12.95" customHeight="1" x14ac:dyDescent="0.2">
      <c r="B507" s="112"/>
      <c r="C507" s="114"/>
      <c r="D507" s="114"/>
      <c r="U507" s="140"/>
    </row>
    <row r="508" spans="2:21" ht="12.95" customHeight="1" x14ac:dyDescent="0.2">
      <c r="B508" s="112"/>
      <c r="C508" s="114"/>
      <c r="D508" s="114"/>
      <c r="U508" s="140"/>
    </row>
    <row r="509" spans="2:21" ht="12.95" customHeight="1" x14ac:dyDescent="0.2">
      <c r="B509" s="112"/>
      <c r="C509" s="114"/>
      <c r="D509" s="114"/>
      <c r="U509" s="140"/>
    </row>
    <row r="510" spans="2:21" ht="12.95" customHeight="1" x14ac:dyDescent="0.2">
      <c r="B510" s="112"/>
      <c r="C510" s="114"/>
      <c r="D510" s="114"/>
      <c r="U510" s="140"/>
    </row>
    <row r="511" spans="2:21" ht="12.95" customHeight="1" x14ac:dyDescent="0.2">
      <c r="B511" s="112"/>
      <c r="C511" s="114"/>
      <c r="D511" s="114"/>
      <c r="U511" s="140"/>
    </row>
    <row r="512" spans="2:21" ht="12.95" customHeight="1" x14ac:dyDescent="0.2">
      <c r="B512" s="112"/>
      <c r="C512" s="114"/>
      <c r="D512" s="114"/>
      <c r="U512" s="140"/>
    </row>
    <row r="513" spans="2:21" ht="12.95" customHeight="1" x14ac:dyDescent="0.2">
      <c r="B513" s="112"/>
      <c r="C513" s="114"/>
      <c r="D513" s="114"/>
      <c r="U513" s="140"/>
    </row>
    <row r="514" spans="2:21" ht="12.95" customHeight="1" x14ac:dyDescent="0.2">
      <c r="B514" s="112"/>
      <c r="C514" s="114"/>
      <c r="D514" s="114"/>
      <c r="U514" s="140"/>
    </row>
    <row r="515" spans="2:21" ht="12.95" customHeight="1" x14ac:dyDescent="0.2">
      <c r="B515" s="112"/>
      <c r="C515" s="114"/>
      <c r="D515" s="114"/>
      <c r="U515" s="140"/>
    </row>
    <row r="516" spans="2:21" ht="12.95" customHeight="1" x14ac:dyDescent="0.2">
      <c r="B516" s="112"/>
      <c r="C516" s="114"/>
      <c r="D516" s="114"/>
      <c r="U516" s="140"/>
    </row>
    <row r="517" spans="2:21" ht="12.95" customHeight="1" x14ac:dyDescent="0.2">
      <c r="B517" s="112"/>
      <c r="C517" s="114"/>
      <c r="D517" s="114"/>
      <c r="U517" s="140"/>
    </row>
    <row r="518" spans="2:21" ht="12.95" customHeight="1" x14ac:dyDescent="0.2">
      <c r="B518" s="112"/>
      <c r="C518" s="114"/>
      <c r="D518" s="114"/>
      <c r="U518" s="140"/>
    </row>
    <row r="519" spans="2:21" ht="12.95" customHeight="1" x14ac:dyDescent="0.2">
      <c r="B519" s="112"/>
      <c r="C519" s="114"/>
      <c r="D519" s="114"/>
      <c r="U519" s="140"/>
    </row>
    <row r="520" spans="2:21" ht="12.95" customHeight="1" x14ac:dyDescent="0.2">
      <c r="B520" s="112"/>
      <c r="C520" s="114"/>
      <c r="D520" s="114"/>
      <c r="U520" s="140"/>
    </row>
    <row r="521" spans="2:21" ht="12.95" customHeight="1" x14ac:dyDescent="0.2">
      <c r="B521" s="112"/>
      <c r="C521" s="114"/>
      <c r="D521" s="114"/>
      <c r="U521" s="140"/>
    </row>
    <row r="522" spans="2:21" ht="12.95" customHeight="1" x14ac:dyDescent="0.2">
      <c r="B522" s="112"/>
      <c r="C522" s="114"/>
      <c r="D522" s="114"/>
      <c r="U522" s="140"/>
    </row>
    <row r="523" spans="2:21" ht="12.95" customHeight="1" x14ac:dyDescent="0.2">
      <c r="B523" s="112"/>
      <c r="C523" s="114"/>
      <c r="D523" s="114"/>
      <c r="U523" s="140"/>
    </row>
    <row r="524" spans="2:21" ht="12.95" customHeight="1" x14ac:dyDescent="0.2">
      <c r="B524" s="112"/>
      <c r="C524" s="114"/>
      <c r="D524" s="114"/>
      <c r="U524" s="140"/>
    </row>
    <row r="525" spans="2:21" ht="12.95" customHeight="1" x14ac:dyDescent="0.2">
      <c r="B525" s="112"/>
      <c r="C525" s="114"/>
      <c r="D525" s="114"/>
      <c r="U525" s="140"/>
    </row>
    <row r="526" spans="2:21" ht="12.95" customHeight="1" x14ac:dyDescent="0.2">
      <c r="B526" s="112"/>
      <c r="C526" s="114"/>
      <c r="D526" s="114"/>
      <c r="U526" s="140"/>
    </row>
    <row r="527" spans="2:21" ht="12.95" customHeight="1" x14ac:dyDescent="0.2">
      <c r="B527" s="112"/>
      <c r="C527" s="114"/>
      <c r="D527" s="114"/>
      <c r="U527" s="140"/>
    </row>
    <row r="528" spans="2:21" ht="12.95" customHeight="1" x14ac:dyDescent="0.2">
      <c r="B528" s="112"/>
      <c r="C528" s="114"/>
      <c r="D528" s="114"/>
      <c r="U528" s="140"/>
    </row>
    <row r="529" spans="2:21" ht="12.95" customHeight="1" x14ac:dyDescent="0.2">
      <c r="B529" s="112"/>
      <c r="C529" s="114"/>
      <c r="D529" s="114"/>
      <c r="U529" s="140"/>
    </row>
    <row r="530" spans="2:21" ht="12.95" customHeight="1" x14ac:dyDescent="0.2">
      <c r="B530" s="112"/>
      <c r="C530" s="114"/>
      <c r="D530" s="114"/>
      <c r="U530" s="140"/>
    </row>
    <row r="531" spans="2:21" ht="12.95" customHeight="1" x14ac:dyDescent="0.2">
      <c r="B531" s="112"/>
      <c r="C531" s="114"/>
      <c r="D531" s="114"/>
      <c r="U531" s="140"/>
    </row>
    <row r="532" spans="2:21" ht="12.95" customHeight="1" x14ac:dyDescent="0.2">
      <c r="B532" s="112"/>
      <c r="C532" s="114"/>
      <c r="D532" s="114"/>
      <c r="U532" s="140"/>
    </row>
    <row r="533" spans="2:21" ht="12.95" customHeight="1" x14ac:dyDescent="0.2">
      <c r="B533" s="112"/>
      <c r="C533" s="114"/>
      <c r="D533" s="114"/>
      <c r="U533" s="140"/>
    </row>
    <row r="534" spans="2:21" ht="12.95" customHeight="1" x14ac:dyDescent="0.2">
      <c r="B534" s="112"/>
      <c r="C534" s="114"/>
      <c r="D534" s="114"/>
      <c r="U534" s="140"/>
    </row>
    <row r="535" spans="2:21" ht="12.95" customHeight="1" x14ac:dyDescent="0.2">
      <c r="B535" s="112"/>
      <c r="C535" s="114"/>
      <c r="D535" s="114"/>
      <c r="U535" s="140"/>
    </row>
    <row r="536" spans="2:21" ht="12.95" customHeight="1" x14ac:dyDescent="0.2">
      <c r="B536" s="112"/>
      <c r="C536" s="114"/>
      <c r="D536" s="114"/>
      <c r="U536" s="140"/>
    </row>
    <row r="537" spans="2:21" ht="12.95" customHeight="1" x14ac:dyDescent="0.2">
      <c r="B537" s="112"/>
      <c r="C537" s="114"/>
      <c r="D537" s="114"/>
      <c r="U537" s="140"/>
    </row>
    <row r="538" spans="2:21" ht="12.95" customHeight="1" x14ac:dyDescent="0.2">
      <c r="B538" s="112"/>
      <c r="C538" s="114"/>
      <c r="D538" s="114"/>
      <c r="U538" s="140"/>
    </row>
    <row r="539" spans="2:21" ht="12.95" customHeight="1" x14ac:dyDescent="0.2">
      <c r="B539" s="112"/>
      <c r="C539" s="114"/>
      <c r="D539" s="114"/>
      <c r="U539" s="140"/>
    </row>
    <row r="540" spans="2:21" ht="12.95" customHeight="1" x14ac:dyDescent="0.2">
      <c r="B540" s="112"/>
      <c r="C540" s="114"/>
      <c r="D540" s="114"/>
      <c r="U540" s="140"/>
    </row>
    <row r="541" spans="2:21" ht="12.95" customHeight="1" x14ac:dyDescent="0.2">
      <c r="B541" s="112"/>
      <c r="C541" s="114"/>
      <c r="D541" s="114"/>
      <c r="U541" s="140"/>
    </row>
    <row r="542" spans="2:21" ht="12.95" customHeight="1" x14ac:dyDescent="0.2">
      <c r="B542" s="112"/>
      <c r="C542" s="114"/>
      <c r="D542" s="114"/>
      <c r="U542" s="140"/>
    </row>
    <row r="543" spans="2:21" ht="12.95" customHeight="1" x14ac:dyDescent="0.2">
      <c r="B543" s="112"/>
      <c r="C543" s="114"/>
      <c r="D543" s="114"/>
      <c r="U543" s="140"/>
    </row>
    <row r="544" spans="2:21" ht="12.95" customHeight="1" x14ac:dyDescent="0.2">
      <c r="B544" s="112"/>
      <c r="C544" s="114"/>
      <c r="D544" s="114"/>
      <c r="U544" s="140"/>
    </row>
    <row r="545" spans="2:21" ht="12.95" customHeight="1" x14ac:dyDescent="0.2">
      <c r="B545" s="112"/>
      <c r="C545" s="114"/>
      <c r="D545" s="114"/>
      <c r="U545" s="140"/>
    </row>
    <row r="546" spans="2:21" ht="12.95" customHeight="1" x14ac:dyDescent="0.2">
      <c r="B546" s="112"/>
      <c r="C546" s="114"/>
      <c r="D546" s="114"/>
      <c r="U546" s="140"/>
    </row>
    <row r="547" spans="2:21" ht="12.95" customHeight="1" x14ac:dyDescent="0.2">
      <c r="B547" s="112"/>
      <c r="C547" s="114"/>
      <c r="D547" s="114"/>
      <c r="U547" s="140"/>
    </row>
    <row r="548" spans="2:21" ht="12.95" customHeight="1" x14ac:dyDescent="0.2">
      <c r="B548" s="112"/>
      <c r="C548" s="114"/>
      <c r="D548" s="114"/>
      <c r="U548" s="140"/>
    </row>
    <row r="549" spans="2:21" ht="12.95" customHeight="1" x14ac:dyDescent="0.2">
      <c r="B549" s="112"/>
      <c r="C549" s="114"/>
      <c r="D549" s="114"/>
      <c r="U549" s="140"/>
    </row>
    <row r="550" spans="2:21" ht="12.95" customHeight="1" x14ac:dyDescent="0.2">
      <c r="B550" s="112"/>
      <c r="C550" s="114"/>
      <c r="D550" s="114"/>
      <c r="U550" s="140"/>
    </row>
    <row r="551" spans="2:21" ht="12.95" customHeight="1" x14ac:dyDescent="0.2">
      <c r="B551" s="112"/>
      <c r="C551" s="114"/>
      <c r="D551" s="114"/>
      <c r="U551" s="140"/>
    </row>
    <row r="552" spans="2:21" ht="12.95" customHeight="1" x14ac:dyDescent="0.2">
      <c r="B552" s="112"/>
      <c r="C552" s="114"/>
      <c r="D552" s="114"/>
      <c r="U552" s="140"/>
    </row>
    <row r="553" spans="2:21" ht="12.95" customHeight="1" x14ac:dyDescent="0.2">
      <c r="B553" s="112"/>
      <c r="C553" s="114"/>
      <c r="D553" s="114"/>
      <c r="U553" s="140"/>
    </row>
    <row r="554" spans="2:21" ht="12.95" customHeight="1" x14ac:dyDescent="0.2">
      <c r="B554" s="112"/>
      <c r="C554" s="114"/>
      <c r="D554" s="114"/>
      <c r="U554" s="140"/>
    </row>
    <row r="555" spans="2:21" ht="12.95" customHeight="1" x14ac:dyDescent="0.2">
      <c r="B555" s="112"/>
      <c r="C555" s="114"/>
      <c r="D555" s="114"/>
      <c r="U555" s="140"/>
    </row>
    <row r="556" spans="2:21" ht="12.95" customHeight="1" x14ac:dyDescent="0.2">
      <c r="B556" s="112"/>
      <c r="C556" s="114"/>
      <c r="D556" s="114"/>
      <c r="U556" s="140"/>
    </row>
    <row r="557" spans="2:21" ht="12.95" customHeight="1" x14ac:dyDescent="0.2">
      <c r="B557" s="112"/>
      <c r="C557" s="114"/>
      <c r="D557" s="114"/>
      <c r="U557" s="140"/>
    </row>
    <row r="558" spans="2:21" ht="12.95" customHeight="1" x14ac:dyDescent="0.2">
      <c r="B558" s="112"/>
      <c r="C558" s="114"/>
      <c r="D558" s="114"/>
      <c r="U558" s="140"/>
    </row>
    <row r="559" spans="2:21" ht="12.95" customHeight="1" x14ac:dyDescent="0.2">
      <c r="B559" s="112"/>
      <c r="C559" s="114"/>
      <c r="D559" s="114"/>
      <c r="U559" s="140"/>
    </row>
    <row r="560" spans="2:21" ht="12.95" customHeight="1" x14ac:dyDescent="0.2">
      <c r="B560" s="112"/>
      <c r="C560" s="114"/>
      <c r="D560" s="114"/>
      <c r="U560" s="140"/>
    </row>
    <row r="561" spans="2:21" ht="12.95" customHeight="1" x14ac:dyDescent="0.2">
      <c r="B561" s="112"/>
      <c r="C561" s="114"/>
      <c r="D561" s="114"/>
      <c r="U561" s="140"/>
    </row>
    <row r="562" spans="2:21" ht="12.95" customHeight="1" x14ac:dyDescent="0.2">
      <c r="B562" s="112"/>
      <c r="C562" s="114"/>
      <c r="D562" s="114"/>
      <c r="U562" s="140"/>
    </row>
    <row r="563" spans="2:21" ht="12.95" customHeight="1" x14ac:dyDescent="0.2">
      <c r="B563" s="112"/>
      <c r="C563" s="114"/>
      <c r="D563" s="114"/>
    </row>
    <row r="564" spans="2:21" ht="12.95" customHeight="1" x14ac:dyDescent="0.2">
      <c r="B564" s="112"/>
      <c r="C564" s="114"/>
      <c r="D564" s="114"/>
    </row>
    <row r="565" spans="2:21" ht="12.95" customHeight="1" x14ac:dyDescent="0.2">
      <c r="B565" s="112"/>
      <c r="C565" s="114"/>
      <c r="D565" s="114"/>
    </row>
    <row r="566" spans="2:21" ht="12.95" customHeight="1" x14ac:dyDescent="0.2">
      <c r="B566" s="112"/>
      <c r="C566" s="114"/>
      <c r="D566" s="114"/>
    </row>
    <row r="567" spans="2:21" ht="12.95" customHeight="1" x14ac:dyDescent="0.2">
      <c r="B567" s="112"/>
      <c r="C567" s="114"/>
      <c r="D567" s="114"/>
    </row>
    <row r="568" spans="2:21" ht="12.95" customHeight="1" x14ac:dyDescent="0.2">
      <c r="B568" s="112"/>
      <c r="C568" s="114"/>
      <c r="D568" s="114"/>
    </row>
    <row r="569" spans="2:21" ht="12.95" customHeight="1" x14ac:dyDescent="0.2">
      <c r="B569" s="112"/>
      <c r="C569" s="114"/>
      <c r="D569" s="114"/>
    </row>
    <row r="570" spans="2:21" ht="12.95" customHeight="1" x14ac:dyDescent="0.2">
      <c r="B570" s="112"/>
      <c r="C570" s="114"/>
      <c r="D570" s="114"/>
    </row>
    <row r="571" spans="2:21" ht="12.95" customHeight="1" x14ac:dyDescent="0.2">
      <c r="B571" s="112"/>
      <c r="C571" s="114"/>
      <c r="D571" s="114"/>
    </row>
    <row r="572" spans="2:21" ht="12.95" customHeight="1" x14ac:dyDescent="0.2">
      <c r="B572" s="112"/>
      <c r="C572" s="114"/>
      <c r="D572" s="114"/>
    </row>
    <row r="573" spans="2:21" ht="12.95" customHeight="1" x14ac:dyDescent="0.2">
      <c r="B573" s="112"/>
      <c r="C573" s="114"/>
      <c r="D573" s="114"/>
    </row>
    <row r="574" spans="2:21" ht="12.95" customHeight="1" x14ac:dyDescent="0.2">
      <c r="B574" s="112"/>
      <c r="C574" s="114"/>
      <c r="D574" s="114"/>
    </row>
    <row r="575" spans="2:21" ht="12.95" customHeight="1" x14ac:dyDescent="0.2">
      <c r="B575" s="112"/>
      <c r="C575" s="114"/>
      <c r="D575" s="114"/>
    </row>
    <row r="576" spans="2:21" ht="12.95" customHeight="1" x14ac:dyDescent="0.2">
      <c r="B576" s="112"/>
      <c r="C576" s="114"/>
      <c r="D576" s="114"/>
    </row>
    <row r="577" spans="2:4" ht="12.95" customHeight="1" x14ac:dyDescent="0.2">
      <c r="B577" s="112"/>
      <c r="C577" s="114"/>
      <c r="D577" s="114"/>
    </row>
    <row r="578" spans="2:4" ht="12.95" customHeight="1" x14ac:dyDescent="0.2">
      <c r="B578" s="112"/>
      <c r="C578" s="114"/>
      <c r="D578" s="114"/>
    </row>
    <row r="579" spans="2:4" ht="12.95" customHeight="1" x14ac:dyDescent="0.2">
      <c r="B579" s="112"/>
      <c r="C579" s="114"/>
      <c r="D579" s="114"/>
    </row>
    <row r="580" spans="2:4" ht="12.95" customHeight="1" x14ac:dyDescent="0.2">
      <c r="B580" s="112"/>
      <c r="C580" s="114"/>
      <c r="D580" s="114"/>
    </row>
    <row r="581" spans="2:4" ht="12.95" customHeight="1" x14ac:dyDescent="0.2">
      <c r="B581" s="112"/>
      <c r="C581" s="114"/>
      <c r="D581" s="114"/>
    </row>
    <row r="582" spans="2:4" ht="12.95" customHeight="1" x14ac:dyDescent="0.2">
      <c r="B582" s="112"/>
      <c r="C582" s="114"/>
      <c r="D582" s="114"/>
    </row>
    <row r="583" spans="2:4" ht="12.95" customHeight="1" x14ac:dyDescent="0.2">
      <c r="B583" s="112"/>
      <c r="C583" s="114"/>
      <c r="D583" s="114"/>
    </row>
    <row r="584" spans="2:4" ht="12.95" customHeight="1" x14ac:dyDescent="0.2">
      <c r="B584" s="112"/>
      <c r="C584" s="114"/>
      <c r="D584" s="114"/>
    </row>
    <row r="585" spans="2:4" ht="12.95" customHeight="1" x14ac:dyDescent="0.2">
      <c r="B585" s="112"/>
      <c r="C585" s="114"/>
      <c r="D585" s="114"/>
    </row>
    <row r="586" spans="2:4" ht="12.95" customHeight="1" x14ac:dyDescent="0.2">
      <c r="B586" s="112"/>
      <c r="C586" s="114"/>
      <c r="D586" s="114"/>
    </row>
    <row r="587" spans="2:4" ht="12.95" customHeight="1" x14ac:dyDescent="0.2">
      <c r="B587" s="112"/>
      <c r="C587" s="114"/>
      <c r="D587" s="114"/>
    </row>
    <row r="588" spans="2:4" ht="12.95" customHeight="1" x14ac:dyDescent="0.2">
      <c r="B588" s="112"/>
      <c r="C588" s="114"/>
      <c r="D588" s="114"/>
    </row>
    <row r="589" spans="2:4" ht="12.95" customHeight="1" x14ac:dyDescent="0.2">
      <c r="B589" s="112"/>
      <c r="C589" s="114"/>
      <c r="D589" s="114"/>
    </row>
    <row r="590" spans="2:4" ht="12.95" customHeight="1" x14ac:dyDescent="0.2">
      <c r="B590" s="112"/>
      <c r="C590" s="114"/>
      <c r="D590" s="114"/>
    </row>
    <row r="591" spans="2:4" ht="12.95" customHeight="1" x14ac:dyDescent="0.2">
      <c r="B591" s="112"/>
      <c r="C591" s="114"/>
      <c r="D591" s="114"/>
    </row>
    <row r="592" spans="2:4" ht="12.95" customHeight="1" x14ac:dyDescent="0.2">
      <c r="B592" s="112"/>
      <c r="C592" s="114"/>
      <c r="D592" s="114"/>
    </row>
    <row r="593" spans="2:4" ht="12.95" customHeight="1" x14ac:dyDescent="0.2">
      <c r="B593" s="112"/>
      <c r="C593" s="114"/>
      <c r="D593" s="114"/>
    </row>
    <row r="594" spans="2:4" ht="12.95" customHeight="1" x14ac:dyDescent="0.2">
      <c r="B594" s="112"/>
      <c r="C594" s="114"/>
      <c r="D594" s="114"/>
    </row>
    <row r="595" spans="2:4" ht="12.95" customHeight="1" x14ac:dyDescent="0.2">
      <c r="B595" s="112"/>
      <c r="C595" s="114"/>
      <c r="D595" s="114"/>
    </row>
    <row r="596" spans="2:4" ht="12.95" customHeight="1" x14ac:dyDescent="0.2">
      <c r="B596" s="112"/>
      <c r="C596" s="114"/>
      <c r="D596" s="114"/>
    </row>
    <row r="597" spans="2:4" ht="12.95" customHeight="1" x14ac:dyDescent="0.2">
      <c r="B597" s="112"/>
      <c r="C597" s="114"/>
      <c r="D597" s="114"/>
    </row>
    <row r="598" spans="2:4" ht="12.95" customHeight="1" x14ac:dyDescent="0.2">
      <c r="B598" s="112"/>
      <c r="C598" s="114"/>
      <c r="D598" s="114"/>
    </row>
    <row r="599" spans="2:4" ht="12.95" customHeight="1" x14ac:dyDescent="0.2">
      <c r="B599" s="112"/>
      <c r="C599" s="114"/>
      <c r="D599" s="114"/>
    </row>
    <row r="600" spans="2:4" ht="12.95" customHeight="1" x14ac:dyDescent="0.2">
      <c r="B600" s="112"/>
      <c r="C600" s="114"/>
      <c r="D600" s="114"/>
    </row>
    <row r="601" spans="2:4" ht="12.95" customHeight="1" x14ac:dyDescent="0.2">
      <c r="B601" s="112"/>
      <c r="C601" s="114"/>
      <c r="D601" s="114"/>
    </row>
    <row r="602" spans="2:4" ht="12.95" customHeight="1" x14ac:dyDescent="0.2">
      <c r="B602" s="112"/>
      <c r="C602" s="114"/>
      <c r="D602" s="114"/>
    </row>
    <row r="603" spans="2:4" ht="12.95" customHeight="1" x14ac:dyDescent="0.2">
      <c r="B603" s="112"/>
      <c r="C603" s="114"/>
      <c r="D603" s="114"/>
    </row>
    <row r="604" spans="2:4" ht="12.95" customHeight="1" x14ac:dyDescent="0.2">
      <c r="B604" s="112"/>
      <c r="C604" s="114"/>
      <c r="D604" s="114"/>
    </row>
    <row r="605" spans="2:4" ht="12.95" customHeight="1" x14ac:dyDescent="0.2">
      <c r="B605" s="112"/>
      <c r="C605" s="114"/>
      <c r="D605" s="114"/>
    </row>
    <row r="606" spans="2:4" ht="12.95" customHeight="1" x14ac:dyDescent="0.2">
      <c r="B606" s="112"/>
      <c r="C606" s="114"/>
      <c r="D606" s="114"/>
    </row>
    <row r="607" spans="2:4" ht="12.95" customHeight="1" x14ac:dyDescent="0.2">
      <c r="B607" s="112"/>
      <c r="C607" s="114"/>
      <c r="D607" s="114"/>
    </row>
    <row r="608" spans="2:4" ht="12.95" customHeight="1" x14ac:dyDescent="0.2">
      <c r="B608" s="112"/>
      <c r="C608" s="114"/>
      <c r="D608" s="114"/>
    </row>
    <row r="609" spans="2:4" ht="12.95" customHeight="1" x14ac:dyDescent="0.2">
      <c r="B609" s="112"/>
      <c r="C609" s="114"/>
      <c r="D609" s="114"/>
    </row>
    <row r="610" spans="2:4" ht="12.95" customHeight="1" x14ac:dyDescent="0.2">
      <c r="B610" s="112"/>
      <c r="C610" s="114"/>
      <c r="D610" s="114"/>
    </row>
    <row r="611" spans="2:4" ht="12.95" customHeight="1" x14ac:dyDescent="0.2">
      <c r="B611" s="112"/>
      <c r="C611" s="114"/>
      <c r="D611" s="114"/>
    </row>
    <row r="612" spans="2:4" ht="12.95" customHeight="1" x14ac:dyDescent="0.2">
      <c r="B612" s="112"/>
      <c r="C612" s="114"/>
      <c r="D612" s="114"/>
    </row>
    <row r="613" spans="2:4" ht="12.95" customHeight="1" x14ac:dyDescent="0.2">
      <c r="B613" s="112"/>
      <c r="C613" s="114"/>
      <c r="D613" s="114"/>
    </row>
    <row r="614" spans="2:4" ht="12.95" customHeight="1" x14ac:dyDescent="0.2">
      <c r="B614" s="112"/>
      <c r="C614" s="114"/>
      <c r="D614" s="114"/>
    </row>
    <row r="615" spans="2:4" ht="12.95" customHeight="1" x14ac:dyDescent="0.2">
      <c r="B615" s="112"/>
      <c r="C615" s="114"/>
      <c r="D615" s="114"/>
    </row>
    <row r="616" spans="2:4" ht="12.95" customHeight="1" x14ac:dyDescent="0.2">
      <c r="B616" s="112"/>
      <c r="C616" s="114"/>
      <c r="D616" s="114"/>
    </row>
    <row r="617" spans="2:4" ht="12.95" customHeight="1" x14ac:dyDescent="0.2">
      <c r="B617" s="112"/>
      <c r="C617" s="114"/>
      <c r="D617" s="114"/>
    </row>
    <row r="618" spans="2:4" ht="12.95" customHeight="1" x14ac:dyDescent="0.2">
      <c r="B618" s="112"/>
      <c r="C618" s="114"/>
      <c r="D618" s="114"/>
    </row>
    <row r="619" spans="2:4" ht="12.95" customHeight="1" x14ac:dyDescent="0.2">
      <c r="B619" s="112"/>
      <c r="C619" s="114"/>
      <c r="D619" s="114"/>
    </row>
    <row r="620" spans="2:4" ht="12.95" customHeight="1" x14ac:dyDescent="0.2">
      <c r="B620" s="112"/>
      <c r="C620" s="114"/>
      <c r="D620" s="114"/>
    </row>
    <row r="621" spans="2:4" ht="12.95" customHeight="1" x14ac:dyDescent="0.2">
      <c r="B621" s="112"/>
      <c r="C621" s="114"/>
      <c r="D621" s="114"/>
    </row>
    <row r="622" spans="2:4" ht="12.95" customHeight="1" x14ac:dyDescent="0.2">
      <c r="B622" s="112"/>
      <c r="C622" s="114"/>
      <c r="D622" s="114"/>
    </row>
    <row r="623" spans="2:4" ht="12.95" customHeight="1" x14ac:dyDescent="0.2">
      <c r="B623" s="112"/>
      <c r="C623" s="114"/>
      <c r="D623" s="114"/>
    </row>
    <row r="624" spans="2:4" ht="12.95" customHeight="1" x14ac:dyDescent="0.2">
      <c r="B624" s="112"/>
      <c r="C624" s="114"/>
      <c r="D624" s="114"/>
    </row>
    <row r="625" spans="2:4" ht="12.95" customHeight="1" x14ac:dyDescent="0.2">
      <c r="B625" s="112"/>
      <c r="C625" s="114"/>
      <c r="D625" s="114"/>
    </row>
    <row r="626" spans="2:4" ht="12.95" customHeight="1" x14ac:dyDescent="0.2">
      <c r="B626" s="112"/>
      <c r="C626" s="114"/>
      <c r="D626" s="114"/>
    </row>
    <row r="627" spans="2:4" ht="12.95" customHeight="1" x14ac:dyDescent="0.2">
      <c r="B627" s="112"/>
      <c r="C627" s="114"/>
      <c r="D627" s="114"/>
    </row>
    <row r="628" spans="2:4" ht="12.95" customHeight="1" x14ac:dyDescent="0.2">
      <c r="B628" s="112"/>
      <c r="C628" s="114"/>
      <c r="D628" s="114"/>
    </row>
    <row r="629" spans="2:4" ht="12.95" customHeight="1" x14ac:dyDescent="0.2">
      <c r="B629" s="112"/>
      <c r="C629" s="114"/>
      <c r="D629" s="114"/>
    </row>
    <row r="630" spans="2:4" ht="12.95" customHeight="1" x14ac:dyDescent="0.2">
      <c r="B630" s="112"/>
      <c r="C630" s="114"/>
      <c r="D630" s="114"/>
    </row>
    <row r="631" spans="2:4" ht="12.95" customHeight="1" x14ac:dyDescent="0.2">
      <c r="B631" s="112"/>
      <c r="C631" s="114"/>
      <c r="D631" s="114"/>
    </row>
    <row r="632" spans="2:4" ht="12.95" customHeight="1" x14ac:dyDescent="0.2">
      <c r="B632" s="112"/>
      <c r="C632" s="114"/>
      <c r="D632" s="114"/>
    </row>
    <row r="633" spans="2:4" ht="12.95" customHeight="1" x14ac:dyDescent="0.2">
      <c r="B633" s="112"/>
      <c r="C633" s="114"/>
      <c r="D633" s="114"/>
    </row>
    <row r="634" spans="2:4" ht="12.95" customHeight="1" x14ac:dyDescent="0.2">
      <c r="B634" s="112"/>
      <c r="C634" s="114"/>
      <c r="D634" s="114"/>
    </row>
    <row r="635" spans="2:4" ht="12.95" customHeight="1" x14ac:dyDescent="0.2">
      <c r="B635" s="112"/>
      <c r="C635" s="114"/>
      <c r="D635" s="114"/>
    </row>
    <row r="636" spans="2:4" ht="12.95" customHeight="1" x14ac:dyDescent="0.2">
      <c r="B636" s="112"/>
      <c r="C636" s="114"/>
      <c r="D636" s="114"/>
    </row>
    <row r="637" spans="2:4" ht="12.95" customHeight="1" x14ac:dyDescent="0.2">
      <c r="B637" s="112"/>
      <c r="C637" s="114"/>
      <c r="D637" s="114"/>
    </row>
    <row r="638" spans="2:4" ht="12.95" customHeight="1" x14ac:dyDescent="0.2">
      <c r="B638" s="112"/>
      <c r="C638" s="114"/>
      <c r="D638" s="114"/>
    </row>
    <row r="639" spans="2:4" ht="12.95" customHeight="1" x14ac:dyDescent="0.2">
      <c r="B639" s="112"/>
      <c r="C639" s="114"/>
      <c r="D639" s="114"/>
    </row>
    <row r="640" spans="2:4" ht="12.95" customHeight="1" x14ac:dyDescent="0.2">
      <c r="B640" s="112"/>
      <c r="C640" s="114"/>
      <c r="D640" s="114"/>
    </row>
    <row r="641" spans="2:4" ht="12.95" customHeight="1" x14ac:dyDescent="0.2">
      <c r="B641" s="112"/>
      <c r="C641" s="114"/>
      <c r="D641" s="114"/>
    </row>
    <row r="642" spans="2:4" ht="12.95" customHeight="1" x14ac:dyDescent="0.2">
      <c r="B642" s="112"/>
      <c r="C642" s="114"/>
      <c r="D642" s="114"/>
    </row>
    <row r="643" spans="2:4" ht="12.95" customHeight="1" x14ac:dyDescent="0.2">
      <c r="B643" s="112"/>
      <c r="C643" s="114"/>
      <c r="D643" s="114"/>
    </row>
    <row r="644" spans="2:4" ht="12.95" customHeight="1" x14ac:dyDescent="0.2">
      <c r="B644" s="112"/>
      <c r="C644" s="114"/>
      <c r="D644" s="114"/>
    </row>
    <row r="645" spans="2:4" ht="12.95" customHeight="1" x14ac:dyDescent="0.2">
      <c r="B645" s="112"/>
      <c r="C645" s="114"/>
      <c r="D645" s="114"/>
    </row>
    <row r="646" spans="2:4" ht="12.95" customHeight="1" x14ac:dyDescent="0.2">
      <c r="B646" s="112"/>
      <c r="C646" s="114"/>
      <c r="D646" s="114"/>
    </row>
    <row r="647" spans="2:4" ht="12.95" customHeight="1" x14ac:dyDescent="0.2">
      <c r="B647" s="112"/>
      <c r="C647" s="114"/>
      <c r="D647" s="114"/>
    </row>
    <row r="648" spans="2:4" ht="12.95" customHeight="1" x14ac:dyDescent="0.2">
      <c r="B648" s="112"/>
      <c r="C648" s="114"/>
      <c r="D648" s="114"/>
    </row>
    <row r="649" spans="2:4" ht="12.95" customHeight="1" x14ac:dyDescent="0.2">
      <c r="B649" s="112"/>
      <c r="C649" s="114"/>
      <c r="D649" s="114"/>
    </row>
    <row r="650" spans="2:4" ht="12.95" customHeight="1" x14ac:dyDescent="0.2">
      <c r="B650" s="112"/>
      <c r="C650" s="114"/>
      <c r="D650" s="114"/>
    </row>
    <row r="651" spans="2:4" ht="12.95" customHeight="1" x14ac:dyDescent="0.2">
      <c r="B651" s="112"/>
      <c r="C651" s="114"/>
      <c r="D651" s="114"/>
    </row>
    <row r="652" spans="2:4" ht="12.95" customHeight="1" x14ac:dyDescent="0.2">
      <c r="B652" s="112"/>
      <c r="C652" s="114"/>
      <c r="D652" s="114"/>
    </row>
    <row r="653" spans="2:4" ht="12.95" customHeight="1" x14ac:dyDescent="0.2">
      <c r="B653" s="112"/>
      <c r="C653" s="114"/>
      <c r="D653" s="114"/>
    </row>
    <row r="654" spans="2:4" ht="12.95" customHeight="1" x14ac:dyDescent="0.2">
      <c r="B654" s="112"/>
      <c r="C654" s="114"/>
      <c r="D654" s="114"/>
    </row>
    <row r="655" spans="2:4" ht="12.95" customHeight="1" x14ac:dyDescent="0.2">
      <c r="B655" s="112"/>
      <c r="C655" s="114"/>
      <c r="D655" s="114"/>
    </row>
    <row r="656" spans="2:4" ht="12.95" customHeight="1" x14ac:dyDescent="0.2">
      <c r="B656" s="112"/>
      <c r="C656" s="114"/>
      <c r="D656" s="114"/>
    </row>
    <row r="657" spans="2:4" ht="12.95" customHeight="1" x14ac:dyDescent="0.2">
      <c r="B657" s="112"/>
      <c r="C657" s="114"/>
      <c r="D657" s="114"/>
    </row>
    <row r="658" spans="2:4" ht="12.95" customHeight="1" x14ac:dyDescent="0.2">
      <c r="B658" s="112"/>
      <c r="C658" s="114"/>
      <c r="D658" s="114"/>
    </row>
    <row r="659" spans="2:4" ht="12.95" customHeight="1" x14ac:dyDescent="0.2">
      <c r="B659" s="112"/>
      <c r="C659" s="114"/>
      <c r="D659" s="114"/>
    </row>
    <row r="660" spans="2:4" ht="12.95" customHeight="1" x14ac:dyDescent="0.2">
      <c r="B660" s="112"/>
      <c r="C660" s="114"/>
      <c r="D660" s="114"/>
    </row>
    <row r="661" spans="2:4" ht="12.95" customHeight="1" x14ac:dyDescent="0.2">
      <c r="B661" s="112"/>
      <c r="C661" s="114"/>
      <c r="D661" s="114"/>
    </row>
    <row r="662" spans="2:4" ht="12.95" customHeight="1" x14ac:dyDescent="0.2">
      <c r="B662" s="112"/>
      <c r="C662" s="114"/>
      <c r="D662" s="114"/>
    </row>
    <row r="663" spans="2:4" ht="12.95" customHeight="1" x14ac:dyDescent="0.2">
      <c r="B663" s="112"/>
      <c r="C663" s="114"/>
      <c r="D663" s="114"/>
    </row>
    <row r="664" spans="2:4" ht="12.95" customHeight="1" x14ac:dyDescent="0.2">
      <c r="B664" s="112"/>
      <c r="C664" s="114"/>
      <c r="D664" s="114"/>
    </row>
    <row r="665" spans="2:4" ht="12.95" customHeight="1" x14ac:dyDescent="0.2">
      <c r="B665" s="112"/>
      <c r="C665" s="114"/>
      <c r="D665" s="114"/>
    </row>
    <row r="666" spans="2:4" ht="12.95" customHeight="1" x14ac:dyDescent="0.2">
      <c r="B666" s="112"/>
      <c r="C666" s="114"/>
      <c r="D666" s="114"/>
    </row>
    <row r="667" spans="2:4" ht="12.95" customHeight="1" x14ac:dyDescent="0.2">
      <c r="B667" s="112"/>
      <c r="C667" s="114"/>
      <c r="D667" s="114"/>
    </row>
    <row r="668" spans="2:4" ht="12.95" customHeight="1" x14ac:dyDescent="0.2">
      <c r="B668" s="112"/>
      <c r="C668" s="114"/>
      <c r="D668" s="114"/>
    </row>
    <row r="669" spans="2:4" ht="12.95" customHeight="1" x14ac:dyDescent="0.2">
      <c r="B669" s="112"/>
      <c r="C669" s="114"/>
      <c r="D669" s="114"/>
    </row>
    <row r="670" spans="2:4" ht="12.95" customHeight="1" x14ac:dyDescent="0.2">
      <c r="B670" s="112"/>
      <c r="C670" s="114"/>
      <c r="D670" s="114"/>
    </row>
    <row r="671" spans="2:4" ht="12.95" customHeight="1" x14ac:dyDescent="0.2">
      <c r="B671" s="112"/>
      <c r="C671" s="114"/>
      <c r="D671" s="114"/>
    </row>
    <row r="672" spans="2:4" ht="12.95" customHeight="1" x14ac:dyDescent="0.2">
      <c r="B672" s="112"/>
      <c r="C672" s="114"/>
      <c r="D672" s="114"/>
    </row>
    <row r="673" spans="2:4" ht="12.95" customHeight="1" x14ac:dyDescent="0.2">
      <c r="B673" s="112"/>
      <c r="C673" s="114"/>
      <c r="D673" s="114"/>
    </row>
    <row r="674" spans="2:4" ht="12.95" customHeight="1" x14ac:dyDescent="0.2">
      <c r="B674" s="112"/>
      <c r="C674" s="114"/>
      <c r="D674" s="114"/>
    </row>
    <row r="675" spans="2:4" ht="12.95" customHeight="1" x14ac:dyDescent="0.2">
      <c r="B675" s="112"/>
      <c r="C675" s="114"/>
      <c r="D675" s="114"/>
    </row>
    <row r="676" spans="2:4" ht="12.95" customHeight="1" x14ac:dyDescent="0.2">
      <c r="B676" s="112"/>
      <c r="C676" s="114"/>
      <c r="D676" s="114"/>
    </row>
    <row r="677" spans="2:4" ht="12.95" customHeight="1" x14ac:dyDescent="0.2">
      <c r="B677" s="112"/>
      <c r="C677" s="114"/>
      <c r="D677" s="114"/>
    </row>
    <row r="678" spans="2:4" ht="12.95" customHeight="1" x14ac:dyDescent="0.2">
      <c r="B678" s="112"/>
      <c r="C678" s="114"/>
      <c r="D678" s="114"/>
    </row>
    <row r="679" spans="2:4" ht="12.95" customHeight="1" x14ac:dyDescent="0.2">
      <c r="B679" s="112"/>
      <c r="C679" s="114"/>
      <c r="D679" s="114"/>
    </row>
    <row r="680" spans="2:4" ht="12.95" customHeight="1" x14ac:dyDescent="0.2">
      <c r="B680" s="112"/>
      <c r="C680" s="114"/>
      <c r="D680" s="114"/>
    </row>
    <row r="681" spans="2:4" ht="12.95" customHeight="1" x14ac:dyDescent="0.2">
      <c r="B681" s="112"/>
      <c r="C681" s="114"/>
      <c r="D681" s="114"/>
    </row>
    <row r="682" spans="2:4" ht="12.95" customHeight="1" x14ac:dyDescent="0.2">
      <c r="B682" s="112"/>
      <c r="C682" s="114"/>
      <c r="D682" s="114"/>
    </row>
    <row r="683" spans="2:4" ht="12.95" customHeight="1" x14ac:dyDescent="0.2">
      <c r="B683" s="112"/>
      <c r="C683" s="114"/>
      <c r="D683" s="114"/>
    </row>
    <row r="684" spans="2:4" ht="12.95" customHeight="1" x14ac:dyDescent="0.2">
      <c r="B684" s="112"/>
      <c r="C684" s="114"/>
      <c r="D684" s="114"/>
    </row>
    <row r="685" spans="2:4" ht="12.95" customHeight="1" x14ac:dyDescent="0.2">
      <c r="B685" s="112"/>
      <c r="C685" s="114"/>
      <c r="D685" s="114"/>
    </row>
    <row r="686" spans="2:4" ht="12.95" customHeight="1" x14ac:dyDescent="0.2">
      <c r="B686" s="112"/>
      <c r="C686" s="114"/>
      <c r="D686" s="114"/>
    </row>
    <row r="687" spans="2:4" ht="12.95" customHeight="1" x14ac:dyDescent="0.2">
      <c r="B687" s="112"/>
      <c r="C687" s="114"/>
      <c r="D687" s="114"/>
    </row>
    <row r="688" spans="2:4" ht="12.95" customHeight="1" x14ac:dyDescent="0.2">
      <c r="B688" s="112"/>
      <c r="C688" s="114"/>
      <c r="D688" s="114"/>
    </row>
    <row r="689" spans="2:4" ht="12.95" customHeight="1" x14ac:dyDescent="0.2">
      <c r="B689" s="112"/>
      <c r="C689" s="114"/>
      <c r="D689" s="114"/>
    </row>
    <row r="690" spans="2:4" ht="12.95" customHeight="1" x14ac:dyDescent="0.2">
      <c r="B690" s="112"/>
      <c r="C690" s="114"/>
      <c r="D690" s="114"/>
    </row>
    <row r="691" spans="2:4" ht="12.95" customHeight="1" x14ac:dyDescent="0.2">
      <c r="B691" s="112"/>
      <c r="C691" s="114"/>
      <c r="D691" s="114"/>
    </row>
    <row r="692" spans="2:4" ht="12.95" customHeight="1" x14ac:dyDescent="0.2">
      <c r="B692" s="112"/>
      <c r="C692" s="114"/>
      <c r="D692" s="114"/>
    </row>
    <row r="693" spans="2:4" ht="12.95" customHeight="1" x14ac:dyDescent="0.2">
      <c r="B693" s="112"/>
      <c r="C693" s="114"/>
      <c r="D693" s="114"/>
    </row>
    <row r="694" spans="2:4" ht="12.95" customHeight="1" x14ac:dyDescent="0.2">
      <c r="B694" s="112"/>
      <c r="C694" s="114"/>
      <c r="D694" s="114"/>
    </row>
    <row r="695" spans="2:4" ht="12.95" customHeight="1" x14ac:dyDescent="0.2">
      <c r="B695" s="112"/>
      <c r="C695" s="114"/>
      <c r="D695" s="114"/>
    </row>
    <row r="696" spans="2:4" ht="12.95" customHeight="1" x14ac:dyDescent="0.2">
      <c r="B696" s="112"/>
      <c r="C696" s="114"/>
      <c r="D696" s="114"/>
    </row>
    <row r="697" spans="2:4" ht="12.95" customHeight="1" x14ac:dyDescent="0.2">
      <c r="B697" s="112"/>
      <c r="C697" s="114"/>
      <c r="D697" s="114"/>
    </row>
    <row r="698" spans="2:4" ht="12.95" customHeight="1" x14ac:dyDescent="0.2">
      <c r="B698" s="112"/>
      <c r="C698" s="114"/>
      <c r="D698" s="114"/>
    </row>
    <row r="699" spans="2:4" ht="12.95" customHeight="1" x14ac:dyDescent="0.2">
      <c r="B699" s="112"/>
      <c r="C699" s="114"/>
      <c r="D699" s="114"/>
    </row>
    <row r="700" spans="2:4" ht="12.95" customHeight="1" x14ac:dyDescent="0.2">
      <c r="B700" s="112"/>
      <c r="C700" s="114"/>
      <c r="D700" s="114"/>
    </row>
    <row r="701" spans="2:4" ht="12.95" customHeight="1" x14ac:dyDescent="0.2">
      <c r="B701" s="112"/>
      <c r="C701" s="114"/>
      <c r="D701" s="114"/>
    </row>
    <row r="702" spans="2:4" ht="12.95" customHeight="1" x14ac:dyDescent="0.2">
      <c r="B702" s="112"/>
      <c r="C702" s="114"/>
      <c r="D702" s="114"/>
    </row>
    <row r="703" spans="2:4" ht="12.95" customHeight="1" x14ac:dyDescent="0.2">
      <c r="B703" s="112"/>
      <c r="C703" s="114"/>
      <c r="D703" s="114"/>
    </row>
    <row r="704" spans="2:4" ht="12.95" customHeight="1" x14ac:dyDescent="0.2">
      <c r="B704" s="112"/>
      <c r="C704" s="114"/>
      <c r="D704" s="114"/>
    </row>
    <row r="705" spans="2:4" ht="12.95" customHeight="1" x14ac:dyDescent="0.2">
      <c r="B705" s="112"/>
      <c r="C705" s="114"/>
      <c r="D705" s="114"/>
    </row>
    <row r="706" spans="2:4" ht="12.95" customHeight="1" x14ac:dyDescent="0.2">
      <c r="B706" s="112"/>
      <c r="C706" s="114"/>
      <c r="D706" s="114"/>
    </row>
    <row r="707" spans="2:4" ht="12.95" customHeight="1" x14ac:dyDescent="0.2">
      <c r="B707" s="112"/>
      <c r="C707" s="114"/>
      <c r="D707" s="114"/>
    </row>
    <row r="708" spans="2:4" ht="12.95" customHeight="1" x14ac:dyDescent="0.2">
      <c r="B708" s="112"/>
      <c r="C708" s="114"/>
      <c r="D708" s="114"/>
    </row>
    <row r="709" spans="2:4" ht="12.95" customHeight="1" x14ac:dyDescent="0.2">
      <c r="B709" s="112"/>
      <c r="C709" s="114"/>
      <c r="D709" s="114"/>
    </row>
    <row r="710" spans="2:4" ht="12.95" customHeight="1" x14ac:dyDescent="0.2">
      <c r="B710" s="112"/>
      <c r="C710" s="114"/>
      <c r="D710" s="114"/>
    </row>
    <row r="711" spans="2:4" ht="12.95" customHeight="1" x14ac:dyDescent="0.2">
      <c r="B711" s="112"/>
      <c r="C711" s="114"/>
      <c r="D711" s="114"/>
    </row>
    <row r="712" spans="2:4" ht="12.95" customHeight="1" x14ac:dyDescent="0.2">
      <c r="B712" s="112"/>
      <c r="C712" s="114"/>
      <c r="D712" s="114"/>
    </row>
    <row r="713" spans="2:4" ht="12.95" customHeight="1" x14ac:dyDescent="0.2">
      <c r="B713" s="112"/>
      <c r="C713" s="114"/>
      <c r="D713" s="114"/>
    </row>
    <row r="714" spans="2:4" ht="12.95" customHeight="1" x14ac:dyDescent="0.2">
      <c r="B714" s="112"/>
      <c r="C714" s="114"/>
      <c r="D714" s="114"/>
    </row>
    <row r="715" spans="2:4" ht="12.95" customHeight="1" x14ac:dyDescent="0.2">
      <c r="B715" s="112"/>
      <c r="C715" s="114"/>
      <c r="D715" s="114"/>
    </row>
    <row r="716" spans="2:4" ht="12.95" customHeight="1" x14ac:dyDescent="0.2">
      <c r="B716" s="112"/>
      <c r="C716" s="114"/>
      <c r="D716" s="114"/>
    </row>
    <row r="717" spans="2:4" ht="12.95" customHeight="1" x14ac:dyDescent="0.2">
      <c r="B717" s="112"/>
      <c r="C717" s="114"/>
      <c r="D717" s="114"/>
    </row>
    <row r="718" spans="2:4" ht="12.95" customHeight="1" x14ac:dyDescent="0.2">
      <c r="B718" s="112"/>
      <c r="C718" s="114"/>
      <c r="D718" s="114"/>
    </row>
    <row r="719" spans="2:4" ht="12.95" customHeight="1" x14ac:dyDescent="0.2">
      <c r="B719" s="112"/>
      <c r="C719" s="114"/>
      <c r="D719" s="114"/>
    </row>
    <row r="720" spans="2:4" ht="12.95" customHeight="1" x14ac:dyDescent="0.2">
      <c r="B720" s="112"/>
      <c r="C720" s="114"/>
      <c r="D720" s="114"/>
    </row>
    <row r="721" spans="2:4" ht="12.95" customHeight="1" x14ac:dyDescent="0.2">
      <c r="B721" s="112"/>
      <c r="C721" s="114"/>
      <c r="D721" s="114"/>
    </row>
    <row r="722" spans="2:4" ht="12.95" customHeight="1" x14ac:dyDescent="0.2">
      <c r="B722" s="112"/>
      <c r="C722" s="114"/>
      <c r="D722" s="114"/>
    </row>
    <row r="723" spans="2:4" ht="12.95" customHeight="1" x14ac:dyDescent="0.2">
      <c r="B723" s="112"/>
      <c r="C723" s="114"/>
      <c r="D723" s="114"/>
    </row>
    <row r="724" spans="2:4" ht="12.95" customHeight="1" x14ac:dyDescent="0.2">
      <c r="B724" s="112"/>
      <c r="C724" s="114"/>
      <c r="D724" s="114"/>
    </row>
    <row r="725" spans="2:4" ht="12.95" customHeight="1" x14ac:dyDescent="0.2">
      <c r="B725" s="112"/>
      <c r="C725" s="114"/>
      <c r="D725" s="114"/>
    </row>
    <row r="726" spans="2:4" ht="12.95" customHeight="1" x14ac:dyDescent="0.2">
      <c r="B726" s="112"/>
      <c r="C726" s="114"/>
      <c r="D726" s="114"/>
    </row>
    <row r="727" spans="2:4" ht="12.95" customHeight="1" x14ac:dyDescent="0.2">
      <c r="B727" s="112"/>
      <c r="C727" s="114"/>
      <c r="D727" s="114"/>
    </row>
    <row r="728" spans="2:4" ht="12.95" customHeight="1" x14ac:dyDescent="0.2">
      <c r="B728" s="112"/>
      <c r="C728" s="114"/>
      <c r="D728" s="114"/>
    </row>
    <row r="729" spans="2:4" ht="12.95" customHeight="1" x14ac:dyDescent="0.2">
      <c r="B729" s="112"/>
      <c r="C729" s="114"/>
      <c r="D729" s="114"/>
    </row>
    <row r="730" spans="2:4" ht="12.95" customHeight="1" x14ac:dyDescent="0.2">
      <c r="B730" s="112"/>
      <c r="C730" s="114"/>
      <c r="D730" s="114"/>
    </row>
    <row r="731" spans="2:4" ht="12.95" customHeight="1" x14ac:dyDescent="0.2">
      <c r="B731" s="112"/>
      <c r="C731" s="114"/>
      <c r="D731" s="114"/>
    </row>
    <row r="732" spans="2:4" ht="12.95" customHeight="1" x14ac:dyDescent="0.2">
      <c r="B732" s="112"/>
      <c r="C732" s="114"/>
      <c r="D732" s="114"/>
    </row>
    <row r="733" spans="2:4" ht="12.95" customHeight="1" x14ac:dyDescent="0.2">
      <c r="B733" s="112"/>
      <c r="C733" s="114"/>
      <c r="D733" s="114"/>
    </row>
    <row r="734" spans="2:4" ht="12.95" customHeight="1" x14ac:dyDescent="0.2">
      <c r="B734" s="112"/>
      <c r="C734" s="114"/>
      <c r="D734" s="114"/>
    </row>
    <row r="735" spans="2:4" ht="12.95" customHeight="1" x14ac:dyDescent="0.2">
      <c r="B735" s="112"/>
      <c r="C735" s="114"/>
      <c r="D735" s="114"/>
    </row>
    <row r="736" spans="2:4" ht="12.95" customHeight="1" x14ac:dyDescent="0.2">
      <c r="B736" s="112"/>
      <c r="C736" s="114"/>
      <c r="D736" s="114"/>
    </row>
    <row r="737" spans="2:4" ht="12.95" customHeight="1" x14ac:dyDescent="0.2">
      <c r="B737" s="112"/>
      <c r="C737" s="114"/>
      <c r="D737" s="114"/>
    </row>
    <row r="738" spans="2:4" ht="12.95" customHeight="1" x14ac:dyDescent="0.2">
      <c r="B738" s="112"/>
      <c r="C738" s="114"/>
      <c r="D738" s="114"/>
    </row>
    <row r="739" spans="2:4" ht="12.95" customHeight="1" x14ac:dyDescent="0.2">
      <c r="B739" s="112"/>
      <c r="C739" s="114"/>
      <c r="D739" s="114"/>
    </row>
    <row r="740" spans="2:4" ht="12.95" customHeight="1" x14ac:dyDescent="0.2">
      <c r="B740" s="112"/>
      <c r="C740" s="114"/>
      <c r="D740" s="114"/>
    </row>
    <row r="741" spans="2:4" ht="12.95" customHeight="1" x14ac:dyDescent="0.2">
      <c r="B741" s="112"/>
      <c r="C741" s="114"/>
      <c r="D741" s="114"/>
    </row>
    <row r="742" spans="2:4" ht="12.95" customHeight="1" x14ac:dyDescent="0.2">
      <c r="B742" s="112"/>
      <c r="C742" s="114"/>
      <c r="D742" s="114"/>
    </row>
    <row r="743" spans="2:4" ht="12.95" customHeight="1" x14ac:dyDescent="0.2">
      <c r="B743" s="112"/>
      <c r="C743" s="114"/>
      <c r="D743" s="114"/>
    </row>
    <row r="744" spans="2:4" ht="12.95" customHeight="1" x14ac:dyDescent="0.2">
      <c r="B744" s="112"/>
      <c r="C744" s="114"/>
      <c r="D744" s="114"/>
    </row>
    <row r="745" spans="2:4" ht="12.95" customHeight="1" x14ac:dyDescent="0.2">
      <c r="B745" s="112"/>
      <c r="C745" s="114"/>
      <c r="D745" s="114"/>
    </row>
    <row r="746" spans="2:4" ht="12.95" customHeight="1" x14ac:dyDescent="0.2">
      <c r="B746" s="112"/>
      <c r="C746" s="114"/>
      <c r="D746" s="114"/>
    </row>
    <row r="747" spans="2:4" ht="12.95" customHeight="1" x14ac:dyDescent="0.2">
      <c r="B747" s="112"/>
      <c r="C747" s="114"/>
      <c r="D747" s="114"/>
    </row>
    <row r="748" spans="2:4" ht="12.95" customHeight="1" x14ac:dyDescent="0.2">
      <c r="B748" s="112"/>
      <c r="C748" s="114"/>
      <c r="D748" s="114"/>
    </row>
    <row r="749" spans="2:4" ht="12.95" customHeight="1" x14ac:dyDescent="0.2">
      <c r="B749" s="112"/>
      <c r="C749" s="114"/>
      <c r="D749" s="114"/>
    </row>
    <row r="750" spans="2:4" ht="12.95" customHeight="1" x14ac:dyDescent="0.2">
      <c r="B750" s="112"/>
      <c r="C750" s="114"/>
      <c r="D750" s="114"/>
    </row>
    <row r="751" spans="2:4" ht="12.95" customHeight="1" x14ac:dyDescent="0.2">
      <c r="B751" s="112"/>
      <c r="C751" s="114"/>
      <c r="D751" s="114"/>
    </row>
    <row r="752" spans="2:4" ht="12.95" customHeight="1" x14ac:dyDescent="0.2">
      <c r="B752" s="112"/>
      <c r="C752" s="114"/>
      <c r="D752" s="114"/>
    </row>
    <row r="753" spans="2:4" ht="12.95" customHeight="1" x14ac:dyDescent="0.2">
      <c r="B753" s="112"/>
      <c r="C753" s="114"/>
      <c r="D753" s="114"/>
    </row>
    <row r="754" spans="2:4" ht="12.95" customHeight="1" x14ac:dyDescent="0.2">
      <c r="B754" s="112"/>
      <c r="C754" s="114"/>
      <c r="D754" s="114"/>
    </row>
    <row r="755" spans="2:4" ht="12.95" customHeight="1" x14ac:dyDescent="0.2">
      <c r="B755" s="112"/>
      <c r="C755" s="114"/>
      <c r="D755" s="114"/>
    </row>
    <row r="756" spans="2:4" ht="12.95" customHeight="1" x14ac:dyDescent="0.2">
      <c r="B756" s="112"/>
      <c r="C756" s="114"/>
      <c r="D756" s="114"/>
    </row>
    <row r="757" spans="2:4" ht="12.95" customHeight="1" x14ac:dyDescent="0.2">
      <c r="B757" s="112"/>
      <c r="C757" s="114"/>
      <c r="D757" s="114"/>
    </row>
    <row r="758" spans="2:4" ht="12.95" customHeight="1" x14ac:dyDescent="0.2">
      <c r="B758" s="112"/>
      <c r="C758" s="114"/>
      <c r="D758" s="114"/>
    </row>
    <row r="759" spans="2:4" ht="12.95" customHeight="1" x14ac:dyDescent="0.2">
      <c r="B759" s="112"/>
      <c r="C759" s="114"/>
      <c r="D759" s="114"/>
    </row>
    <row r="760" spans="2:4" ht="12.95" customHeight="1" x14ac:dyDescent="0.2">
      <c r="B760" s="112"/>
      <c r="C760" s="114"/>
      <c r="D760" s="114"/>
    </row>
    <row r="761" spans="2:4" ht="12.95" customHeight="1" x14ac:dyDescent="0.2">
      <c r="B761" s="112"/>
      <c r="C761" s="114"/>
      <c r="D761" s="114"/>
    </row>
    <row r="762" spans="2:4" ht="12.95" customHeight="1" x14ac:dyDescent="0.2">
      <c r="B762" s="112"/>
      <c r="C762" s="114"/>
      <c r="D762" s="114"/>
    </row>
    <row r="763" spans="2:4" ht="12.95" customHeight="1" x14ac:dyDescent="0.2">
      <c r="B763" s="112"/>
      <c r="C763" s="114"/>
      <c r="D763" s="114"/>
    </row>
    <row r="764" spans="2:4" ht="12.95" customHeight="1" x14ac:dyDescent="0.2">
      <c r="B764" s="112"/>
      <c r="C764" s="114"/>
      <c r="D764" s="114"/>
    </row>
    <row r="765" spans="2:4" ht="12.95" customHeight="1" x14ac:dyDescent="0.2">
      <c r="B765" s="112"/>
      <c r="C765" s="114"/>
      <c r="D765" s="114"/>
    </row>
    <row r="766" spans="2:4" ht="12.95" customHeight="1" x14ac:dyDescent="0.2">
      <c r="B766" s="112"/>
      <c r="C766" s="114"/>
      <c r="D766" s="114"/>
    </row>
    <row r="767" spans="2:4" ht="12.95" customHeight="1" x14ac:dyDescent="0.2">
      <c r="B767" s="112"/>
      <c r="C767" s="114"/>
      <c r="D767" s="114"/>
    </row>
    <row r="768" spans="2:4" ht="12.95" customHeight="1" x14ac:dyDescent="0.2">
      <c r="B768" s="112"/>
      <c r="C768" s="114"/>
      <c r="D768" s="114"/>
    </row>
    <row r="769" spans="2:4" ht="12.95" customHeight="1" x14ac:dyDescent="0.2">
      <c r="B769" s="112"/>
      <c r="C769" s="114"/>
      <c r="D769" s="114"/>
    </row>
    <row r="770" spans="2:4" ht="12.95" customHeight="1" x14ac:dyDescent="0.2">
      <c r="B770" s="112"/>
      <c r="C770" s="114"/>
      <c r="D770" s="114"/>
    </row>
    <row r="771" spans="2:4" ht="12.95" customHeight="1" x14ac:dyDescent="0.2">
      <c r="B771" s="112"/>
      <c r="C771" s="114"/>
      <c r="D771" s="114"/>
    </row>
    <row r="772" spans="2:4" ht="12.95" customHeight="1" x14ac:dyDescent="0.2">
      <c r="B772" s="112"/>
      <c r="C772" s="114"/>
      <c r="D772" s="114"/>
    </row>
    <row r="773" spans="2:4" ht="12.95" customHeight="1" x14ac:dyDescent="0.2">
      <c r="B773" s="112"/>
      <c r="C773" s="114"/>
      <c r="D773" s="114"/>
    </row>
    <row r="774" spans="2:4" ht="12.95" customHeight="1" x14ac:dyDescent="0.2">
      <c r="B774" s="112"/>
      <c r="C774" s="114"/>
      <c r="D774" s="114"/>
    </row>
    <row r="775" spans="2:4" ht="12.95" customHeight="1" x14ac:dyDescent="0.2">
      <c r="B775" s="112"/>
      <c r="C775" s="114"/>
      <c r="D775" s="114"/>
    </row>
    <row r="776" spans="2:4" ht="12.95" customHeight="1" x14ac:dyDescent="0.2">
      <c r="B776" s="112"/>
      <c r="C776" s="114"/>
      <c r="D776" s="114"/>
    </row>
    <row r="777" spans="2:4" ht="12.95" customHeight="1" x14ac:dyDescent="0.2">
      <c r="B777" s="112"/>
      <c r="C777" s="114"/>
      <c r="D777" s="114"/>
    </row>
    <row r="778" spans="2:4" ht="12.95" customHeight="1" x14ac:dyDescent="0.2">
      <c r="B778" s="112"/>
      <c r="C778" s="114"/>
      <c r="D778" s="114"/>
    </row>
    <row r="779" spans="2:4" ht="12.95" customHeight="1" x14ac:dyDescent="0.2">
      <c r="B779" s="112"/>
      <c r="C779" s="114"/>
      <c r="D779" s="114"/>
    </row>
    <row r="780" spans="2:4" ht="12.95" customHeight="1" x14ac:dyDescent="0.2">
      <c r="B780" s="112"/>
      <c r="C780" s="114"/>
      <c r="D780" s="114"/>
    </row>
    <row r="781" spans="2:4" ht="12.95" customHeight="1" x14ac:dyDescent="0.2">
      <c r="B781" s="112"/>
      <c r="C781" s="114"/>
      <c r="D781" s="114"/>
    </row>
    <row r="782" spans="2:4" ht="12.95" customHeight="1" x14ac:dyDescent="0.2">
      <c r="B782" s="112"/>
      <c r="C782" s="114"/>
      <c r="D782" s="114"/>
    </row>
    <row r="783" spans="2:4" ht="12.95" customHeight="1" x14ac:dyDescent="0.2">
      <c r="B783" s="112"/>
      <c r="C783" s="114"/>
      <c r="D783" s="114"/>
    </row>
    <row r="784" spans="2:4" ht="12.95" customHeight="1" x14ac:dyDescent="0.2">
      <c r="B784" s="112"/>
      <c r="C784" s="114"/>
      <c r="D784" s="114"/>
    </row>
    <row r="785" spans="2:4" ht="12.95" customHeight="1" x14ac:dyDescent="0.2">
      <c r="B785" s="112"/>
      <c r="C785" s="114"/>
      <c r="D785" s="114"/>
    </row>
    <row r="786" spans="2:4" ht="12.95" customHeight="1" x14ac:dyDescent="0.2">
      <c r="B786" s="112"/>
      <c r="C786" s="114"/>
      <c r="D786" s="114"/>
    </row>
    <row r="787" spans="2:4" ht="12.95" customHeight="1" x14ac:dyDescent="0.2">
      <c r="B787" s="112"/>
      <c r="C787" s="114"/>
      <c r="D787" s="114"/>
    </row>
    <row r="788" spans="2:4" ht="12.95" customHeight="1" x14ac:dyDescent="0.2">
      <c r="B788" s="112"/>
      <c r="C788" s="114"/>
      <c r="D788" s="114"/>
    </row>
    <row r="789" spans="2:4" ht="12.95" customHeight="1" x14ac:dyDescent="0.2">
      <c r="B789" s="112"/>
      <c r="C789" s="114"/>
      <c r="D789" s="114"/>
    </row>
    <row r="790" spans="2:4" ht="12.95" customHeight="1" x14ac:dyDescent="0.2">
      <c r="B790" s="112"/>
      <c r="C790" s="114"/>
      <c r="D790" s="114"/>
    </row>
    <row r="791" spans="2:4" ht="12.95" customHeight="1" x14ac:dyDescent="0.2">
      <c r="B791" s="112"/>
      <c r="C791" s="114"/>
      <c r="D791" s="114"/>
    </row>
    <row r="792" spans="2:4" ht="12.95" customHeight="1" x14ac:dyDescent="0.2">
      <c r="B792" s="112"/>
      <c r="C792" s="114"/>
      <c r="D792" s="114"/>
    </row>
    <row r="793" spans="2:4" ht="12.95" customHeight="1" x14ac:dyDescent="0.2">
      <c r="B793" s="112"/>
      <c r="C793" s="114"/>
      <c r="D793" s="114"/>
    </row>
    <row r="794" spans="2:4" ht="12.95" customHeight="1" x14ac:dyDescent="0.2">
      <c r="B794" s="112"/>
      <c r="C794" s="114"/>
      <c r="D794" s="114"/>
    </row>
    <row r="795" spans="2:4" ht="12.95" customHeight="1" x14ac:dyDescent="0.2">
      <c r="B795" s="112"/>
      <c r="C795" s="114"/>
      <c r="D795" s="114"/>
    </row>
    <row r="796" spans="2:4" ht="12.95" customHeight="1" x14ac:dyDescent="0.2">
      <c r="B796" s="112"/>
      <c r="C796" s="114"/>
      <c r="D796" s="114"/>
    </row>
    <row r="797" spans="2:4" ht="12.95" customHeight="1" x14ac:dyDescent="0.2">
      <c r="B797" s="112"/>
      <c r="C797" s="114"/>
      <c r="D797" s="114"/>
    </row>
    <row r="798" spans="2:4" ht="12.95" customHeight="1" x14ac:dyDescent="0.2">
      <c r="B798" s="112"/>
      <c r="C798" s="114"/>
      <c r="D798" s="114"/>
    </row>
    <row r="799" spans="2:4" ht="12.95" customHeight="1" x14ac:dyDescent="0.2">
      <c r="B799" s="112"/>
      <c r="C799" s="114"/>
      <c r="D799" s="114"/>
    </row>
    <row r="800" spans="2:4" ht="12.95" customHeight="1" x14ac:dyDescent="0.2">
      <c r="B800" s="112"/>
      <c r="C800" s="114"/>
      <c r="D800" s="114"/>
    </row>
    <row r="801" spans="2:4" ht="12.95" customHeight="1" x14ac:dyDescent="0.2">
      <c r="B801" s="112"/>
      <c r="C801" s="114"/>
      <c r="D801" s="114"/>
    </row>
    <row r="802" spans="2:4" ht="12.95" customHeight="1" x14ac:dyDescent="0.2">
      <c r="B802" s="112"/>
      <c r="C802" s="114"/>
      <c r="D802" s="114"/>
    </row>
    <row r="803" spans="2:4" ht="12.95" customHeight="1" x14ac:dyDescent="0.2">
      <c r="B803" s="112"/>
      <c r="C803" s="114"/>
      <c r="D803" s="114"/>
    </row>
    <row r="804" spans="2:4" ht="12.95" customHeight="1" x14ac:dyDescent="0.2">
      <c r="B804" s="112"/>
      <c r="C804" s="114"/>
      <c r="D804" s="114"/>
    </row>
    <row r="805" spans="2:4" ht="12.95" customHeight="1" x14ac:dyDescent="0.2">
      <c r="B805" s="112"/>
      <c r="C805" s="114"/>
      <c r="D805" s="114"/>
    </row>
    <row r="806" spans="2:4" ht="12.95" customHeight="1" x14ac:dyDescent="0.2">
      <c r="B806" s="112"/>
      <c r="C806" s="114"/>
      <c r="D806" s="114"/>
    </row>
    <row r="807" spans="2:4" ht="12.95" customHeight="1" x14ac:dyDescent="0.2">
      <c r="B807" s="112"/>
      <c r="C807" s="114"/>
      <c r="D807" s="114"/>
    </row>
    <row r="808" spans="2:4" ht="12.95" customHeight="1" x14ac:dyDescent="0.2">
      <c r="B808" s="112"/>
      <c r="C808" s="114"/>
      <c r="D808" s="114"/>
    </row>
    <row r="809" spans="2:4" ht="12.95" customHeight="1" x14ac:dyDescent="0.2">
      <c r="B809" s="112"/>
      <c r="C809" s="114"/>
      <c r="D809" s="114"/>
    </row>
    <row r="810" spans="2:4" ht="12.95" customHeight="1" x14ac:dyDescent="0.2">
      <c r="B810" s="112"/>
      <c r="C810" s="114"/>
      <c r="D810" s="114"/>
    </row>
    <row r="811" spans="2:4" ht="12.95" customHeight="1" x14ac:dyDescent="0.2">
      <c r="B811" s="112"/>
      <c r="C811" s="114"/>
      <c r="D811" s="114"/>
    </row>
    <row r="812" spans="2:4" ht="12.95" customHeight="1" x14ac:dyDescent="0.2">
      <c r="B812" s="112"/>
      <c r="C812" s="114"/>
      <c r="D812" s="114"/>
    </row>
    <row r="813" spans="2:4" ht="12.95" customHeight="1" x14ac:dyDescent="0.2">
      <c r="B813" s="112"/>
      <c r="C813" s="114"/>
      <c r="D813" s="114"/>
    </row>
    <row r="814" spans="2:4" ht="12.95" customHeight="1" x14ac:dyDescent="0.2">
      <c r="B814" s="112"/>
      <c r="C814" s="114"/>
      <c r="D814" s="114"/>
    </row>
    <row r="815" spans="2:4" ht="12.95" customHeight="1" x14ac:dyDescent="0.2">
      <c r="B815" s="112"/>
      <c r="C815" s="114"/>
      <c r="D815" s="114"/>
    </row>
    <row r="816" spans="2:4" ht="12.95" customHeight="1" x14ac:dyDescent="0.2">
      <c r="B816" s="112"/>
      <c r="C816" s="114"/>
      <c r="D816" s="114"/>
    </row>
    <row r="817" spans="2:4" ht="12.95" customHeight="1" x14ac:dyDescent="0.2">
      <c r="B817" s="112"/>
      <c r="C817" s="114"/>
      <c r="D817" s="114"/>
    </row>
    <row r="818" spans="2:4" ht="12.95" customHeight="1" x14ac:dyDescent="0.2">
      <c r="B818" s="112"/>
      <c r="C818" s="114"/>
      <c r="D818" s="114"/>
    </row>
    <row r="819" spans="2:4" ht="12.95" customHeight="1" x14ac:dyDescent="0.2">
      <c r="B819" s="112"/>
      <c r="C819" s="114"/>
      <c r="D819" s="114"/>
    </row>
    <row r="820" spans="2:4" ht="12.95" customHeight="1" x14ac:dyDescent="0.2">
      <c r="B820" s="112"/>
      <c r="C820" s="114"/>
      <c r="D820" s="114"/>
    </row>
    <row r="821" spans="2:4" ht="12.95" customHeight="1" x14ac:dyDescent="0.2">
      <c r="B821" s="112"/>
      <c r="C821" s="114"/>
      <c r="D821" s="114"/>
    </row>
    <row r="822" spans="2:4" ht="12.95" customHeight="1" x14ac:dyDescent="0.2">
      <c r="B822" s="112"/>
      <c r="C822" s="114"/>
      <c r="D822" s="114"/>
    </row>
    <row r="823" spans="2:4" ht="12.95" customHeight="1" x14ac:dyDescent="0.2">
      <c r="B823" s="112"/>
      <c r="C823" s="114"/>
      <c r="D823" s="114"/>
    </row>
    <row r="824" spans="2:4" ht="12.95" customHeight="1" x14ac:dyDescent="0.2">
      <c r="B824" s="112"/>
      <c r="C824" s="114"/>
      <c r="D824" s="114"/>
    </row>
    <row r="825" spans="2:4" ht="12.95" customHeight="1" x14ac:dyDescent="0.2">
      <c r="B825" s="112"/>
      <c r="C825" s="114"/>
      <c r="D825" s="114"/>
    </row>
    <row r="826" spans="2:4" ht="12.95" customHeight="1" x14ac:dyDescent="0.2">
      <c r="B826" s="112"/>
      <c r="C826" s="114"/>
      <c r="D826" s="114"/>
    </row>
    <row r="827" spans="2:4" ht="12.95" customHeight="1" x14ac:dyDescent="0.2">
      <c r="B827" s="112"/>
      <c r="C827" s="114"/>
      <c r="D827" s="114"/>
    </row>
    <row r="828" spans="2:4" ht="12.95" customHeight="1" x14ac:dyDescent="0.2">
      <c r="B828" s="112"/>
      <c r="C828" s="114"/>
      <c r="D828" s="114"/>
    </row>
    <row r="829" spans="2:4" ht="12.95" customHeight="1" x14ac:dyDescent="0.2">
      <c r="B829" s="112"/>
      <c r="C829" s="114"/>
      <c r="D829" s="114"/>
    </row>
    <row r="830" spans="2:4" ht="12.95" customHeight="1" x14ac:dyDescent="0.2">
      <c r="B830" s="112"/>
      <c r="C830" s="114"/>
      <c r="D830" s="114"/>
    </row>
    <row r="831" spans="2:4" ht="12.95" customHeight="1" x14ac:dyDescent="0.2">
      <c r="B831" s="112"/>
      <c r="C831" s="114"/>
      <c r="D831" s="114"/>
    </row>
    <row r="832" spans="2:4" ht="12.95" customHeight="1" x14ac:dyDescent="0.2">
      <c r="B832" s="112"/>
      <c r="C832" s="114"/>
      <c r="D832" s="114"/>
    </row>
    <row r="833" spans="2:4" ht="12.95" customHeight="1" x14ac:dyDescent="0.2">
      <c r="B833" s="112"/>
      <c r="C833" s="114"/>
      <c r="D833" s="114"/>
    </row>
    <row r="834" spans="2:4" ht="12.95" customHeight="1" x14ac:dyDescent="0.2">
      <c r="B834" s="112"/>
      <c r="C834" s="114"/>
      <c r="D834" s="114"/>
    </row>
    <row r="835" spans="2:4" ht="12.95" customHeight="1" x14ac:dyDescent="0.2">
      <c r="B835" s="112"/>
      <c r="C835" s="114"/>
      <c r="D835" s="114"/>
    </row>
    <row r="836" spans="2:4" ht="12.95" customHeight="1" x14ac:dyDescent="0.2">
      <c r="B836" s="112"/>
      <c r="C836" s="114"/>
      <c r="D836" s="114"/>
    </row>
    <row r="837" spans="2:4" ht="12.95" customHeight="1" x14ac:dyDescent="0.2">
      <c r="B837" s="112"/>
      <c r="C837" s="114"/>
      <c r="D837" s="114"/>
    </row>
    <row r="838" spans="2:4" ht="12.95" customHeight="1" x14ac:dyDescent="0.2">
      <c r="B838" s="112"/>
      <c r="C838" s="114"/>
      <c r="D838" s="114"/>
    </row>
    <row r="839" spans="2:4" ht="12.95" customHeight="1" x14ac:dyDescent="0.2">
      <c r="B839" s="112"/>
      <c r="C839" s="114"/>
      <c r="D839" s="114"/>
    </row>
    <row r="840" spans="2:4" ht="12.95" customHeight="1" x14ac:dyDescent="0.2">
      <c r="B840" s="112"/>
      <c r="C840" s="114"/>
      <c r="D840" s="114"/>
    </row>
    <row r="841" spans="2:4" ht="12.95" customHeight="1" x14ac:dyDescent="0.2">
      <c r="B841" s="112"/>
      <c r="C841" s="114"/>
      <c r="D841" s="114"/>
    </row>
    <row r="842" spans="2:4" ht="12.95" customHeight="1" x14ac:dyDescent="0.2">
      <c r="B842" s="112"/>
      <c r="C842" s="114"/>
      <c r="D842" s="114"/>
    </row>
    <row r="843" spans="2:4" ht="12.95" customHeight="1" x14ac:dyDescent="0.2">
      <c r="B843" s="112"/>
      <c r="C843" s="114"/>
      <c r="D843" s="114"/>
    </row>
    <row r="844" spans="2:4" ht="12.95" customHeight="1" x14ac:dyDescent="0.2">
      <c r="B844" s="112"/>
      <c r="C844" s="114"/>
      <c r="D844" s="114"/>
    </row>
    <row r="845" spans="2:4" ht="12.95" customHeight="1" x14ac:dyDescent="0.2">
      <c r="B845" s="112"/>
      <c r="C845" s="114"/>
      <c r="D845" s="114"/>
    </row>
    <row r="846" spans="2:4" ht="12.95" customHeight="1" x14ac:dyDescent="0.2">
      <c r="B846" s="112"/>
      <c r="C846" s="114"/>
      <c r="D846" s="114"/>
    </row>
    <row r="847" spans="2:4" ht="12.95" customHeight="1" x14ac:dyDescent="0.2">
      <c r="B847" s="112"/>
      <c r="C847" s="114"/>
      <c r="D847" s="114"/>
    </row>
    <row r="848" spans="2:4" ht="12.95" customHeight="1" x14ac:dyDescent="0.2">
      <c r="B848" s="112"/>
      <c r="C848" s="114"/>
      <c r="D848" s="114"/>
    </row>
    <row r="849" spans="2:4" ht="12.95" customHeight="1" x14ac:dyDescent="0.2">
      <c r="B849" s="112"/>
      <c r="C849" s="114"/>
      <c r="D849" s="114"/>
    </row>
    <row r="850" spans="2:4" ht="12.95" customHeight="1" x14ac:dyDescent="0.2">
      <c r="B850" s="112"/>
      <c r="C850" s="114"/>
      <c r="D850" s="114"/>
    </row>
    <row r="851" spans="2:4" ht="12.95" customHeight="1" x14ac:dyDescent="0.2">
      <c r="B851" s="112"/>
      <c r="C851" s="114"/>
      <c r="D851" s="114"/>
    </row>
    <row r="852" spans="2:4" ht="12.95" customHeight="1" x14ac:dyDescent="0.2">
      <c r="B852" s="112"/>
      <c r="C852" s="114"/>
      <c r="D852" s="114"/>
    </row>
    <row r="853" spans="2:4" ht="12.95" customHeight="1" x14ac:dyDescent="0.2">
      <c r="B853" s="112"/>
      <c r="C853" s="114"/>
      <c r="D853" s="114"/>
    </row>
    <row r="854" spans="2:4" ht="12.95" customHeight="1" x14ac:dyDescent="0.2">
      <c r="B854" s="112"/>
      <c r="C854" s="114"/>
      <c r="D854" s="114"/>
    </row>
    <row r="855" spans="2:4" ht="12.95" customHeight="1" x14ac:dyDescent="0.2">
      <c r="B855" s="112"/>
      <c r="C855" s="114"/>
      <c r="D855" s="114"/>
    </row>
    <row r="856" spans="2:4" ht="12.95" customHeight="1" x14ac:dyDescent="0.2">
      <c r="B856" s="112"/>
      <c r="C856" s="114"/>
      <c r="D856" s="114"/>
    </row>
    <row r="857" spans="2:4" ht="12.95" customHeight="1" x14ac:dyDescent="0.2">
      <c r="B857" s="112"/>
      <c r="C857" s="114"/>
      <c r="D857" s="114"/>
    </row>
    <row r="858" spans="2:4" ht="12.95" customHeight="1" x14ac:dyDescent="0.2">
      <c r="B858" s="112"/>
      <c r="C858" s="114"/>
      <c r="D858" s="114"/>
    </row>
    <row r="859" spans="2:4" ht="12.95" customHeight="1" x14ac:dyDescent="0.2">
      <c r="B859" s="112"/>
      <c r="C859" s="114"/>
      <c r="D859" s="114"/>
    </row>
    <row r="860" spans="2:4" ht="12.95" customHeight="1" x14ac:dyDescent="0.2">
      <c r="B860" s="112"/>
      <c r="C860" s="114"/>
      <c r="D860" s="114"/>
    </row>
    <row r="861" spans="2:4" ht="12.95" customHeight="1" x14ac:dyDescent="0.2">
      <c r="B861" s="112"/>
      <c r="C861" s="114"/>
      <c r="D861" s="114"/>
    </row>
    <row r="862" spans="2:4" ht="12.95" customHeight="1" x14ac:dyDescent="0.2">
      <c r="B862" s="112"/>
      <c r="C862" s="114"/>
      <c r="D862" s="114"/>
    </row>
    <row r="863" spans="2:4" ht="12.95" customHeight="1" x14ac:dyDescent="0.2">
      <c r="B863" s="112"/>
      <c r="C863" s="114"/>
      <c r="D863" s="114"/>
    </row>
    <row r="864" spans="2:4" ht="12.95" customHeight="1" x14ac:dyDescent="0.2">
      <c r="B864" s="112"/>
      <c r="C864" s="114"/>
      <c r="D864" s="114"/>
    </row>
    <row r="865" spans="2:4" ht="12.95" customHeight="1" x14ac:dyDescent="0.2">
      <c r="B865" s="112"/>
      <c r="C865" s="114"/>
      <c r="D865" s="114"/>
    </row>
    <row r="866" spans="2:4" ht="12.95" customHeight="1" x14ac:dyDescent="0.2">
      <c r="B866" s="112"/>
      <c r="C866" s="114"/>
      <c r="D866" s="114"/>
    </row>
    <row r="867" spans="2:4" ht="12.95" customHeight="1" x14ac:dyDescent="0.2">
      <c r="B867" s="112"/>
      <c r="C867" s="114"/>
      <c r="D867" s="114"/>
    </row>
    <row r="868" spans="2:4" ht="12.95" customHeight="1" x14ac:dyDescent="0.2">
      <c r="B868" s="112"/>
      <c r="C868" s="114"/>
      <c r="D868" s="114"/>
    </row>
    <row r="869" spans="2:4" ht="12.95" customHeight="1" x14ac:dyDescent="0.2">
      <c r="B869" s="112"/>
      <c r="C869" s="114"/>
      <c r="D869" s="114"/>
    </row>
    <row r="870" spans="2:4" ht="12.95" customHeight="1" x14ac:dyDescent="0.2">
      <c r="B870" s="112"/>
      <c r="C870" s="114"/>
      <c r="D870" s="114"/>
    </row>
    <row r="871" spans="2:4" ht="12.95" customHeight="1" x14ac:dyDescent="0.2">
      <c r="B871" s="112"/>
      <c r="C871" s="114"/>
      <c r="D871" s="114"/>
    </row>
    <row r="872" spans="2:4" ht="12.95" customHeight="1" x14ac:dyDescent="0.2">
      <c r="B872" s="112"/>
      <c r="C872" s="114"/>
      <c r="D872" s="114"/>
    </row>
    <row r="873" spans="2:4" ht="12.95" customHeight="1" x14ac:dyDescent="0.2">
      <c r="B873" s="112"/>
      <c r="C873" s="114"/>
      <c r="D873" s="114"/>
    </row>
    <row r="874" spans="2:4" ht="12.95" customHeight="1" x14ac:dyDescent="0.2">
      <c r="B874" s="112"/>
      <c r="C874" s="114"/>
      <c r="D874" s="114"/>
    </row>
    <row r="875" spans="2:4" ht="12.95" customHeight="1" x14ac:dyDescent="0.2">
      <c r="B875" s="112"/>
      <c r="C875" s="114"/>
      <c r="D875" s="114"/>
    </row>
    <row r="876" spans="2:4" ht="12.95" customHeight="1" x14ac:dyDescent="0.2">
      <c r="B876" s="112"/>
      <c r="C876" s="114"/>
      <c r="D876" s="114"/>
    </row>
    <row r="877" spans="2:4" ht="12.95" customHeight="1" x14ac:dyDescent="0.2">
      <c r="B877" s="112"/>
      <c r="C877" s="114"/>
      <c r="D877" s="114"/>
    </row>
    <row r="878" spans="2:4" ht="12.95" customHeight="1" x14ac:dyDescent="0.2">
      <c r="B878" s="112"/>
      <c r="C878" s="114"/>
      <c r="D878" s="114"/>
    </row>
    <row r="879" spans="2:4" ht="12.95" customHeight="1" x14ac:dyDescent="0.2">
      <c r="B879" s="112"/>
      <c r="C879" s="114"/>
      <c r="D879" s="114"/>
    </row>
    <row r="880" spans="2:4" ht="12.95" customHeight="1" x14ac:dyDescent="0.2">
      <c r="B880" s="112"/>
      <c r="C880" s="114"/>
      <c r="D880" s="114"/>
    </row>
    <row r="881" spans="2:4" ht="12.95" customHeight="1" x14ac:dyDescent="0.2">
      <c r="B881" s="112"/>
      <c r="C881" s="114"/>
      <c r="D881" s="114"/>
    </row>
    <row r="882" spans="2:4" ht="12.95" customHeight="1" x14ac:dyDescent="0.2">
      <c r="B882" s="112"/>
      <c r="C882" s="114"/>
      <c r="D882" s="114"/>
    </row>
    <row r="883" spans="2:4" ht="12.95" customHeight="1" x14ac:dyDescent="0.2">
      <c r="B883" s="112"/>
      <c r="C883" s="114"/>
      <c r="D883" s="114"/>
    </row>
    <row r="884" spans="2:4" ht="12.95" customHeight="1" x14ac:dyDescent="0.2">
      <c r="B884" s="112"/>
      <c r="C884" s="114"/>
      <c r="D884" s="114"/>
    </row>
    <row r="885" spans="2:4" ht="12.95" customHeight="1" x14ac:dyDescent="0.2">
      <c r="B885" s="112"/>
      <c r="C885" s="114"/>
      <c r="D885" s="114"/>
    </row>
    <row r="886" spans="2:4" ht="12.95" customHeight="1" x14ac:dyDescent="0.2">
      <c r="B886" s="112"/>
      <c r="C886" s="114"/>
      <c r="D886" s="114"/>
    </row>
    <row r="887" spans="2:4" ht="12.95" customHeight="1" x14ac:dyDescent="0.2">
      <c r="B887" s="112"/>
      <c r="C887" s="114"/>
      <c r="D887" s="114"/>
    </row>
    <row r="888" spans="2:4" ht="12.95" customHeight="1" x14ac:dyDescent="0.2">
      <c r="B888" s="112"/>
      <c r="C888" s="114"/>
      <c r="D888" s="114"/>
    </row>
    <row r="889" spans="2:4" ht="12.95" customHeight="1" x14ac:dyDescent="0.2">
      <c r="B889" s="112"/>
      <c r="C889" s="114"/>
      <c r="D889" s="114"/>
    </row>
    <row r="890" spans="2:4" ht="12.95" customHeight="1" x14ac:dyDescent="0.2">
      <c r="B890" s="112"/>
      <c r="C890" s="114"/>
      <c r="D890" s="114"/>
    </row>
    <row r="891" spans="2:4" ht="12.95" customHeight="1" x14ac:dyDescent="0.2">
      <c r="B891" s="112"/>
      <c r="C891" s="114"/>
      <c r="D891" s="114"/>
    </row>
    <row r="892" spans="2:4" ht="12.95" customHeight="1" x14ac:dyDescent="0.2">
      <c r="B892" s="112"/>
      <c r="C892" s="114"/>
      <c r="D892" s="114"/>
    </row>
    <row r="893" spans="2:4" ht="12.95" customHeight="1" x14ac:dyDescent="0.2">
      <c r="B893" s="112"/>
      <c r="C893" s="114"/>
      <c r="D893" s="114"/>
    </row>
    <row r="894" spans="2:4" ht="12.95" customHeight="1" x14ac:dyDescent="0.2">
      <c r="B894" s="112"/>
      <c r="C894" s="114"/>
      <c r="D894" s="114"/>
    </row>
    <row r="895" spans="2:4" ht="12.95" customHeight="1" x14ac:dyDescent="0.2">
      <c r="B895" s="112"/>
      <c r="C895" s="114"/>
      <c r="D895" s="114"/>
    </row>
    <row r="896" spans="2:4" ht="12.95" customHeight="1" x14ac:dyDescent="0.2">
      <c r="B896" s="112"/>
      <c r="C896" s="114"/>
      <c r="D896" s="114"/>
    </row>
    <row r="897" spans="2:4" ht="12.95" customHeight="1" x14ac:dyDescent="0.2">
      <c r="B897" s="112"/>
      <c r="C897" s="114"/>
      <c r="D897" s="114"/>
    </row>
    <row r="898" spans="2:4" ht="12.95" customHeight="1" x14ac:dyDescent="0.2">
      <c r="B898" s="112"/>
      <c r="C898" s="114"/>
      <c r="D898" s="114"/>
    </row>
    <row r="899" spans="2:4" ht="12.95" customHeight="1" x14ac:dyDescent="0.2">
      <c r="B899" s="112"/>
      <c r="C899" s="114"/>
      <c r="D899" s="114"/>
    </row>
    <row r="900" spans="2:4" ht="12.95" customHeight="1" x14ac:dyDescent="0.2">
      <c r="B900" s="112"/>
      <c r="C900" s="114"/>
      <c r="D900" s="114"/>
    </row>
    <row r="901" spans="2:4" ht="12.95" customHeight="1" x14ac:dyDescent="0.2">
      <c r="B901" s="112"/>
      <c r="C901" s="114"/>
      <c r="D901" s="114"/>
    </row>
    <row r="902" spans="2:4" ht="12.95" customHeight="1" x14ac:dyDescent="0.2">
      <c r="B902" s="112"/>
      <c r="C902" s="114"/>
      <c r="D902" s="114"/>
    </row>
    <row r="903" spans="2:4" ht="12.95" customHeight="1" x14ac:dyDescent="0.2">
      <c r="B903" s="112"/>
      <c r="C903" s="114"/>
      <c r="D903" s="114"/>
    </row>
    <row r="904" spans="2:4" ht="12.95" customHeight="1" x14ac:dyDescent="0.2">
      <c r="B904" s="112"/>
      <c r="C904" s="114"/>
      <c r="D904" s="114"/>
    </row>
    <row r="905" spans="2:4" ht="12.95" customHeight="1" x14ac:dyDescent="0.2">
      <c r="B905" s="112"/>
      <c r="C905" s="114"/>
      <c r="D905" s="114"/>
    </row>
    <row r="906" spans="2:4" ht="12.95" customHeight="1" x14ac:dyDescent="0.2">
      <c r="B906" s="112"/>
      <c r="C906" s="114"/>
      <c r="D906" s="114"/>
    </row>
    <row r="907" spans="2:4" ht="12.95" customHeight="1" x14ac:dyDescent="0.2">
      <c r="B907" s="112"/>
      <c r="C907" s="114"/>
      <c r="D907" s="114"/>
    </row>
    <row r="908" spans="2:4" ht="12.95" customHeight="1" x14ac:dyDescent="0.2">
      <c r="B908" s="112"/>
      <c r="C908" s="114"/>
      <c r="D908" s="114"/>
    </row>
    <row r="909" spans="2:4" ht="12.95" customHeight="1" x14ac:dyDescent="0.2">
      <c r="B909" s="112"/>
      <c r="C909" s="114"/>
      <c r="D909" s="114"/>
    </row>
    <row r="910" spans="2:4" ht="12.95" customHeight="1" x14ac:dyDescent="0.2">
      <c r="B910" s="112"/>
      <c r="C910" s="114"/>
      <c r="D910" s="114"/>
    </row>
    <row r="911" spans="2:4" ht="12.95" customHeight="1" x14ac:dyDescent="0.2">
      <c r="B911" s="112"/>
      <c r="C911" s="114"/>
      <c r="D911" s="114"/>
    </row>
    <row r="912" spans="2:4" ht="12.95" customHeight="1" x14ac:dyDescent="0.2">
      <c r="B912" s="112"/>
      <c r="C912" s="114"/>
      <c r="D912" s="114"/>
    </row>
    <row r="913" spans="2:4" ht="12.95" customHeight="1" x14ac:dyDescent="0.2">
      <c r="B913" s="112"/>
      <c r="C913" s="114"/>
      <c r="D913" s="114"/>
    </row>
    <row r="914" spans="2:4" ht="12.95" customHeight="1" x14ac:dyDescent="0.2">
      <c r="B914" s="112"/>
      <c r="C914" s="114"/>
      <c r="D914" s="114"/>
    </row>
    <row r="915" spans="2:4" ht="12.95" customHeight="1" x14ac:dyDescent="0.2">
      <c r="B915" s="112"/>
      <c r="C915" s="114"/>
      <c r="D915" s="114"/>
    </row>
    <row r="916" spans="2:4" ht="12.95" customHeight="1" x14ac:dyDescent="0.2">
      <c r="B916" s="112"/>
      <c r="C916" s="114"/>
      <c r="D916" s="114"/>
    </row>
    <row r="917" spans="2:4" ht="12.95" customHeight="1" x14ac:dyDescent="0.2">
      <c r="B917" s="112"/>
      <c r="C917" s="114"/>
      <c r="D917" s="114"/>
    </row>
    <row r="918" spans="2:4" ht="12.95" customHeight="1" x14ac:dyDescent="0.2">
      <c r="B918" s="112"/>
      <c r="C918" s="114"/>
      <c r="D918" s="114"/>
    </row>
    <row r="919" spans="2:4" ht="12.95" customHeight="1" x14ac:dyDescent="0.2">
      <c r="B919" s="112"/>
      <c r="C919" s="114"/>
      <c r="D919" s="114"/>
    </row>
    <row r="920" spans="2:4" ht="12.95" customHeight="1" x14ac:dyDescent="0.2">
      <c r="B920" s="112"/>
      <c r="C920" s="114"/>
      <c r="D920" s="114"/>
    </row>
    <row r="921" spans="2:4" ht="12.95" customHeight="1" x14ac:dyDescent="0.2">
      <c r="B921" s="112"/>
      <c r="C921" s="114"/>
      <c r="D921" s="114"/>
    </row>
    <row r="922" spans="2:4" ht="12.95" customHeight="1" x14ac:dyDescent="0.2">
      <c r="B922" s="112"/>
      <c r="C922" s="114"/>
      <c r="D922" s="114"/>
    </row>
    <row r="923" spans="2:4" ht="12.95" customHeight="1" x14ac:dyDescent="0.2">
      <c r="B923" s="112"/>
      <c r="C923" s="114"/>
      <c r="D923" s="114"/>
    </row>
    <row r="924" spans="2:4" ht="12.95" customHeight="1" x14ac:dyDescent="0.2">
      <c r="B924" s="112"/>
      <c r="C924" s="114"/>
      <c r="D924" s="114"/>
    </row>
    <row r="925" spans="2:4" ht="12.95" customHeight="1" x14ac:dyDescent="0.2">
      <c r="B925" s="112"/>
      <c r="C925" s="114"/>
      <c r="D925" s="114"/>
    </row>
    <row r="926" spans="2:4" ht="12.95" customHeight="1" x14ac:dyDescent="0.2">
      <c r="B926" s="112"/>
      <c r="C926" s="114"/>
      <c r="D926" s="114"/>
    </row>
    <row r="927" spans="2:4" ht="12.95" customHeight="1" x14ac:dyDescent="0.2">
      <c r="B927" s="112"/>
      <c r="C927" s="114"/>
      <c r="D927" s="114"/>
    </row>
    <row r="928" spans="2:4" ht="12.95" customHeight="1" x14ac:dyDescent="0.2">
      <c r="B928" s="112"/>
      <c r="C928" s="114"/>
      <c r="D928" s="114"/>
    </row>
    <row r="929" spans="2:4" ht="12.95" customHeight="1" x14ac:dyDescent="0.2">
      <c r="B929" s="112"/>
      <c r="C929" s="114"/>
      <c r="D929" s="114"/>
    </row>
    <row r="930" spans="2:4" ht="12.95" customHeight="1" x14ac:dyDescent="0.2">
      <c r="B930" s="112"/>
      <c r="C930" s="114"/>
      <c r="D930" s="114"/>
    </row>
    <row r="931" spans="2:4" ht="12.95" customHeight="1" x14ac:dyDescent="0.2">
      <c r="B931" s="112"/>
      <c r="C931" s="114"/>
      <c r="D931" s="114"/>
    </row>
    <row r="932" spans="2:4" ht="12.95" customHeight="1" x14ac:dyDescent="0.2">
      <c r="B932" s="112"/>
      <c r="C932" s="114"/>
      <c r="D932" s="114"/>
    </row>
    <row r="933" spans="2:4" ht="12.95" customHeight="1" x14ac:dyDescent="0.2">
      <c r="B933" s="112"/>
      <c r="C933" s="114"/>
      <c r="D933" s="114"/>
    </row>
    <row r="934" spans="2:4" ht="12.95" customHeight="1" x14ac:dyDescent="0.2">
      <c r="B934" s="112"/>
      <c r="C934" s="114"/>
      <c r="D934" s="114"/>
    </row>
    <row r="935" spans="2:4" ht="12.95" customHeight="1" x14ac:dyDescent="0.2">
      <c r="B935" s="112"/>
      <c r="C935" s="114"/>
      <c r="D935" s="114"/>
    </row>
    <row r="936" spans="2:4" ht="12.95" customHeight="1" x14ac:dyDescent="0.2">
      <c r="B936" s="112"/>
      <c r="C936" s="114"/>
      <c r="D936" s="114"/>
    </row>
    <row r="937" spans="2:4" ht="12.95" customHeight="1" x14ac:dyDescent="0.2">
      <c r="B937" s="112"/>
      <c r="C937" s="114"/>
      <c r="D937" s="114"/>
    </row>
    <row r="938" spans="2:4" ht="12.95" customHeight="1" x14ac:dyDescent="0.2">
      <c r="B938" s="112"/>
      <c r="C938" s="114"/>
      <c r="D938" s="114"/>
    </row>
    <row r="939" spans="2:4" ht="12.95" customHeight="1" x14ac:dyDescent="0.2">
      <c r="B939" s="112"/>
      <c r="C939" s="114"/>
      <c r="D939" s="114"/>
    </row>
    <row r="940" spans="2:4" ht="12.95" customHeight="1" x14ac:dyDescent="0.2">
      <c r="B940" s="112"/>
      <c r="C940" s="114"/>
      <c r="D940" s="114"/>
    </row>
    <row r="941" spans="2:4" ht="12.95" customHeight="1" x14ac:dyDescent="0.2">
      <c r="B941" s="112"/>
      <c r="C941" s="114"/>
      <c r="D941" s="114"/>
    </row>
    <row r="942" spans="2:4" ht="12.95" customHeight="1" x14ac:dyDescent="0.2">
      <c r="B942" s="112"/>
      <c r="C942" s="114"/>
      <c r="D942" s="114"/>
    </row>
    <row r="943" spans="2:4" ht="12.95" customHeight="1" x14ac:dyDescent="0.2">
      <c r="B943" s="112"/>
      <c r="C943" s="114"/>
      <c r="D943" s="114"/>
    </row>
    <row r="944" spans="2:4" ht="12.95" customHeight="1" x14ac:dyDescent="0.2">
      <c r="B944" s="112"/>
      <c r="C944" s="114"/>
      <c r="D944" s="114"/>
    </row>
    <row r="945" spans="2:4" ht="12.95" customHeight="1" x14ac:dyDescent="0.2">
      <c r="B945" s="112"/>
      <c r="C945" s="114"/>
      <c r="D945" s="114"/>
    </row>
    <row r="946" spans="2:4" ht="12.95" customHeight="1" x14ac:dyDescent="0.2">
      <c r="B946" s="112"/>
      <c r="C946" s="114"/>
      <c r="D946" s="114"/>
    </row>
    <row r="947" spans="2:4" ht="12.95" customHeight="1" x14ac:dyDescent="0.2">
      <c r="B947" s="112"/>
      <c r="C947" s="114"/>
      <c r="D947" s="114"/>
    </row>
    <row r="948" spans="2:4" ht="12.95" customHeight="1" x14ac:dyDescent="0.2">
      <c r="B948" s="112"/>
      <c r="C948" s="114"/>
      <c r="D948" s="114"/>
    </row>
    <row r="949" spans="2:4" ht="12.95" customHeight="1" x14ac:dyDescent="0.2">
      <c r="B949" s="112"/>
      <c r="C949" s="114"/>
      <c r="D949" s="114"/>
    </row>
    <row r="950" spans="2:4" ht="12.95" customHeight="1" x14ac:dyDescent="0.2">
      <c r="B950" s="112"/>
      <c r="C950" s="114"/>
      <c r="D950" s="114"/>
    </row>
    <row r="951" spans="2:4" ht="12.95" customHeight="1" x14ac:dyDescent="0.2">
      <c r="B951" s="112"/>
      <c r="C951" s="114"/>
      <c r="D951" s="114"/>
    </row>
    <row r="952" spans="2:4" ht="12.95" customHeight="1" x14ac:dyDescent="0.2">
      <c r="B952" s="112"/>
      <c r="C952" s="114"/>
      <c r="D952" s="114"/>
    </row>
    <row r="953" spans="2:4" ht="12.95" customHeight="1" x14ac:dyDescent="0.2">
      <c r="B953" s="112"/>
      <c r="C953" s="114"/>
      <c r="D953" s="114"/>
    </row>
    <row r="954" spans="2:4" ht="12.95" customHeight="1" x14ac:dyDescent="0.2">
      <c r="B954" s="112"/>
      <c r="C954" s="114"/>
      <c r="D954" s="114"/>
    </row>
    <row r="955" spans="2:4" ht="12.95" customHeight="1" x14ac:dyDescent="0.2">
      <c r="B955" s="112"/>
      <c r="C955" s="114"/>
      <c r="D955" s="114"/>
    </row>
    <row r="956" spans="2:4" ht="12.95" customHeight="1" x14ac:dyDescent="0.2">
      <c r="B956" s="112"/>
      <c r="C956" s="114"/>
      <c r="D956" s="114"/>
    </row>
    <row r="957" spans="2:4" ht="12.95" customHeight="1" x14ac:dyDescent="0.2">
      <c r="B957" s="112"/>
      <c r="C957" s="114"/>
      <c r="D957" s="114"/>
    </row>
    <row r="958" spans="2:4" ht="12.95" customHeight="1" x14ac:dyDescent="0.2">
      <c r="B958" s="112"/>
      <c r="C958" s="114"/>
      <c r="D958" s="114"/>
    </row>
    <row r="959" spans="2:4" ht="12.95" customHeight="1" x14ac:dyDescent="0.2">
      <c r="B959" s="112"/>
      <c r="C959" s="114"/>
      <c r="D959" s="114"/>
    </row>
    <row r="960" spans="2:4" ht="12.95" customHeight="1" x14ac:dyDescent="0.2">
      <c r="B960" s="112"/>
      <c r="C960" s="114"/>
      <c r="D960" s="114"/>
    </row>
    <row r="961" spans="2:4" ht="12.95" customHeight="1" x14ac:dyDescent="0.2">
      <c r="B961" s="112"/>
      <c r="C961" s="114"/>
      <c r="D961" s="114"/>
    </row>
    <row r="962" spans="2:4" ht="12.95" customHeight="1" x14ac:dyDescent="0.2">
      <c r="B962" s="112"/>
      <c r="C962" s="114"/>
      <c r="D962" s="114"/>
    </row>
    <row r="963" spans="2:4" ht="12.95" customHeight="1" x14ac:dyDescent="0.2">
      <c r="B963" s="112"/>
      <c r="C963" s="114"/>
      <c r="D963" s="114"/>
    </row>
    <row r="964" spans="2:4" ht="12.95" customHeight="1" x14ac:dyDescent="0.2">
      <c r="B964" s="112"/>
      <c r="C964" s="114"/>
      <c r="D964" s="114"/>
    </row>
    <row r="965" spans="2:4" ht="12.95" customHeight="1" x14ac:dyDescent="0.2">
      <c r="B965" s="112"/>
      <c r="C965" s="114"/>
      <c r="D965" s="114"/>
    </row>
    <row r="966" spans="2:4" ht="12.95" customHeight="1" x14ac:dyDescent="0.2">
      <c r="B966" s="112"/>
      <c r="C966" s="114"/>
      <c r="D966" s="114"/>
    </row>
    <row r="967" spans="2:4" ht="12.95" customHeight="1" x14ac:dyDescent="0.2">
      <c r="B967" s="112"/>
      <c r="C967" s="114"/>
      <c r="D967" s="114"/>
    </row>
    <row r="968" spans="2:4" ht="12.95" customHeight="1" x14ac:dyDescent="0.2">
      <c r="B968" s="112"/>
      <c r="C968" s="114"/>
      <c r="D968" s="114"/>
    </row>
    <row r="969" spans="2:4" ht="12.95" customHeight="1" x14ac:dyDescent="0.2">
      <c r="B969" s="112"/>
      <c r="C969" s="114"/>
      <c r="D969" s="114"/>
    </row>
    <row r="970" spans="2:4" ht="12.95" customHeight="1" x14ac:dyDescent="0.2">
      <c r="B970" s="112"/>
      <c r="C970" s="114"/>
      <c r="D970" s="114"/>
    </row>
    <row r="971" spans="2:4" ht="12.95" customHeight="1" x14ac:dyDescent="0.2">
      <c r="B971" s="112"/>
      <c r="C971" s="114"/>
      <c r="D971" s="114"/>
    </row>
    <row r="972" spans="2:4" ht="12.95" customHeight="1" x14ac:dyDescent="0.2">
      <c r="B972" s="112"/>
      <c r="C972" s="114"/>
      <c r="D972" s="114"/>
    </row>
    <row r="973" spans="2:4" ht="12.95" customHeight="1" x14ac:dyDescent="0.2">
      <c r="B973" s="112"/>
      <c r="C973" s="114"/>
      <c r="D973" s="114"/>
    </row>
    <row r="974" spans="2:4" ht="12.95" customHeight="1" x14ac:dyDescent="0.2">
      <c r="B974" s="112"/>
      <c r="C974" s="114"/>
      <c r="D974" s="114"/>
    </row>
    <row r="975" spans="2:4" ht="12.95" customHeight="1" x14ac:dyDescent="0.2">
      <c r="B975" s="112"/>
      <c r="C975" s="114"/>
      <c r="D975" s="114"/>
    </row>
    <row r="976" spans="2:4" ht="12.95" customHeight="1" x14ac:dyDescent="0.2">
      <c r="B976" s="112"/>
      <c r="C976" s="114"/>
      <c r="D976" s="114"/>
    </row>
    <row r="977" spans="2:4" ht="12.95" customHeight="1" x14ac:dyDescent="0.2">
      <c r="B977" s="112"/>
      <c r="C977" s="114"/>
      <c r="D977" s="114"/>
    </row>
    <row r="978" spans="2:4" ht="12.95" customHeight="1" x14ac:dyDescent="0.2">
      <c r="B978" s="112"/>
      <c r="C978" s="114"/>
      <c r="D978" s="114"/>
    </row>
    <row r="979" spans="2:4" ht="12.95" customHeight="1" x14ac:dyDescent="0.2">
      <c r="B979" s="112"/>
      <c r="C979" s="114"/>
      <c r="D979" s="114"/>
    </row>
    <row r="980" spans="2:4" ht="12.95" customHeight="1" x14ac:dyDescent="0.2">
      <c r="B980" s="112"/>
      <c r="C980" s="114"/>
      <c r="D980" s="114"/>
    </row>
    <row r="981" spans="2:4" ht="12.95" customHeight="1" x14ac:dyDescent="0.2">
      <c r="B981" s="112"/>
      <c r="C981" s="114"/>
      <c r="D981" s="114"/>
    </row>
    <row r="982" spans="2:4" ht="12.95" customHeight="1" x14ac:dyDescent="0.2">
      <c r="B982" s="112"/>
      <c r="C982" s="114"/>
      <c r="D982" s="114"/>
    </row>
    <row r="983" spans="2:4" ht="12.95" customHeight="1" x14ac:dyDescent="0.2">
      <c r="B983" s="112"/>
      <c r="C983" s="114"/>
      <c r="D983" s="114"/>
    </row>
    <row r="984" spans="2:4" ht="12.95" customHeight="1" x14ac:dyDescent="0.2">
      <c r="B984" s="112"/>
      <c r="C984" s="114"/>
      <c r="D984" s="114"/>
    </row>
    <row r="985" spans="2:4" ht="12.95" customHeight="1" x14ac:dyDescent="0.2">
      <c r="B985" s="112"/>
      <c r="C985" s="114"/>
      <c r="D985" s="114"/>
    </row>
    <row r="986" spans="2:4" ht="12.95" customHeight="1" x14ac:dyDescent="0.2">
      <c r="B986" s="112"/>
      <c r="C986" s="114"/>
      <c r="D986" s="114"/>
    </row>
    <row r="987" spans="2:4" ht="12.95" customHeight="1" x14ac:dyDescent="0.2">
      <c r="B987" s="112"/>
      <c r="C987" s="114"/>
      <c r="D987" s="114"/>
    </row>
    <row r="988" spans="2:4" ht="12.95" customHeight="1" x14ac:dyDescent="0.2">
      <c r="B988" s="112"/>
      <c r="C988" s="114"/>
      <c r="D988" s="114"/>
    </row>
    <row r="989" spans="2:4" ht="12.95" customHeight="1" x14ac:dyDescent="0.2">
      <c r="B989" s="112"/>
      <c r="C989" s="114"/>
      <c r="D989" s="114"/>
    </row>
    <row r="990" spans="2:4" ht="12.95" customHeight="1" x14ac:dyDescent="0.2">
      <c r="B990" s="112"/>
      <c r="C990" s="114"/>
      <c r="D990" s="114"/>
    </row>
    <row r="991" spans="2:4" ht="12.95" customHeight="1" x14ac:dyDescent="0.2">
      <c r="B991" s="112"/>
      <c r="C991" s="114"/>
      <c r="D991" s="114"/>
    </row>
    <row r="992" spans="2:4" ht="12.95" customHeight="1" x14ac:dyDescent="0.2">
      <c r="B992" s="112"/>
      <c r="C992" s="114"/>
      <c r="D992" s="114"/>
    </row>
    <row r="993" spans="2:4" ht="12.95" customHeight="1" x14ac:dyDescent="0.2">
      <c r="B993" s="112"/>
      <c r="C993" s="114"/>
      <c r="D993" s="114"/>
    </row>
    <row r="994" spans="2:4" ht="12.95" customHeight="1" x14ac:dyDescent="0.2">
      <c r="B994" s="112"/>
      <c r="C994" s="114"/>
      <c r="D994" s="114"/>
    </row>
    <row r="995" spans="2:4" ht="12.95" customHeight="1" x14ac:dyDescent="0.2">
      <c r="B995" s="112"/>
      <c r="C995" s="114"/>
      <c r="D995" s="114"/>
    </row>
    <row r="996" spans="2:4" ht="12.95" customHeight="1" x14ac:dyDescent="0.2">
      <c r="B996" s="112"/>
      <c r="C996" s="114"/>
      <c r="D996" s="114"/>
    </row>
    <row r="997" spans="2:4" ht="12.95" customHeight="1" x14ac:dyDescent="0.2">
      <c r="B997" s="112"/>
      <c r="C997" s="114"/>
      <c r="D997" s="114"/>
    </row>
    <row r="998" spans="2:4" ht="12.95" customHeight="1" x14ac:dyDescent="0.2">
      <c r="B998" s="112"/>
      <c r="C998" s="114"/>
      <c r="D998" s="114"/>
    </row>
    <row r="999" spans="2:4" ht="12.95" customHeight="1" x14ac:dyDescent="0.2">
      <c r="B999" s="112"/>
      <c r="C999" s="114"/>
      <c r="D999" s="114"/>
    </row>
    <row r="1000" spans="2:4" ht="12.95" customHeight="1" x14ac:dyDescent="0.2">
      <c r="B1000" s="112"/>
      <c r="C1000" s="114"/>
      <c r="D1000" s="114"/>
    </row>
    <row r="1001" spans="2:4" ht="12.95" customHeight="1" x14ac:dyDescent="0.2">
      <c r="B1001" s="112"/>
      <c r="C1001" s="114"/>
      <c r="D1001" s="114"/>
    </row>
    <row r="1002" spans="2:4" ht="12.95" customHeight="1" x14ac:dyDescent="0.2">
      <c r="B1002" s="112"/>
      <c r="C1002" s="114"/>
      <c r="D1002" s="114"/>
    </row>
    <row r="1003" spans="2:4" ht="12.95" customHeight="1" x14ac:dyDescent="0.2">
      <c r="B1003" s="112"/>
      <c r="C1003" s="114"/>
      <c r="D1003" s="114"/>
    </row>
    <row r="1004" spans="2:4" ht="12.95" customHeight="1" x14ac:dyDescent="0.2">
      <c r="B1004" s="112"/>
      <c r="C1004" s="114"/>
      <c r="D1004" s="114"/>
    </row>
    <row r="1005" spans="2:4" ht="12.95" customHeight="1" x14ac:dyDescent="0.2">
      <c r="B1005" s="112"/>
      <c r="C1005" s="114"/>
      <c r="D1005" s="114"/>
    </row>
    <row r="1006" spans="2:4" ht="12.95" customHeight="1" x14ac:dyDescent="0.2">
      <c r="B1006" s="112"/>
      <c r="C1006" s="114"/>
      <c r="D1006" s="114"/>
    </row>
    <row r="1007" spans="2:4" ht="12.95" customHeight="1" x14ac:dyDescent="0.2">
      <c r="B1007" s="112"/>
      <c r="C1007" s="114"/>
      <c r="D1007" s="114"/>
    </row>
    <row r="1008" spans="2:4" ht="12.95" customHeight="1" x14ac:dyDescent="0.2">
      <c r="B1008" s="112"/>
      <c r="C1008" s="114"/>
      <c r="D1008" s="114"/>
    </row>
    <row r="1009" spans="2:4" ht="12.95" customHeight="1" x14ac:dyDescent="0.2">
      <c r="B1009" s="112"/>
      <c r="C1009" s="114"/>
      <c r="D1009" s="114"/>
    </row>
    <row r="1010" spans="2:4" ht="12.95" customHeight="1" x14ac:dyDescent="0.2">
      <c r="B1010" s="112"/>
      <c r="C1010" s="114"/>
      <c r="D1010" s="114"/>
    </row>
    <row r="1011" spans="2:4" ht="12.95" customHeight="1" x14ac:dyDescent="0.2">
      <c r="B1011" s="112"/>
      <c r="C1011" s="114"/>
      <c r="D1011" s="114"/>
    </row>
    <row r="1012" spans="2:4" ht="12.95" customHeight="1" x14ac:dyDescent="0.2">
      <c r="B1012" s="112"/>
      <c r="C1012" s="114"/>
      <c r="D1012" s="114"/>
    </row>
    <row r="1013" spans="2:4" ht="12.95" customHeight="1" x14ac:dyDescent="0.2">
      <c r="B1013" s="112"/>
      <c r="C1013" s="114"/>
      <c r="D1013" s="114"/>
    </row>
    <row r="1014" spans="2:4" ht="12.95" customHeight="1" x14ac:dyDescent="0.2">
      <c r="B1014" s="112"/>
      <c r="C1014" s="114"/>
      <c r="D1014" s="114"/>
    </row>
    <row r="1015" spans="2:4" ht="12.95" customHeight="1" x14ac:dyDescent="0.2">
      <c r="B1015" s="112"/>
      <c r="C1015" s="114"/>
      <c r="D1015" s="114"/>
    </row>
    <row r="1016" spans="2:4" ht="12.95" customHeight="1" x14ac:dyDescent="0.2">
      <c r="B1016" s="112"/>
      <c r="C1016" s="114"/>
      <c r="D1016" s="114"/>
    </row>
    <row r="1017" spans="2:4" ht="12.95" customHeight="1" x14ac:dyDescent="0.2">
      <c r="B1017" s="112"/>
      <c r="C1017" s="114"/>
      <c r="D1017" s="114"/>
    </row>
    <row r="1018" spans="2:4" ht="12.95" customHeight="1" x14ac:dyDescent="0.2">
      <c r="B1018" s="112"/>
      <c r="C1018" s="114"/>
      <c r="D1018" s="114"/>
    </row>
    <row r="1019" spans="2:4" ht="12.95" customHeight="1" x14ac:dyDescent="0.2">
      <c r="B1019" s="112"/>
      <c r="C1019" s="114"/>
      <c r="D1019" s="114"/>
    </row>
    <row r="1020" spans="2:4" ht="12.95" customHeight="1" x14ac:dyDescent="0.2">
      <c r="B1020" s="112"/>
      <c r="C1020" s="114"/>
      <c r="D1020" s="114"/>
    </row>
    <row r="1021" spans="2:4" ht="12.95" customHeight="1" x14ac:dyDescent="0.2">
      <c r="B1021" s="112"/>
      <c r="C1021" s="114"/>
      <c r="D1021" s="114"/>
    </row>
    <row r="1022" spans="2:4" ht="12.95" customHeight="1" x14ac:dyDescent="0.2">
      <c r="B1022" s="112"/>
      <c r="C1022" s="114"/>
      <c r="D1022" s="114"/>
    </row>
    <row r="1023" spans="2:4" ht="12.95" customHeight="1" x14ac:dyDescent="0.2">
      <c r="B1023" s="112"/>
      <c r="C1023" s="114"/>
      <c r="D1023" s="114"/>
    </row>
    <row r="1024" spans="2:4" ht="12.95" customHeight="1" x14ac:dyDescent="0.2">
      <c r="B1024" s="112"/>
      <c r="C1024" s="114"/>
      <c r="D1024" s="114"/>
    </row>
    <row r="1025" spans="2:4" ht="12.95" customHeight="1" x14ac:dyDescent="0.2">
      <c r="B1025" s="112"/>
      <c r="C1025" s="114"/>
      <c r="D1025" s="114"/>
    </row>
    <row r="1026" spans="2:4" ht="12.95" customHeight="1" x14ac:dyDescent="0.2">
      <c r="B1026" s="112"/>
      <c r="C1026" s="114"/>
      <c r="D1026" s="114"/>
    </row>
    <row r="1027" spans="2:4" ht="12.95" customHeight="1" x14ac:dyDescent="0.2">
      <c r="B1027" s="112"/>
      <c r="C1027" s="114"/>
      <c r="D1027" s="114"/>
    </row>
    <row r="1028" spans="2:4" ht="12.95" customHeight="1" x14ac:dyDescent="0.2">
      <c r="B1028" s="112"/>
      <c r="C1028" s="114"/>
      <c r="D1028" s="114"/>
    </row>
    <row r="1029" spans="2:4" ht="12.95" customHeight="1" x14ac:dyDescent="0.2">
      <c r="B1029" s="112"/>
      <c r="C1029" s="114"/>
      <c r="D1029" s="114"/>
    </row>
    <row r="1030" spans="2:4" ht="12.95" customHeight="1" x14ac:dyDescent="0.2">
      <c r="B1030" s="112"/>
      <c r="C1030" s="114"/>
      <c r="D1030" s="114"/>
    </row>
    <row r="1031" spans="2:4" ht="12.95" customHeight="1" x14ac:dyDescent="0.2">
      <c r="B1031" s="112"/>
      <c r="C1031" s="114"/>
      <c r="D1031" s="114"/>
    </row>
    <row r="1032" spans="2:4" ht="12.95" customHeight="1" x14ac:dyDescent="0.2">
      <c r="B1032" s="112"/>
      <c r="C1032" s="114"/>
      <c r="D1032" s="114"/>
    </row>
    <row r="1033" spans="2:4" ht="12.95" customHeight="1" x14ac:dyDescent="0.2">
      <c r="B1033" s="112"/>
      <c r="C1033" s="114"/>
      <c r="D1033" s="114"/>
    </row>
    <row r="1034" spans="2:4" ht="12.95" customHeight="1" x14ac:dyDescent="0.2">
      <c r="B1034" s="112"/>
      <c r="C1034" s="114"/>
      <c r="D1034" s="114"/>
    </row>
    <row r="1035" spans="2:4" ht="12.95" customHeight="1" x14ac:dyDescent="0.2">
      <c r="B1035" s="112"/>
      <c r="C1035" s="114"/>
      <c r="D1035" s="114"/>
    </row>
    <row r="1036" spans="2:4" ht="12.95" customHeight="1" x14ac:dyDescent="0.2">
      <c r="B1036" s="112"/>
      <c r="C1036" s="114"/>
      <c r="D1036" s="114"/>
    </row>
    <row r="1037" spans="2:4" ht="12.95" customHeight="1" x14ac:dyDescent="0.2">
      <c r="B1037" s="112"/>
      <c r="C1037" s="114"/>
      <c r="D1037" s="114"/>
    </row>
    <row r="1038" spans="2:4" ht="12.95" customHeight="1" x14ac:dyDescent="0.2">
      <c r="B1038" s="112"/>
      <c r="C1038" s="114"/>
      <c r="D1038" s="114"/>
    </row>
    <row r="1039" spans="2:4" ht="12.95" customHeight="1" x14ac:dyDescent="0.2">
      <c r="B1039" s="112"/>
      <c r="C1039" s="114"/>
      <c r="D1039" s="114"/>
    </row>
    <row r="1040" spans="2:4" ht="12.95" customHeight="1" x14ac:dyDescent="0.2">
      <c r="B1040" s="112"/>
      <c r="C1040" s="114"/>
      <c r="D1040" s="114"/>
    </row>
    <row r="1041" spans="2:4" ht="12.95" customHeight="1" x14ac:dyDescent="0.2">
      <c r="B1041" s="112"/>
      <c r="C1041" s="114"/>
      <c r="D1041" s="114"/>
    </row>
    <row r="1042" spans="2:4" ht="12.95" customHeight="1" x14ac:dyDescent="0.2">
      <c r="B1042" s="112"/>
      <c r="C1042" s="114"/>
      <c r="D1042" s="114"/>
    </row>
    <row r="1043" spans="2:4" ht="12.95" customHeight="1" x14ac:dyDescent="0.2">
      <c r="B1043" s="112"/>
      <c r="C1043" s="114"/>
      <c r="D1043" s="114"/>
    </row>
    <row r="1044" spans="2:4" ht="12.95" customHeight="1" x14ac:dyDescent="0.2">
      <c r="B1044" s="112"/>
      <c r="C1044" s="114"/>
      <c r="D1044" s="114"/>
    </row>
    <row r="1045" spans="2:4" ht="12.95" customHeight="1" x14ac:dyDescent="0.2">
      <c r="B1045" s="112"/>
      <c r="C1045" s="114"/>
      <c r="D1045" s="114"/>
    </row>
    <row r="1046" spans="2:4" ht="12.95" customHeight="1" x14ac:dyDescent="0.2">
      <c r="B1046" s="112"/>
      <c r="C1046" s="114"/>
      <c r="D1046" s="114"/>
    </row>
    <row r="1047" spans="2:4" ht="12.95" customHeight="1" x14ac:dyDescent="0.2">
      <c r="B1047" s="112"/>
      <c r="C1047" s="114"/>
      <c r="D1047" s="114"/>
    </row>
    <row r="1048" spans="2:4" ht="12.95" customHeight="1" x14ac:dyDescent="0.2">
      <c r="B1048" s="112"/>
      <c r="C1048" s="114"/>
      <c r="D1048" s="114"/>
    </row>
    <row r="1049" spans="2:4" ht="12.95" customHeight="1" x14ac:dyDescent="0.2">
      <c r="B1049" s="112"/>
      <c r="C1049" s="114"/>
      <c r="D1049" s="114"/>
    </row>
    <row r="1050" spans="2:4" ht="12.95" customHeight="1" x14ac:dyDescent="0.2">
      <c r="B1050" s="112"/>
      <c r="C1050" s="114"/>
      <c r="D1050" s="114"/>
    </row>
    <row r="1051" spans="2:4" ht="12.95" customHeight="1" x14ac:dyDescent="0.2">
      <c r="B1051" s="112"/>
      <c r="C1051" s="114"/>
      <c r="D1051" s="114"/>
    </row>
    <row r="1052" spans="2:4" ht="12.95" customHeight="1" x14ac:dyDescent="0.2">
      <c r="B1052" s="112"/>
      <c r="C1052" s="114"/>
      <c r="D1052" s="114"/>
    </row>
    <row r="1053" spans="2:4" ht="12.95" customHeight="1" x14ac:dyDescent="0.2">
      <c r="B1053" s="112"/>
      <c r="C1053" s="114"/>
      <c r="D1053" s="114"/>
    </row>
    <row r="1054" spans="2:4" ht="12.95" customHeight="1" x14ac:dyDescent="0.2">
      <c r="B1054" s="112"/>
      <c r="C1054" s="114"/>
      <c r="D1054" s="114"/>
    </row>
    <row r="1055" spans="2:4" ht="12.95" customHeight="1" x14ac:dyDescent="0.2">
      <c r="B1055" s="112"/>
      <c r="C1055" s="114"/>
      <c r="D1055" s="114"/>
    </row>
    <row r="1056" spans="2:4" ht="12.95" customHeight="1" x14ac:dyDescent="0.2">
      <c r="B1056" s="112"/>
      <c r="C1056" s="114"/>
      <c r="D1056" s="114"/>
    </row>
    <row r="1057" spans="2:4" ht="12.95" customHeight="1" x14ac:dyDescent="0.2">
      <c r="B1057" s="112"/>
      <c r="C1057" s="114"/>
      <c r="D1057" s="114"/>
    </row>
    <row r="1058" spans="2:4" ht="12.95" customHeight="1" x14ac:dyDescent="0.2">
      <c r="B1058" s="112"/>
      <c r="C1058" s="114"/>
      <c r="D1058" s="114"/>
    </row>
    <row r="1059" spans="2:4" ht="12.95" customHeight="1" x14ac:dyDescent="0.2">
      <c r="B1059" s="112"/>
      <c r="C1059" s="114"/>
      <c r="D1059" s="114"/>
    </row>
    <row r="1060" spans="2:4" ht="12.95" customHeight="1" x14ac:dyDescent="0.2">
      <c r="B1060" s="112"/>
      <c r="C1060" s="114"/>
      <c r="D1060" s="114"/>
    </row>
    <row r="1061" spans="2:4" ht="12.95" customHeight="1" x14ac:dyDescent="0.2">
      <c r="B1061" s="112"/>
      <c r="C1061" s="114"/>
      <c r="D1061" s="114"/>
    </row>
    <row r="1062" spans="2:4" ht="12.95" customHeight="1" x14ac:dyDescent="0.2">
      <c r="B1062" s="112"/>
      <c r="C1062" s="114"/>
      <c r="D1062" s="114"/>
    </row>
    <row r="1063" spans="2:4" ht="12.95" customHeight="1" x14ac:dyDescent="0.2">
      <c r="B1063" s="112"/>
      <c r="C1063" s="114"/>
      <c r="D1063" s="114"/>
    </row>
    <row r="1064" spans="2:4" ht="12.95" customHeight="1" x14ac:dyDescent="0.2">
      <c r="B1064" s="112"/>
      <c r="C1064" s="114"/>
      <c r="D1064" s="114"/>
    </row>
    <row r="1065" spans="2:4" ht="12.95" customHeight="1" x14ac:dyDescent="0.2">
      <c r="B1065" s="112"/>
      <c r="C1065" s="114"/>
      <c r="D1065" s="114"/>
    </row>
    <row r="1066" spans="2:4" ht="12.95" customHeight="1" x14ac:dyDescent="0.2">
      <c r="B1066" s="112"/>
      <c r="C1066" s="114"/>
      <c r="D1066" s="114"/>
    </row>
    <row r="1067" spans="2:4" ht="12.95" customHeight="1" x14ac:dyDescent="0.2">
      <c r="B1067" s="112"/>
      <c r="C1067" s="114"/>
      <c r="D1067" s="114"/>
    </row>
    <row r="1068" spans="2:4" ht="12.95" customHeight="1" x14ac:dyDescent="0.2">
      <c r="B1068" s="112"/>
      <c r="C1068" s="114"/>
      <c r="D1068" s="114"/>
    </row>
    <row r="1069" spans="2:4" ht="12.95" customHeight="1" x14ac:dyDescent="0.2">
      <c r="B1069" s="112"/>
      <c r="C1069" s="114"/>
      <c r="D1069" s="114"/>
    </row>
    <row r="1070" spans="2:4" ht="12.95" customHeight="1" x14ac:dyDescent="0.2">
      <c r="B1070" s="112"/>
      <c r="C1070" s="114"/>
      <c r="D1070" s="114"/>
    </row>
    <row r="1071" spans="2:4" ht="12.95" customHeight="1" x14ac:dyDescent="0.2">
      <c r="B1071" s="112"/>
      <c r="C1071" s="114"/>
      <c r="D1071" s="114"/>
    </row>
    <row r="1072" spans="2:4" ht="12.95" customHeight="1" x14ac:dyDescent="0.2">
      <c r="B1072" s="112"/>
      <c r="C1072" s="114"/>
      <c r="D1072" s="114"/>
    </row>
    <row r="1073" spans="2:4" ht="12.95" customHeight="1" x14ac:dyDescent="0.2">
      <c r="B1073" s="112"/>
      <c r="C1073" s="114"/>
      <c r="D1073" s="114"/>
    </row>
    <row r="1074" spans="2:4" ht="12.95" customHeight="1" x14ac:dyDescent="0.2">
      <c r="B1074" s="112"/>
      <c r="C1074" s="114"/>
      <c r="D1074" s="114"/>
    </row>
    <row r="1075" spans="2:4" ht="12.95" customHeight="1" x14ac:dyDescent="0.2">
      <c r="B1075" s="112"/>
      <c r="C1075" s="114"/>
      <c r="D1075" s="114"/>
    </row>
    <row r="1076" spans="2:4" ht="12.95" customHeight="1" x14ac:dyDescent="0.2">
      <c r="B1076" s="112"/>
      <c r="C1076" s="114"/>
      <c r="D1076" s="114"/>
    </row>
    <row r="1077" spans="2:4" ht="12.95" customHeight="1" x14ac:dyDescent="0.2">
      <c r="B1077" s="112"/>
      <c r="C1077" s="114"/>
      <c r="D1077" s="114"/>
    </row>
    <row r="1078" spans="2:4" ht="12.95" customHeight="1" x14ac:dyDescent="0.2">
      <c r="B1078" s="112"/>
      <c r="C1078" s="114"/>
      <c r="D1078" s="114"/>
    </row>
    <row r="1079" spans="2:4" ht="12.95" customHeight="1" x14ac:dyDescent="0.2">
      <c r="B1079" s="112"/>
      <c r="C1079" s="114"/>
      <c r="D1079" s="114"/>
    </row>
    <row r="1080" spans="2:4" ht="12.95" customHeight="1" x14ac:dyDescent="0.2">
      <c r="B1080" s="112"/>
      <c r="C1080" s="114"/>
      <c r="D1080" s="114"/>
    </row>
    <row r="1081" spans="2:4" ht="12.95" customHeight="1" x14ac:dyDescent="0.2">
      <c r="B1081" s="112"/>
      <c r="C1081" s="114"/>
      <c r="D1081" s="114"/>
    </row>
    <row r="1082" spans="2:4" ht="12.95" customHeight="1" x14ac:dyDescent="0.2">
      <c r="B1082" s="112"/>
      <c r="C1082" s="114"/>
      <c r="D1082" s="114"/>
    </row>
    <row r="1083" spans="2:4" ht="12.95" customHeight="1" x14ac:dyDescent="0.2">
      <c r="B1083" s="112"/>
      <c r="C1083" s="114"/>
      <c r="D1083" s="114"/>
    </row>
    <row r="1084" spans="2:4" ht="12.95" customHeight="1" x14ac:dyDescent="0.2">
      <c r="B1084" s="112"/>
      <c r="C1084" s="114"/>
      <c r="D1084" s="114"/>
    </row>
    <row r="1085" spans="2:4" ht="12.95" customHeight="1" x14ac:dyDescent="0.2">
      <c r="B1085" s="112"/>
      <c r="C1085" s="114"/>
      <c r="D1085" s="114"/>
    </row>
    <row r="1086" spans="2:4" ht="12.95" customHeight="1" x14ac:dyDescent="0.2">
      <c r="B1086" s="112"/>
      <c r="C1086" s="114"/>
      <c r="D1086" s="114"/>
    </row>
    <row r="1087" spans="2:4" ht="12.95" customHeight="1" x14ac:dyDescent="0.2">
      <c r="B1087" s="112"/>
      <c r="C1087" s="114"/>
      <c r="D1087" s="114"/>
    </row>
    <row r="1088" spans="2:4" ht="12.95" customHeight="1" x14ac:dyDescent="0.2">
      <c r="B1088" s="112"/>
      <c r="C1088" s="114"/>
      <c r="D1088" s="114"/>
    </row>
    <row r="1089" spans="2:4" ht="12.95" customHeight="1" x14ac:dyDescent="0.2">
      <c r="B1089" s="112"/>
      <c r="C1089" s="114"/>
      <c r="D1089" s="114"/>
    </row>
    <row r="1090" spans="2:4" ht="12.95" customHeight="1" x14ac:dyDescent="0.2">
      <c r="B1090" s="112"/>
      <c r="C1090" s="114"/>
      <c r="D1090" s="114"/>
    </row>
    <row r="1091" spans="2:4" ht="12.95" customHeight="1" x14ac:dyDescent="0.2">
      <c r="B1091" s="112"/>
      <c r="C1091" s="114"/>
      <c r="D1091" s="114"/>
    </row>
    <row r="1092" spans="2:4" ht="12.95" customHeight="1" x14ac:dyDescent="0.2">
      <c r="B1092" s="112"/>
      <c r="C1092" s="114"/>
      <c r="D1092" s="114"/>
    </row>
    <row r="1093" spans="2:4" ht="12.95" customHeight="1" x14ac:dyDescent="0.2">
      <c r="B1093" s="112"/>
      <c r="C1093" s="114"/>
      <c r="D1093" s="114"/>
    </row>
    <row r="1094" spans="2:4" ht="12.95" customHeight="1" x14ac:dyDescent="0.2">
      <c r="B1094" s="112"/>
      <c r="C1094" s="114"/>
      <c r="D1094" s="114"/>
    </row>
    <row r="1095" spans="2:4" ht="12.95" customHeight="1" x14ac:dyDescent="0.2">
      <c r="B1095" s="112"/>
      <c r="C1095" s="114"/>
      <c r="D1095" s="114"/>
    </row>
    <row r="1096" spans="2:4" ht="12.95" customHeight="1" x14ac:dyDescent="0.2">
      <c r="B1096" s="112"/>
      <c r="C1096" s="114"/>
      <c r="D1096" s="114"/>
    </row>
    <row r="1097" spans="2:4" ht="12.95" customHeight="1" x14ac:dyDescent="0.2">
      <c r="B1097" s="112"/>
      <c r="C1097" s="114"/>
      <c r="D1097" s="114"/>
    </row>
    <row r="1098" spans="2:4" ht="12.95" customHeight="1" x14ac:dyDescent="0.2">
      <c r="B1098" s="112"/>
      <c r="C1098" s="114"/>
      <c r="D1098" s="114"/>
    </row>
    <row r="1099" spans="2:4" ht="12.95" customHeight="1" x14ac:dyDescent="0.2">
      <c r="B1099" s="112"/>
      <c r="C1099" s="114"/>
      <c r="D1099" s="114"/>
    </row>
    <row r="1100" spans="2:4" ht="12.95" customHeight="1" x14ac:dyDescent="0.2">
      <c r="B1100" s="112"/>
      <c r="C1100" s="114"/>
      <c r="D1100" s="114"/>
    </row>
    <row r="1101" spans="2:4" ht="12.95" customHeight="1" x14ac:dyDescent="0.2">
      <c r="B1101" s="112"/>
      <c r="C1101" s="114"/>
      <c r="D1101" s="114"/>
    </row>
    <row r="1102" spans="2:4" ht="12.95" customHeight="1" x14ac:dyDescent="0.2">
      <c r="B1102" s="112"/>
      <c r="C1102" s="114"/>
      <c r="D1102" s="114"/>
    </row>
    <row r="1103" spans="2:4" ht="12.95" customHeight="1" x14ac:dyDescent="0.2">
      <c r="B1103" s="112"/>
      <c r="C1103" s="114"/>
      <c r="D1103" s="114"/>
    </row>
    <row r="1104" spans="2:4" ht="12.95" customHeight="1" x14ac:dyDescent="0.2">
      <c r="B1104" s="112"/>
      <c r="C1104" s="114"/>
      <c r="D1104" s="114"/>
    </row>
    <row r="1105" spans="2:4" ht="12.95" customHeight="1" x14ac:dyDescent="0.2">
      <c r="B1105" s="112"/>
      <c r="C1105" s="114"/>
      <c r="D1105" s="114"/>
    </row>
    <row r="1106" spans="2:4" ht="12.95" customHeight="1" x14ac:dyDescent="0.2">
      <c r="B1106" s="112"/>
      <c r="C1106" s="114"/>
      <c r="D1106" s="114"/>
    </row>
    <row r="1107" spans="2:4" ht="12.95" customHeight="1" x14ac:dyDescent="0.2">
      <c r="B1107" s="112"/>
      <c r="C1107" s="114"/>
      <c r="D1107" s="114"/>
    </row>
    <row r="1108" spans="2:4" ht="12.95" customHeight="1" x14ac:dyDescent="0.2">
      <c r="B1108" s="112"/>
      <c r="C1108" s="114"/>
      <c r="D1108" s="114"/>
    </row>
    <row r="1109" spans="2:4" ht="12.95" customHeight="1" x14ac:dyDescent="0.2">
      <c r="B1109" s="112"/>
      <c r="C1109" s="114"/>
      <c r="D1109" s="114"/>
    </row>
    <row r="1110" spans="2:4" ht="12.95" customHeight="1" x14ac:dyDescent="0.2">
      <c r="B1110" s="112"/>
      <c r="C1110" s="114"/>
      <c r="D1110" s="114"/>
    </row>
    <row r="1111" spans="2:4" ht="12.95" customHeight="1" x14ac:dyDescent="0.2">
      <c r="B1111" s="112"/>
      <c r="C1111" s="114"/>
      <c r="D1111" s="114"/>
    </row>
    <row r="1112" spans="2:4" ht="12.95" customHeight="1" x14ac:dyDescent="0.2">
      <c r="B1112" s="112"/>
      <c r="C1112" s="114"/>
      <c r="D1112" s="114"/>
    </row>
    <row r="1113" spans="2:4" ht="12.95" customHeight="1" x14ac:dyDescent="0.2">
      <c r="B1113" s="112"/>
      <c r="C1113" s="114"/>
      <c r="D1113" s="114"/>
    </row>
    <row r="1114" spans="2:4" ht="12.95" customHeight="1" x14ac:dyDescent="0.2">
      <c r="B1114" s="112"/>
      <c r="C1114" s="114"/>
      <c r="D1114" s="114"/>
    </row>
    <row r="1115" spans="2:4" ht="12.95" customHeight="1" x14ac:dyDescent="0.2">
      <c r="B1115" s="112"/>
      <c r="C1115" s="114"/>
      <c r="D1115" s="114"/>
    </row>
    <row r="1116" spans="2:4" ht="12.95" customHeight="1" x14ac:dyDescent="0.2">
      <c r="B1116" s="112"/>
      <c r="C1116" s="114"/>
      <c r="D1116" s="114"/>
    </row>
    <row r="1117" spans="2:4" ht="12.95" customHeight="1" x14ac:dyDescent="0.2">
      <c r="B1117" s="112"/>
      <c r="C1117" s="114"/>
      <c r="D1117" s="114"/>
    </row>
    <row r="1118" spans="2:4" ht="12.95" customHeight="1" x14ac:dyDescent="0.2">
      <c r="B1118" s="112"/>
      <c r="C1118" s="114"/>
      <c r="D1118" s="114"/>
    </row>
    <row r="1119" spans="2:4" ht="12.95" customHeight="1" x14ac:dyDescent="0.2">
      <c r="B1119" s="112"/>
      <c r="C1119" s="114"/>
      <c r="D1119" s="114"/>
    </row>
    <row r="1120" spans="2:4" ht="12.95" customHeight="1" x14ac:dyDescent="0.2">
      <c r="B1120" s="112"/>
      <c r="C1120" s="114"/>
      <c r="D1120" s="114"/>
    </row>
    <row r="1121" spans="2:4" ht="12.95" customHeight="1" x14ac:dyDescent="0.2">
      <c r="B1121" s="112"/>
      <c r="C1121" s="114"/>
      <c r="D1121" s="114"/>
    </row>
    <row r="1122" spans="2:4" ht="12.95" customHeight="1" x14ac:dyDescent="0.2">
      <c r="B1122" s="112"/>
      <c r="C1122" s="114"/>
      <c r="D1122" s="114"/>
    </row>
    <row r="1123" spans="2:4" ht="12.95" customHeight="1" x14ac:dyDescent="0.2">
      <c r="B1123" s="112"/>
      <c r="C1123" s="114"/>
      <c r="D1123" s="114"/>
    </row>
    <row r="1124" spans="2:4" ht="12.95" customHeight="1" x14ac:dyDescent="0.2">
      <c r="B1124" s="112"/>
      <c r="C1124" s="114"/>
      <c r="D1124" s="114"/>
    </row>
    <row r="1125" spans="2:4" ht="12.95" customHeight="1" x14ac:dyDescent="0.2">
      <c r="B1125" s="112"/>
      <c r="C1125" s="114"/>
      <c r="D1125" s="114"/>
    </row>
    <row r="1126" spans="2:4" ht="12.95" customHeight="1" x14ac:dyDescent="0.2">
      <c r="B1126" s="112"/>
      <c r="C1126" s="114"/>
      <c r="D1126" s="114"/>
    </row>
    <row r="1127" spans="2:4" ht="12.95" customHeight="1" x14ac:dyDescent="0.2">
      <c r="B1127" s="112"/>
      <c r="C1127" s="114"/>
      <c r="D1127" s="114"/>
    </row>
    <row r="1128" spans="2:4" ht="12.95" customHeight="1" x14ac:dyDescent="0.2">
      <c r="B1128" s="112"/>
      <c r="C1128" s="114"/>
      <c r="D1128" s="114"/>
    </row>
    <row r="1129" spans="2:4" ht="12.95" customHeight="1" x14ac:dyDescent="0.2">
      <c r="B1129" s="112"/>
      <c r="C1129" s="114"/>
      <c r="D1129" s="114"/>
    </row>
    <row r="1130" spans="2:4" ht="12.95" customHeight="1" x14ac:dyDescent="0.2">
      <c r="B1130" s="112"/>
      <c r="C1130" s="114"/>
      <c r="D1130" s="114"/>
    </row>
    <row r="1131" spans="2:4" ht="12.95" customHeight="1" x14ac:dyDescent="0.2">
      <c r="B1131" s="112"/>
      <c r="C1131" s="114"/>
      <c r="D1131" s="114"/>
    </row>
    <row r="1132" spans="2:4" ht="12.95" customHeight="1" x14ac:dyDescent="0.2">
      <c r="B1132" s="112"/>
      <c r="C1132" s="114"/>
      <c r="D1132" s="114"/>
    </row>
    <row r="1133" spans="2:4" ht="12.95" customHeight="1" x14ac:dyDescent="0.2">
      <c r="B1133" s="112"/>
      <c r="C1133" s="114"/>
      <c r="D1133" s="114"/>
    </row>
    <row r="1134" spans="2:4" ht="12.95" customHeight="1" x14ac:dyDescent="0.2">
      <c r="B1134" s="112"/>
      <c r="C1134" s="114"/>
      <c r="D1134" s="114"/>
    </row>
    <row r="1135" spans="2:4" ht="12.95" customHeight="1" x14ac:dyDescent="0.2">
      <c r="B1135" s="112"/>
      <c r="C1135" s="114"/>
      <c r="D1135" s="114"/>
    </row>
    <row r="1136" spans="2:4" ht="12.95" customHeight="1" x14ac:dyDescent="0.2">
      <c r="B1136" s="112"/>
      <c r="C1136" s="114"/>
      <c r="D1136" s="114"/>
    </row>
    <row r="1137" spans="2:4" ht="12.95" customHeight="1" x14ac:dyDescent="0.2">
      <c r="B1137" s="112"/>
      <c r="C1137" s="114"/>
      <c r="D1137" s="114"/>
    </row>
    <row r="1138" spans="2:4" ht="12.95" customHeight="1" x14ac:dyDescent="0.2">
      <c r="B1138" s="112"/>
      <c r="C1138" s="114"/>
      <c r="D1138" s="114"/>
    </row>
    <row r="1139" spans="2:4" ht="12.95" customHeight="1" x14ac:dyDescent="0.2">
      <c r="B1139" s="112"/>
      <c r="C1139" s="114"/>
      <c r="D1139" s="114"/>
    </row>
    <row r="1140" spans="2:4" ht="12.95" customHeight="1" x14ac:dyDescent="0.2">
      <c r="B1140" s="112"/>
      <c r="C1140" s="114"/>
      <c r="D1140" s="114"/>
    </row>
    <row r="1141" spans="2:4" ht="12.95" customHeight="1" x14ac:dyDescent="0.2">
      <c r="B1141" s="112"/>
      <c r="C1141" s="114"/>
      <c r="D1141" s="114"/>
    </row>
    <row r="1142" spans="2:4" ht="12.95" customHeight="1" x14ac:dyDescent="0.2">
      <c r="B1142" s="112"/>
      <c r="C1142" s="114"/>
      <c r="D1142" s="114"/>
    </row>
    <row r="1143" spans="2:4" ht="12.95" customHeight="1" x14ac:dyDescent="0.2">
      <c r="B1143" s="112"/>
      <c r="C1143" s="114"/>
      <c r="D1143" s="114"/>
    </row>
    <row r="1144" spans="2:4" ht="12.95" customHeight="1" x14ac:dyDescent="0.2">
      <c r="B1144" s="112"/>
      <c r="C1144" s="114"/>
      <c r="D1144" s="114"/>
    </row>
    <row r="1145" spans="2:4" ht="12.95" customHeight="1" x14ac:dyDescent="0.2">
      <c r="B1145" s="112"/>
      <c r="C1145" s="114"/>
      <c r="D1145" s="114"/>
    </row>
    <row r="1146" spans="2:4" ht="12.95" customHeight="1" x14ac:dyDescent="0.2">
      <c r="B1146" s="112"/>
      <c r="C1146" s="114"/>
      <c r="D1146" s="114"/>
    </row>
    <row r="1147" spans="2:4" ht="12.95" customHeight="1" x14ac:dyDescent="0.2">
      <c r="B1147" s="112"/>
      <c r="C1147" s="114"/>
      <c r="D1147" s="114"/>
    </row>
    <row r="1148" spans="2:4" ht="12.95" customHeight="1" x14ac:dyDescent="0.2">
      <c r="B1148" s="112"/>
      <c r="C1148" s="114"/>
      <c r="D1148" s="114"/>
    </row>
    <row r="1149" spans="2:4" ht="12.95" customHeight="1" x14ac:dyDescent="0.2">
      <c r="B1149" s="112"/>
      <c r="C1149" s="114"/>
      <c r="D1149" s="114"/>
    </row>
    <row r="1150" spans="2:4" ht="12.95" customHeight="1" x14ac:dyDescent="0.2">
      <c r="B1150" s="112"/>
      <c r="C1150" s="114"/>
      <c r="D1150" s="114"/>
    </row>
    <row r="1151" spans="2:4" ht="12.95" customHeight="1" x14ac:dyDescent="0.2">
      <c r="B1151" s="112"/>
      <c r="C1151" s="114"/>
      <c r="D1151" s="114"/>
    </row>
    <row r="1152" spans="2:4" ht="12.95" customHeight="1" x14ac:dyDescent="0.2">
      <c r="B1152" s="112"/>
      <c r="C1152" s="114"/>
      <c r="D1152" s="114"/>
    </row>
    <row r="1153" spans="2:4" ht="12.95" customHeight="1" x14ac:dyDescent="0.2">
      <c r="B1153" s="112"/>
      <c r="C1153" s="114"/>
      <c r="D1153" s="114"/>
    </row>
    <row r="1154" spans="2:4" ht="12.95" customHeight="1" x14ac:dyDescent="0.2">
      <c r="B1154" s="112"/>
      <c r="C1154" s="114"/>
      <c r="D1154" s="114"/>
    </row>
    <row r="1155" spans="2:4" ht="12.95" customHeight="1" x14ac:dyDescent="0.2">
      <c r="B1155" s="112"/>
      <c r="C1155" s="114"/>
      <c r="D1155" s="114"/>
    </row>
    <row r="1156" spans="2:4" ht="12.95" customHeight="1" x14ac:dyDescent="0.2">
      <c r="B1156" s="112"/>
      <c r="C1156" s="114"/>
      <c r="D1156" s="114"/>
    </row>
    <row r="1157" spans="2:4" ht="12.95" customHeight="1" x14ac:dyDescent="0.2">
      <c r="B1157" s="112"/>
      <c r="C1157" s="114"/>
      <c r="D1157" s="114"/>
    </row>
    <row r="1158" spans="2:4" ht="12.95" customHeight="1" x14ac:dyDescent="0.2">
      <c r="B1158" s="112"/>
      <c r="C1158" s="114"/>
      <c r="D1158" s="114"/>
    </row>
    <row r="1159" spans="2:4" ht="12.95" customHeight="1" x14ac:dyDescent="0.2">
      <c r="B1159" s="112"/>
      <c r="C1159" s="114"/>
      <c r="D1159" s="114"/>
    </row>
    <row r="1160" spans="2:4" ht="12.95" customHeight="1" x14ac:dyDescent="0.2">
      <c r="B1160" s="112"/>
      <c r="C1160" s="114"/>
      <c r="D1160" s="114"/>
    </row>
    <row r="1161" spans="2:4" ht="12.95" customHeight="1" x14ac:dyDescent="0.2">
      <c r="B1161" s="112"/>
      <c r="C1161" s="114"/>
      <c r="D1161" s="114"/>
    </row>
    <row r="1162" spans="2:4" ht="12.95" customHeight="1" x14ac:dyDescent="0.2">
      <c r="B1162" s="112"/>
      <c r="C1162" s="114"/>
      <c r="D1162" s="114"/>
    </row>
    <row r="1163" spans="2:4" ht="12.95" customHeight="1" x14ac:dyDescent="0.2">
      <c r="B1163" s="112"/>
      <c r="C1163" s="114"/>
      <c r="D1163" s="114"/>
    </row>
    <row r="1164" spans="2:4" ht="12.95" customHeight="1" x14ac:dyDescent="0.2">
      <c r="B1164" s="112"/>
      <c r="C1164" s="114"/>
      <c r="D1164" s="114"/>
    </row>
    <row r="1165" spans="2:4" ht="12.95" customHeight="1" x14ac:dyDescent="0.2">
      <c r="B1165" s="112"/>
      <c r="C1165" s="114"/>
      <c r="D1165" s="114"/>
    </row>
    <row r="1166" spans="2:4" ht="12.95" customHeight="1" x14ac:dyDescent="0.2">
      <c r="B1166" s="112"/>
      <c r="C1166" s="114"/>
      <c r="D1166" s="114"/>
    </row>
    <row r="1167" spans="2:4" ht="12.95" customHeight="1" x14ac:dyDescent="0.2">
      <c r="B1167" s="112"/>
      <c r="C1167" s="114"/>
      <c r="D1167" s="114"/>
    </row>
    <row r="1168" spans="2:4" ht="12.95" customHeight="1" x14ac:dyDescent="0.2">
      <c r="B1168" s="112"/>
      <c r="C1168" s="114"/>
      <c r="D1168" s="114"/>
    </row>
    <row r="1169" spans="2:4" ht="12.95" customHeight="1" x14ac:dyDescent="0.2">
      <c r="B1169" s="112"/>
      <c r="C1169" s="114"/>
      <c r="D1169" s="114"/>
    </row>
    <row r="1170" spans="2:4" ht="12.95" customHeight="1" x14ac:dyDescent="0.2">
      <c r="B1170" s="112"/>
      <c r="C1170" s="114"/>
      <c r="D1170" s="114"/>
    </row>
    <row r="1171" spans="2:4" ht="12.95" customHeight="1" x14ac:dyDescent="0.2">
      <c r="B1171" s="112"/>
      <c r="C1171" s="114"/>
      <c r="D1171" s="114"/>
    </row>
    <row r="1172" spans="2:4" ht="12.95" customHeight="1" x14ac:dyDescent="0.2">
      <c r="B1172" s="112"/>
      <c r="C1172" s="114"/>
      <c r="D1172" s="114"/>
    </row>
    <row r="1173" spans="2:4" ht="12.95" customHeight="1" x14ac:dyDescent="0.2">
      <c r="B1173" s="112"/>
      <c r="C1173" s="114"/>
      <c r="D1173" s="114"/>
    </row>
    <row r="1174" spans="2:4" ht="12.95" customHeight="1" x14ac:dyDescent="0.2">
      <c r="B1174" s="112"/>
      <c r="C1174" s="114"/>
      <c r="D1174" s="114"/>
    </row>
    <row r="1175" spans="2:4" ht="12.95" customHeight="1" x14ac:dyDescent="0.2">
      <c r="B1175" s="112"/>
      <c r="C1175" s="114"/>
      <c r="D1175" s="114"/>
    </row>
    <row r="1176" spans="2:4" ht="12.95" customHeight="1" x14ac:dyDescent="0.2">
      <c r="B1176" s="112"/>
      <c r="C1176" s="114"/>
      <c r="D1176" s="114"/>
    </row>
    <row r="1177" spans="2:4" ht="12.95" customHeight="1" x14ac:dyDescent="0.2">
      <c r="B1177" s="112"/>
      <c r="C1177" s="114"/>
      <c r="D1177" s="114"/>
    </row>
    <row r="1178" spans="2:4" ht="12.95" customHeight="1" x14ac:dyDescent="0.2">
      <c r="B1178" s="112"/>
      <c r="C1178" s="114"/>
      <c r="D1178" s="114"/>
    </row>
    <row r="1179" spans="2:4" ht="12.95" customHeight="1" x14ac:dyDescent="0.2">
      <c r="B1179" s="112"/>
      <c r="C1179" s="114"/>
      <c r="D1179" s="114"/>
    </row>
    <row r="1180" spans="2:4" ht="12.95" customHeight="1" x14ac:dyDescent="0.2">
      <c r="B1180" s="112"/>
      <c r="C1180" s="114"/>
      <c r="D1180" s="114"/>
    </row>
    <row r="1181" spans="2:4" ht="12.95" customHeight="1" x14ac:dyDescent="0.2">
      <c r="B1181" s="112"/>
      <c r="C1181" s="114"/>
      <c r="D1181" s="114"/>
    </row>
    <row r="1182" spans="2:4" ht="12.95" customHeight="1" x14ac:dyDescent="0.2">
      <c r="B1182" s="112"/>
      <c r="C1182" s="114"/>
      <c r="D1182" s="114"/>
    </row>
    <row r="1183" spans="2:4" ht="12.95" customHeight="1" x14ac:dyDescent="0.2">
      <c r="B1183" s="112"/>
      <c r="C1183" s="114"/>
      <c r="D1183" s="114"/>
    </row>
    <row r="1184" spans="2:4" ht="12.95" customHeight="1" x14ac:dyDescent="0.2">
      <c r="B1184" s="112"/>
      <c r="C1184" s="114"/>
      <c r="D1184" s="114"/>
    </row>
    <row r="1185" spans="2:4" ht="12.95" customHeight="1" x14ac:dyDescent="0.2">
      <c r="B1185" s="112"/>
      <c r="C1185" s="114"/>
      <c r="D1185" s="114"/>
    </row>
    <row r="1186" spans="2:4" ht="12.95" customHeight="1" x14ac:dyDescent="0.2">
      <c r="B1186" s="112"/>
      <c r="C1186" s="114"/>
      <c r="D1186" s="114"/>
    </row>
    <row r="1187" spans="2:4" ht="12.95" customHeight="1" x14ac:dyDescent="0.2">
      <c r="B1187" s="112"/>
      <c r="C1187" s="114"/>
      <c r="D1187" s="114"/>
    </row>
    <row r="1188" spans="2:4" ht="12.95" customHeight="1" x14ac:dyDescent="0.2">
      <c r="B1188" s="112"/>
      <c r="C1188" s="114"/>
      <c r="D1188" s="114"/>
    </row>
    <row r="1189" spans="2:4" ht="12.95" customHeight="1" x14ac:dyDescent="0.2">
      <c r="B1189" s="112"/>
      <c r="C1189" s="114"/>
      <c r="D1189" s="114"/>
    </row>
    <row r="1190" spans="2:4" ht="12.95" customHeight="1" x14ac:dyDescent="0.2">
      <c r="B1190" s="112"/>
      <c r="C1190" s="114"/>
      <c r="D1190" s="114"/>
    </row>
    <row r="1191" spans="2:4" ht="12.95" customHeight="1" x14ac:dyDescent="0.2">
      <c r="B1191" s="112"/>
      <c r="C1191" s="114"/>
      <c r="D1191" s="114"/>
    </row>
    <row r="1192" spans="2:4" ht="12.95" customHeight="1" x14ac:dyDescent="0.2">
      <c r="B1192" s="112"/>
      <c r="C1192" s="114"/>
      <c r="D1192" s="114"/>
    </row>
    <row r="1193" spans="2:4" ht="12.95" customHeight="1" x14ac:dyDescent="0.2">
      <c r="B1193" s="112"/>
      <c r="C1193" s="114"/>
      <c r="D1193" s="114"/>
    </row>
    <row r="1194" spans="2:4" ht="12.95" customHeight="1" x14ac:dyDescent="0.2">
      <c r="B1194" s="112"/>
      <c r="C1194" s="114"/>
      <c r="D1194" s="114"/>
    </row>
    <row r="1195" spans="2:4" ht="12.95" customHeight="1" x14ac:dyDescent="0.2">
      <c r="B1195" s="112"/>
      <c r="C1195" s="114"/>
      <c r="D1195" s="114"/>
    </row>
    <row r="1196" spans="2:4" ht="12.95" customHeight="1" x14ac:dyDescent="0.2">
      <c r="B1196" s="112"/>
      <c r="C1196" s="114"/>
      <c r="D1196" s="114"/>
    </row>
    <row r="1197" spans="2:4" ht="12.95" customHeight="1" x14ac:dyDescent="0.2">
      <c r="B1197" s="112"/>
      <c r="C1197" s="114"/>
      <c r="D1197" s="114"/>
    </row>
    <row r="1198" spans="2:4" ht="12.95" customHeight="1" x14ac:dyDescent="0.2">
      <c r="B1198" s="112"/>
      <c r="C1198" s="114"/>
      <c r="D1198" s="114"/>
    </row>
    <row r="1199" spans="2:4" ht="12.95" customHeight="1" x14ac:dyDescent="0.2">
      <c r="B1199" s="112"/>
      <c r="C1199" s="114"/>
      <c r="D1199" s="114"/>
    </row>
    <row r="1200" spans="2:4" ht="12.95" customHeight="1" x14ac:dyDescent="0.2">
      <c r="B1200" s="112"/>
      <c r="C1200" s="114"/>
      <c r="D1200" s="114"/>
    </row>
    <row r="1201" spans="2:4" ht="12.95" customHeight="1" x14ac:dyDescent="0.2">
      <c r="B1201" s="112"/>
      <c r="C1201" s="114"/>
      <c r="D1201" s="114"/>
    </row>
    <row r="1202" spans="2:4" ht="12.95" customHeight="1" x14ac:dyDescent="0.2">
      <c r="B1202" s="112"/>
      <c r="C1202" s="114"/>
      <c r="D1202" s="114"/>
    </row>
    <row r="1203" spans="2:4" ht="12.95" customHeight="1" x14ac:dyDescent="0.2">
      <c r="B1203" s="112"/>
      <c r="C1203" s="114"/>
      <c r="D1203" s="114"/>
    </row>
    <row r="1204" spans="2:4" ht="12.95" customHeight="1" x14ac:dyDescent="0.2">
      <c r="B1204" s="112"/>
      <c r="C1204" s="114"/>
      <c r="D1204" s="114"/>
    </row>
    <row r="1205" spans="2:4" ht="12.95" customHeight="1" x14ac:dyDescent="0.2">
      <c r="B1205" s="112"/>
      <c r="C1205" s="114"/>
      <c r="D1205" s="114"/>
    </row>
    <row r="1206" spans="2:4" ht="12.95" customHeight="1" x14ac:dyDescent="0.2">
      <c r="B1206" s="112"/>
      <c r="C1206" s="114"/>
      <c r="D1206" s="114"/>
    </row>
    <row r="1207" spans="2:4" ht="12.95" customHeight="1" x14ac:dyDescent="0.2">
      <c r="B1207" s="112"/>
      <c r="C1207" s="114"/>
      <c r="D1207" s="114"/>
    </row>
    <row r="1208" spans="2:4" ht="12.95" customHeight="1" x14ac:dyDescent="0.2">
      <c r="B1208" s="112"/>
      <c r="C1208" s="114"/>
      <c r="D1208" s="114"/>
    </row>
    <row r="1209" spans="2:4" ht="12.95" customHeight="1" x14ac:dyDescent="0.2">
      <c r="B1209" s="112"/>
      <c r="C1209" s="114"/>
      <c r="D1209" s="114"/>
    </row>
    <row r="1210" spans="2:4" ht="12.95" customHeight="1" x14ac:dyDescent="0.2">
      <c r="B1210" s="112"/>
      <c r="C1210" s="114"/>
      <c r="D1210" s="114"/>
    </row>
    <row r="1211" spans="2:4" ht="12.95" customHeight="1" x14ac:dyDescent="0.2">
      <c r="B1211" s="112"/>
      <c r="C1211" s="114"/>
      <c r="D1211" s="114"/>
    </row>
    <row r="1212" spans="2:4" ht="12.95" customHeight="1" x14ac:dyDescent="0.2">
      <c r="B1212" s="112"/>
      <c r="C1212" s="114"/>
      <c r="D1212" s="114"/>
    </row>
    <row r="1213" spans="2:4" ht="12.95" customHeight="1" x14ac:dyDescent="0.2">
      <c r="B1213" s="112"/>
      <c r="C1213" s="114"/>
      <c r="D1213" s="114"/>
    </row>
    <row r="1214" spans="2:4" ht="12.95" customHeight="1" x14ac:dyDescent="0.2">
      <c r="B1214" s="112"/>
      <c r="C1214" s="114"/>
      <c r="D1214" s="114"/>
    </row>
    <row r="1215" spans="2:4" ht="12.95" customHeight="1" x14ac:dyDescent="0.2">
      <c r="B1215" s="112"/>
      <c r="C1215" s="114"/>
      <c r="D1215" s="114"/>
    </row>
    <row r="1216" spans="2:4" ht="12.95" customHeight="1" x14ac:dyDescent="0.2">
      <c r="B1216" s="112"/>
      <c r="C1216" s="114"/>
      <c r="D1216" s="114"/>
    </row>
    <row r="1217" spans="2:4" ht="12.95" customHeight="1" x14ac:dyDescent="0.2">
      <c r="B1217" s="112"/>
      <c r="C1217" s="114"/>
      <c r="D1217" s="114"/>
    </row>
    <row r="1218" spans="2:4" ht="12.95" customHeight="1" x14ac:dyDescent="0.2">
      <c r="B1218" s="112"/>
      <c r="C1218" s="114"/>
      <c r="D1218" s="114"/>
    </row>
    <row r="1219" spans="2:4" ht="12.95" customHeight="1" x14ac:dyDescent="0.2">
      <c r="B1219" s="112"/>
      <c r="C1219" s="114"/>
      <c r="D1219" s="114"/>
    </row>
    <row r="1220" spans="2:4" ht="12.95" customHeight="1" x14ac:dyDescent="0.2">
      <c r="B1220" s="112"/>
      <c r="C1220" s="114"/>
      <c r="D1220" s="114"/>
    </row>
    <row r="1221" spans="2:4" ht="12.95" customHeight="1" x14ac:dyDescent="0.2">
      <c r="B1221" s="112"/>
      <c r="C1221" s="114"/>
      <c r="D1221" s="114"/>
    </row>
    <row r="1222" spans="2:4" ht="12.95" customHeight="1" x14ac:dyDescent="0.2">
      <c r="B1222" s="112"/>
      <c r="C1222" s="114"/>
      <c r="D1222" s="114"/>
    </row>
    <row r="1223" spans="2:4" ht="12.95" customHeight="1" x14ac:dyDescent="0.2">
      <c r="B1223" s="112"/>
      <c r="C1223" s="114"/>
      <c r="D1223" s="114"/>
    </row>
    <row r="1224" spans="2:4" ht="12.95" customHeight="1" x14ac:dyDescent="0.2">
      <c r="B1224" s="112"/>
      <c r="C1224" s="114"/>
      <c r="D1224" s="114"/>
    </row>
    <row r="1225" spans="2:4" ht="12.95" customHeight="1" x14ac:dyDescent="0.2">
      <c r="B1225" s="112"/>
      <c r="C1225" s="114"/>
      <c r="D1225" s="114"/>
    </row>
    <row r="1226" spans="2:4" ht="12.95" customHeight="1" x14ac:dyDescent="0.2">
      <c r="B1226" s="112"/>
      <c r="C1226" s="114"/>
      <c r="D1226" s="114"/>
    </row>
    <row r="1227" spans="2:4" ht="12.95" customHeight="1" x14ac:dyDescent="0.2">
      <c r="B1227" s="112"/>
      <c r="C1227" s="114"/>
      <c r="D1227" s="114"/>
    </row>
    <row r="1228" spans="2:4" ht="12.95" customHeight="1" x14ac:dyDescent="0.2">
      <c r="B1228" s="112"/>
      <c r="C1228" s="114"/>
      <c r="D1228" s="114"/>
    </row>
    <row r="1229" spans="2:4" ht="12.95" customHeight="1" x14ac:dyDescent="0.2">
      <c r="B1229" s="112"/>
      <c r="C1229" s="114"/>
      <c r="D1229" s="114"/>
    </row>
    <row r="1230" spans="2:4" ht="12.95" customHeight="1" x14ac:dyDescent="0.2">
      <c r="B1230" s="112"/>
      <c r="C1230" s="114"/>
      <c r="D1230" s="114"/>
    </row>
    <row r="1231" spans="2:4" ht="12.95" customHeight="1" x14ac:dyDescent="0.2">
      <c r="B1231" s="112"/>
      <c r="C1231" s="114"/>
      <c r="D1231" s="114"/>
    </row>
    <row r="1232" spans="2:4" ht="12.95" customHeight="1" x14ac:dyDescent="0.2">
      <c r="B1232" s="112"/>
      <c r="C1232" s="114"/>
      <c r="D1232" s="114"/>
    </row>
    <row r="1233" spans="2:4" ht="12.95" customHeight="1" x14ac:dyDescent="0.2">
      <c r="B1233" s="112"/>
      <c r="C1233" s="114"/>
      <c r="D1233" s="114"/>
    </row>
    <row r="1234" spans="2:4" ht="12.95" customHeight="1" x14ac:dyDescent="0.2">
      <c r="B1234" s="112"/>
      <c r="C1234" s="114"/>
      <c r="D1234" s="114"/>
    </row>
    <row r="1235" spans="2:4" ht="12.95" customHeight="1" x14ac:dyDescent="0.2">
      <c r="B1235" s="112"/>
      <c r="C1235" s="114"/>
      <c r="D1235" s="114"/>
    </row>
    <row r="1236" spans="2:4" ht="12.95" customHeight="1" x14ac:dyDescent="0.2">
      <c r="B1236" s="112"/>
      <c r="C1236" s="114"/>
      <c r="D1236" s="114"/>
    </row>
    <row r="1237" spans="2:4" ht="12.95" customHeight="1" x14ac:dyDescent="0.2">
      <c r="B1237" s="112"/>
      <c r="C1237" s="114"/>
      <c r="D1237" s="114"/>
    </row>
    <row r="1238" spans="2:4" ht="12.95" customHeight="1" x14ac:dyDescent="0.2">
      <c r="B1238" s="112"/>
      <c r="C1238" s="114"/>
      <c r="D1238" s="114"/>
    </row>
    <row r="1239" spans="2:4" ht="12.95" customHeight="1" x14ac:dyDescent="0.2">
      <c r="B1239" s="112"/>
      <c r="C1239" s="114"/>
      <c r="D1239" s="114"/>
    </row>
    <row r="1240" spans="2:4" ht="12.95" customHeight="1" x14ac:dyDescent="0.2">
      <c r="B1240" s="112"/>
      <c r="C1240" s="114"/>
      <c r="D1240" s="114"/>
    </row>
    <row r="1241" spans="2:4" ht="12.95" customHeight="1" x14ac:dyDescent="0.2">
      <c r="B1241" s="112"/>
      <c r="C1241" s="114"/>
      <c r="D1241" s="114"/>
    </row>
    <row r="1242" spans="2:4" ht="12.95" customHeight="1" x14ac:dyDescent="0.2">
      <c r="B1242" s="112"/>
      <c r="C1242" s="114"/>
      <c r="D1242" s="114"/>
    </row>
    <row r="1243" spans="2:4" ht="12.95" customHeight="1" x14ac:dyDescent="0.2">
      <c r="B1243" s="112"/>
      <c r="C1243" s="114"/>
      <c r="D1243" s="114"/>
    </row>
    <row r="1244" spans="2:4" ht="12.95" customHeight="1" x14ac:dyDescent="0.2">
      <c r="B1244" s="112"/>
      <c r="C1244" s="114"/>
      <c r="D1244" s="114"/>
    </row>
    <row r="1245" spans="2:4" ht="12.95" customHeight="1" x14ac:dyDescent="0.2">
      <c r="B1245" s="112"/>
      <c r="C1245" s="114"/>
      <c r="D1245" s="114"/>
    </row>
    <row r="1246" spans="2:4" ht="12.95" customHeight="1" x14ac:dyDescent="0.2">
      <c r="B1246" s="112"/>
      <c r="C1246" s="114"/>
      <c r="D1246" s="114"/>
    </row>
    <row r="1247" spans="2:4" ht="12.95" customHeight="1" x14ac:dyDescent="0.2">
      <c r="B1247" s="112"/>
      <c r="C1247" s="114"/>
      <c r="D1247" s="114"/>
    </row>
    <row r="1248" spans="2:4" ht="12.95" customHeight="1" x14ac:dyDescent="0.2">
      <c r="B1248" s="112"/>
      <c r="C1248" s="114"/>
      <c r="D1248" s="114"/>
    </row>
    <row r="1249" spans="2:4" ht="12.95" customHeight="1" x14ac:dyDescent="0.2">
      <c r="B1249" s="112"/>
      <c r="C1249" s="114"/>
      <c r="D1249" s="114"/>
    </row>
    <row r="1250" spans="2:4" ht="12.95" customHeight="1" x14ac:dyDescent="0.2">
      <c r="B1250" s="112"/>
      <c r="C1250" s="114"/>
      <c r="D1250" s="114"/>
    </row>
    <row r="1251" spans="2:4" ht="12.95" customHeight="1" x14ac:dyDescent="0.2">
      <c r="B1251" s="112"/>
      <c r="C1251" s="114"/>
      <c r="D1251" s="114"/>
    </row>
    <row r="1252" spans="2:4" ht="12.95" customHeight="1" x14ac:dyDescent="0.2">
      <c r="B1252" s="112"/>
      <c r="C1252" s="114"/>
      <c r="D1252" s="114"/>
    </row>
    <row r="1253" spans="2:4" ht="12.95" customHeight="1" x14ac:dyDescent="0.2">
      <c r="B1253" s="112"/>
      <c r="C1253" s="114"/>
      <c r="D1253" s="114"/>
    </row>
    <row r="1254" spans="2:4" ht="12.95" customHeight="1" x14ac:dyDescent="0.2">
      <c r="B1254" s="112"/>
      <c r="C1254" s="114"/>
      <c r="D1254" s="114"/>
    </row>
    <row r="1255" spans="2:4" ht="12.95" customHeight="1" x14ac:dyDescent="0.2">
      <c r="B1255" s="112"/>
      <c r="C1255" s="114"/>
      <c r="D1255" s="114"/>
    </row>
    <row r="1256" spans="2:4" ht="12.95" customHeight="1" x14ac:dyDescent="0.2">
      <c r="B1256" s="112"/>
      <c r="C1256" s="114"/>
      <c r="D1256" s="114"/>
    </row>
    <row r="1257" spans="2:4" ht="12.95" customHeight="1" x14ac:dyDescent="0.2">
      <c r="B1257" s="112"/>
      <c r="C1257" s="114"/>
      <c r="D1257" s="114"/>
    </row>
    <row r="1258" spans="2:4" ht="12.95" customHeight="1" x14ac:dyDescent="0.2">
      <c r="B1258" s="112"/>
      <c r="C1258" s="114"/>
      <c r="D1258" s="114"/>
    </row>
    <row r="1259" spans="2:4" ht="12.95" customHeight="1" x14ac:dyDescent="0.2">
      <c r="B1259" s="112"/>
      <c r="C1259" s="114"/>
      <c r="D1259" s="114"/>
    </row>
    <row r="1260" spans="2:4" ht="12.95" customHeight="1" x14ac:dyDescent="0.2">
      <c r="B1260" s="112"/>
      <c r="C1260" s="114"/>
      <c r="D1260" s="114"/>
    </row>
    <row r="1261" spans="2:4" ht="12.95" customHeight="1" x14ac:dyDescent="0.2">
      <c r="B1261" s="112"/>
      <c r="C1261" s="114"/>
      <c r="D1261" s="114"/>
    </row>
    <row r="1262" spans="2:4" ht="12.95" customHeight="1" x14ac:dyDescent="0.2">
      <c r="B1262" s="112"/>
      <c r="C1262" s="114"/>
      <c r="D1262" s="114"/>
    </row>
    <row r="1263" spans="2:4" ht="12.95" customHeight="1" x14ac:dyDescent="0.2">
      <c r="B1263" s="112"/>
      <c r="C1263" s="114"/>
      <c r="D1263" s="114"/>
    </row>
    <row r="1264" spans="2:4" ht="12.95" customHeight="1" x14ac:dyDescent="0.2">
      <c r="B1264" s="112"/>
      <c r="C1264" s="114"/>
      <c r="D1264" s="114"/>
    </row>
    <row r="1265" spans="2:4" ht="12.95" customHeight="1" x14ac:dyDescent="0.2">
      <c r="B1265" s="112"/>
      <c r="C1265" s="114"/>
      <c r="D1265" s="114"/>
    </row>
    <row r="1266" spans="2:4" ht="12.95" customHeight="1" x14ac:dyDescent="0.2">
      <c r="B1266" s="112"/>
      <c r="C1266" s="114"/>
      <c r="D1266" s="114"/>
    </row>
    <row r="1267" spans="2:4" ht="12.95" customHeight="1" x14ac:dyDescent="0.2">
      <c r="B1267" s="112"/>
      <c r="C1267" s="114"/>
      <c r="D1267" s="114"/>
    </row>
    <row r="1268" spans="2:4" ht="12.95" customHeight="1" x14ac:dyDescent="0.2">
      <c r="B1268" s="112"/>
      <c r="C1268" s="114"/>
      <c r="D1268" s="114"/>
    </row>
    <row r="1269" spans="2:4" ht="12.95" customHeight="1" x14ac:dyDescent="0.2">
      <c r="B1269" s="112"/>
      <c r="C1269" s="114"/>
      <c r="D1269" s="114"/>
    </row>
    <row r="1270" spans="2:4" ht="12.95" customHeight="1" x14ac:dyDescent="0.2">
      <c r="B1270" s="112"/>
      <c r="C1270" s="114"/>
      <c r="D1270" s="114"/>
    </row>
    <row r="1271" spans="2:4" ht="12.95" customHeight="1" x14ac:dyDescent="0.2">
      <c r="B1271" s="112"/>
      <c r="C1271" s="114"/>
      <c r="D1271" s="114"/>
    </row>
    <row r="1272" spans="2:4" ht="12.95" customHeight="1" x14ac:dyDescent="0.2">
      <c r="B1272" s="112"/>
      <c r="C1272" s="114"/>
      <c r="D1272" s="114"/>
    </row>
    <row r="1273" spans="2:4" ht="12.95" customHeight="1" x14ac:dyDescent="0.2">
      <c r="B1273" s="112"/>
      <c r="C1273" s="114"/>
      <c r="D1273" s="114"/>
    </row>
    <row r="1274" spans="2:4" ht="12.95" customHeight="1" x14ac:dyDescent="0.2">
      <c r="B1274" s="112"/>
      <c r="C1274" s="114"/>
      <c r="D1274" s="114"/>
    </row>
    <row r="1275" spans="2:4" ht="12.95" customHeight="1" x14ac:dyDescent="0.2">
      <c r="B1275" s="112"/>
      <c r="C1275" s="114"/>
      <c r="D1275" s="114"/>
    </row>
    <row r="1276" spans="2:4" ht="12.95" customHeight="1" x14ac:dyDescent="0.2">
      <c r="B1276" s="112"/>
      <c r="C1276" s="114"/>
      <c r="D1276" s="114"/>
    </row>
    <row r="1277" spans="2:4" ht="12.95" customHeight="1" x14ac:dyDescent="0.2">
      <c r="B1277" s="112"/>
      <c r="C1277" s="114"/>
      <c r="D1277" s="114"/>
    </row>
    <row r="1278" spans="2:4" ht="12.95" customHeight="1" x14ac:dyDescent="0.2">
      <c r="B1278" s="112"/>
      <c r="C1278" s="114"/>
      <c r="D1278" s="114"/>
    </row>
    <row r="1279" spans="2:4" ht="12.95" customHeight="1" x14ac:dyDescent="0.2">
      <c r="B1279" s="112"/>
      <c r="C1279" s="114"/>
      <c r="D1279" s="114"/>
    </row>
    <row r="1280" spans="2:4" ht="12.95" customHeight="1" x14ac:dyDescent="0.2">
      <c r="B1280" s="112"/>
      <c r="C1280" s="114"/>
      <c r="D1280" s="114"/>
    </row>
    <row r="1281" spans="2:4" ht="12.95" customHeight="1" x14ac:dyDescent="0.2">
      <c r="B1281" s="112"/>
      <c r="C1281" s="114"/>
      <c r="D1281" s="114"/>
    </row>
    <row r="1282" spans="2:4" ht="12.95" customHeight="1" x14ac:dyDescent="0.2">
      <c r="B1282" s="112"/>
      <c r="C1282" s="114"/>
      <c r="D1282" s="114"/>
    </row>
    <row r="1283" spans="2:4" ht="12.95" customHeight="1" x14ac:dyDescent="0.2">
      <c r="B1283" s="112"/>
      <c r="C1283" s="114"/>
      <c r="D1283" s="114"/>
    </row>
    <row r="1284" spans="2:4" ht="12.95" customHeight="1" x14ac:dyDescent="0.2">
      <c r="B1284" s="112"/>
      <c r="C1284" s="114"/>
      <c r="D1284" s="114"/>
    </row>
    <row r="1285" spans="2:4" ht="12.95" customHeight="1" x14ac:dyDescent="0.2">
      <c r="B1285" s="112"/>
      <c r="C1285" s="114"/>
      <c r="D1285" s="114"/>
    </row>
    <row r="1286" spans="2:4" ht="12.95" customHeight="1" x14ac:dyDescent="0.2">
      <c r="B1286" s="112"/>
      <c r="C1286" s="114"/>
      <c r="D1286" s="114"/>
    </row>
    <row r="1287" spans="2:4" ht="12.95" customHeight="1" x14ac:dyDescent="0.2">
      <c r="B1287" s="112"/>
      <c r="C1287" s="114"/>
      <c r="D1287" s="114"/>
    </row>
    <row r="1288" spans="2:4" ht="12.95" customHeight="1" x14ac:dyDescent="0.2">
      <c r="B1288" s="112"/>
      <c r="C1288" s="114"/>
      <c r="D1288" s="114"/>
    </row>
    <row r="1289" spans="2:4" ht="12.95" customHeight="1" x14ac:dyDescent="0.2">
      <c r="B1289" s="112"/>
      <c r="C1289" s="114"/>
      <c r="D1289" s="114"/>
    </row>
    <row r="1290" spans="2:4" ht="12.95" customHeight="1" x14ac:dyDescent="0.2">
      <c r="B1290" s="112"/>
      <c r="C1290" s="114"/>
      <c r="D1290" s="114"/>
    </row>
    <row r="1291" spans="2:4" ht="12.95" customHeight="1" x14ac:dyDescent="0.2">
      <c r="B1291" s="112"/>
      <c r="C1291" s="114"/>
      <c r="D1291" s="114"/>
    </row>
    <row r="1292" spans="2:4" ht="12.95" customHeight="1" x14ac:dyDescent="0.2">
      <c r="B1292" s="112"/>
      <c r="C1292" s="114"/>
      <c r="D1292" s="114"/>
    </row>
    <row r="1293" spans="2:4" ht="12.95" customHeight="1" x14ac:dyDescent="0.2">
      <c r="B1293" s="112"/>
      <c r="C1293" s="114"/>
      <c r="D1293" s="114"/>
    </row>
    <row r="1294" spans="2:4" ht="12.95" customHeight="1" x14ac:dyDescent="0.2">
      <c r="B1294" s="112"/>
      <c r="C1294" s="114"/>
      <c r="D1294" s="114"/>
    </row>
    <row r="1295" spans="2:4" ht="12.95" customHeight="1" x14ac:dyDescent="0.2">
      <c r="B1295" s="112"/>
      <c r="C1295" s="114"/>
      <c r="D1295" s="114"/>
    </row>
    <row r="1296" spans="2:4" ht="12.95" customHeight="1" x14ac:dyDescent="0.2">
      <c r="B1296" s="112"/>
      <c r="C1296" s="114"/>
      <c r="D1296" s="114"/>
    </row>
    <row r="1297" spans="2:4" ht="12.95" customHeight="1" x14ac:dyDescent="0.2">
      <c r="B1297" s="112"/>
      <c r="C1297" s="114"/>
      <c r="D1297" s="114"/>
    </row>
    <row r="1298" spans="2:4" ht="12.95" customHeight="1" x14ac:dyDescent="0.2">
      <c r="B1298" s="112"/>
      <c r="C1298" s="114"/>
      <c r="D1298" s="114"/>
    </row>
    <row r="1299" spans="2:4" ht="12.95" customHeight="1" x14ac:dyDescent="0.2">
      <c r="B1299" s="112"/>
      <c r="C1299" s="114"/>
      <c r="D1299" s="114"/>
    </row>
    <row r="1300" spans="2:4" ht="12.95" customHeight="1" x14ac:dyDescent="0.2">
      <c r="B1300" s="112"/>
      <c r="C1300" s="114"/>
      <c r="D1300" s="114"/>
    </row>
    <row r="1301" spans="2:4" ht="12.95" customHeight="1" x14ac:dyDescent="0.2">
      <c r="B1301" s="112"/>
      <c r="C1301" s="114"/>
      <c r="D1301" s="114"/>
    </row>
    <row r="1302" spans="2:4" ht="12.95" customHeight="1" x14ac:dyDescent="0.2">
      <c r="B1302" s="112"/>
      <c r="C1302" s="114"/>
      <c r="D1302" s="114"/>
    </row>
    <row r="1303" spans="2:4" ht="12.95" customHeight="1" x14ac:dyDescent="0.2">
      <c r="B1303" s="112"/>
      <c r="C1303" s="114"/>
      <c r="D1303" s="114"/>
    </row>
    <row r="1304" spans="2:4" ht="12.95" customHeight="1" x14ac:dyDescent="0.2">
      <c r="B1304" s="112"/>
      <c r="C1304" s="114"/>
      <c r="D1304" s="114"/>
    </row>
    <row r="1305" spans="2:4" ht="12.95" customHeight="1" x14ac:dyDescent="0.2">
      <c r="B1305" s="112"/>
      <c r="C1305" s="114"/>
      <c r="D1305" s="114"/>
    </row>
    <row r="1306" spans="2:4" ht="12.95" customHeight="1" x14ac:dyDescent="0.2">
      <c r="B1306" s="112"/>
      <c r="C1306" s="114"/>
      <c r="D1306" s="114"/>
    </row>
    <row r="1307" spans="2:4" ht="12.95" customHeight="1" x14ac:dyDescent="0.2">
      <c r="B1307" s="112"/>
      <c r="C1307" s="114"/>
      <c r="D1307" s="114"/>
    </row>
    <row r="1308" spans="2:4" ht="12.95" customHeight="1" x14ac:dyDescent="0.2">
      <c r="B1308" s="112"/>
      <c r="C1308" s="114"/>
      <c r="D1308" s="114"/>
    </row>
    <row r="1309" spans="2:4" ht="12.95" customHeight="1" x14ac:dyDescent="0.2">
      <c r="B1309" s="112"/>
      <c r="C1309" s="114"/>
      <c r="D1309" s="114"/>
    </row>
    <row r="1310" spans="2:4" ht="12.95" customHeight="1" x14ac:dyDescent="0.2">
      <c r="B1310" s="112"/>
      <c r="C1310" s="114"/>
      <c r="D1310" s="114"/>
    </row>
    <row r="1311" spans="2:4" ht="12.95" customHeight="1" x14ac:dyDescent="0.2">
      <c r="B1311" s="112"/>
      <c r="C1311" s="114"/>
      <c r="D1311" s="114"/>
    </row>
    <row r="1312" spans="2:4" ht="12.95" customHeight="1" x14ac:dyDescent="0.2">
      <c r="B1312" s="112"/>
      <c r="C1312" s="114"/>
      <c r="D1312" s="114"/>
    </row>
    <row r="1313" spans="2:4" ht="12.95" customHeight="1" x14ac:dyDescent="0.2">
      <c r="B1313" s="112"/>
      <c r="C1313" s="114"/>
      <c r="D1313" s="114"/>
    </row>
    <row r="1314" spans="2:4" ht="12.95" customHeight="1" x14ac:dyDescent="0.2">
      <c r="B1314" s="112"/>
      <c r="C1314" s="114"/>
      <c r="D1314" s="114"/>
    </row>
    <row r="1315" spans="2:4" ht="12.95" customHeight="1" x14ac:dyDescent="0.2">
      <c r="B1315" s="112"/>
      <c r="C1315" s="114"/>
      <c r="D1315" s="114"/>
    </row>
    <row r="1316" spans="2:4" ht="12.95" customHeight="1" x14ac:dyDescent="0.2">
      <c r="B1316" s="112"/>
      <c r="C1316" s="114"/>
      <c r="D1316" s="114"/>
    </row>
    <row r="1317" spans="2:4" ht="12.95" customHeight="1" x14ac:dyDescent="0.2">
      <c r="B1317" s="112"/>
      <c r="C1317" s="114"/>
      <c r="D1317" s="114"/>
    </row>
    <row r="1318" spans="2:4" ht="12.95" customHeight="1" x14ac:dyDescent="0.2">
      <c r="B1318" s="112"/>
      <c r="C1318" s="114"/>
      <c r="D1318" s="114"/>
    </row>
    <row r="1319" spans="2:4" ht="12.95" customHeight="1" x14ac:dyDescent="0.2">
      <c r="B1319" s="112"/>
      <c r="C1319" s="114"/>
      <c r="D1319" s="114"/>
    </row>
    <row r="1320" spans="2:4" ht="12.95" customHeight="1" x14ac:dyDescent="0.2">
      <c r="B1320" s="112"/>
      <c r="C1320" s="114"/>
      <c r="D1320" s="114"/>
    </row>
    <row r="1321" spans="2:4" ht="12.95" customHeight="1" x14ac:dyDescent="0.2">
      <c r="B1321" s="112"/>
      <c r="C1321" s="114"/>
      <c r="D1321" s="114"/>
    </row>
    <row r="1322" spans="2:4" ht="12.95" customHeight="1" x14ac:dyDescent="0.2">
      <c r="B1322" s="112"/>
      <c r="C1322" s="114"/>
      <c r="D1322" s="114"/>
    </row>
    <row r="1323" spans="2:4" ht="12.95" customHeight="1" x14ac:dyDescent="0.2">
      <c r="B1323" s="112"/>
      <c r="C1323" s="114"/>
      <c r="D1323" s="114"/>
    </row>
    <row r="1324" spans="2:4" ht="12.95" customHeight="1" x14ac:dyDescent="0.2">
      <c r="B1324" s="112"/>
      <c r="C1324" s="114"/>
      <c r="D1324" s="114"/>
    </row>
    <row r="1325" spans="2:4" ht="12.95" customHeight="1" x14ac:dyDescent="0.2">
      <c r="B1325" s="112"/>
      <c r="C1325" s="114"/>
      <c r="D1325" s="114"/>
    </row>
    <row r="1326" spans="2:4" ht="12.95" customHeight="1" x14ac:dyDescent="0.2">
      <c r="B1326" s="112"/>
      <c r="C1326" s="114"/>
      <c r="D1326" s="114"/>
    </row>
    <row r="1327" spans="2:4" ht="12.95" customHeight="1" x14ac:dyDescent="0.2">
      <c r="B1327" s="112"/>
      <c r="C1327" s="114"/>
      <c r="D1327" s="114"/>
    </row>
    <row r="1328" spans="2:4" ht="12.95" customHeight="1" x14ac:dyDescent="0.2">
      <c r="B1328" s="112"/>
      <c r="C1328" s="114"/>
      <c r="D1328" s="114"/>
    </row>
    <row r="1329" spans="2:4" ht="12.95" customHeight="1" x14ac:dyDescent="0.2">
      <c r="B1329" s="112"/>
      <c r="C1329" s="114"/>
      <c r="D1329" s="114"/>
    </row>
    <row r="1330" spans="2:4" ht="12.95" customHeight="1" x14ac:dyDescent="0.2">
      <c r="B1330" s="112"/>
      <c r="C1330" s="114"/>
      <c r="D1330" s="114"/>
    </row>
    <row r="1331" spans="2:4" ht="12.95" customHeight="1" x14ac:dyDescent="0.2">
      <c r="B1331" s="112"/>
      <c r="C1331" s="114"/>
      <c r="D1331" s="114"/>
    </row>
    <row r="1332" spans="2:4" ht="12.95" customHeight="1" x14ac:dyDescent="0.2">
      <c r="B1332" s="112"/>
      <c r="C1332" s="114"/>
      <c r="D1332" s="114"/>
    </row>
    <row r="1333" spans="2:4" ht="12.95" customHeight="1" x14ac:dyDescent="0.2">
      <c r="B1333" s="112"/>
      <c r="C1333" s="114"/>
      <c r="D1333" s="114"/>
    </row>
    <row r="1334" spans="2:4" ht="12.95" customHeight="1" x14ac:dyDescent="0.2">
      <c r="B1334" s="112"/>
      <c r="C1334" s="114"/>
      <c r="D1334" s="114"/>
    </row>
    <row r="1335" spans="2:4" ht="12.95" customHeight="1" x14ac:dyDescent="0.2">
      <c r="B1335" s="112"/>
      <c r="C1335" s="114"/>
      <c r="D1335" s="114"/>
    </row>
    <row r="1336" spans="2:4" ht="12.95" customHeight="1" x14ac:dyDescent="0.2">
      <c r="B1336" s="112"/>
      <c r="C1336" s="114"/>
      <c r="D1336" s="114"/>
    </row>
    <row r="1337" spans="2:4" ht="12.95" customHeight="1" x14ac:dyDescent="0.2">
      <c r="B1337" s="112"/>
      <c r="C1337" s="114"/>
      <c r="D1337" s="114"/>
    </row>
    <row r="1338" spans="2:4" ht="12.95" customHeight="1" x14ac:dyDescent="0.2">
      <c r="B1338" s="112"/>
      <c r="C1338" s="114"/>
      <c r="D1338" s="114"/>
    </row>
    <row r="1339" spans="2:4" ht="12.95" customHeight="1" x14ac:dyDescent="0.2">
      <c r="B1339" s="112"/>
      <c r="C1339" s="114"/>
      <c r="D1339" s="114"/>
    </row>
    <row r="1340" spans="2:4" ht="12.95" customHeight="1" x14ac:dyDescent="0.2">
      <c r="B1340" s="112"/>
      <c r="C1340" s="114"/>
      <c r="D1340" s="114"/>
    </row>
    <row r="1341" spans="2:4" ht="12.95" customHeight="1" x14ac:dyDescent="0.2">
      <c r="B1341" s="112"/>
      <c r="C1341" s="114"/>
      <c r="D1341" s="114"/>
    </row>
    <row r="1342" spans="2:4" ht="12.95" customHeight="1" x14ac:dyDescent="0.2">
      <c r="B1342" s="112"/>
      <c r="C1342" s="114"/>
      <c r="D1342" s="114"/>
    </row>
    <row r="1343" spans="2:4" ht="12.95" customHeight="1" x14ac:dyDescent="0.2">
      <c r="B1343" s="112"/>
      <c r="C1343" s="114"/>
      <c r="D1343" s="114"/>
    </row>
    <row r="1344" spans="2:4" ht="12.95" customHeight="1" x14ac:dyDescent="0.2">
      <c r="B1344" s="112"/>
      <c r="C1344" s="114"/>
      <c r="D1344" s="114"/>
    </row>
    <row r="1345" spans="2:4" ht="12.95" customHeight="1" x14ac:dyDescent="0.2">
      <c r="B1345" s="112"/>
      <c r="C1345" s="114"/>
      <c r="D1345" s="114"/>
    </row>
    <row r="1346" spans="2:4" ht="12.95" customHeight="1" x14ac:dyDescent="0.2">
      <c r="B1346" s="112"/>
      <c r="C1346" s="114"/>
      <c r="D1346" s="114"/>
    </row>
    <row r="1347" spans="2:4" ht="12.95" customHeight="1" x14ac:dyDescent="0.2">
      <c r="B1347" s="112"/>
      <c r="C1347" s="114"/>
      <c r="D1347" s="114"/>
    </row>
    <row r="1348" spans="2:4" ht="12.95" customHeight="1" x14ac:dyDescent="0.2">
      <c r="B1348" s="112"/>
      <c r="C1348" s="114"/>
      <c r="D1348" s="114"/>
    </row>
    <row r="1349" spans="2:4" ht="12.95" customHeight="1" x14ac:dyDescent="0.2">
      <c r="B1349" s="112"/>
      <c r="C1349" s="114"/>
      <c r="D1349" s="114"/>
    </row>
    <row r="1350" spans="2:4" ht="12.95" customHeight="1" x14ac:dyDescent="0.2">
      <c r="B1350" s="112"/>
      <c r="C1350" s="114"/>
      <c r="D1350" s="114"/>
    </row>
    <row r="1351" spans="2:4" ht="12.95" customHeight="1" x14ac:dyDescent="0.2">
      <c r="B1351" s="112"/>
      <c r="C1351" s="114"/>
      <c r="D1351" s="114"/>
    </row>
    <row r="1352" spans="2:4" ht="12.95" customHeight="1" x14ac:dyDescent="0.2">
      <c r="B1352" s="112"/>
      <c r="C1352" s="114"/>
      <c r="D1352" s="114"/>
    </row>
    <row r="1353" spans="2:4" ht="12.95" customHeight="1" x14ac:dyDescent="0.2">
      <c r="B1353" s="112"/>
      <c r="C1353" s="114"/>
      <c r="D1353" s="114"/>
    </row>
    <row r="1354" spans="2:4" ht="12.95" customHeight="1" x14ac:dyDescent="0.2">
      <c r="B1354" s="112"/>
      <c r="C1354" s="114"/>
      <c r="D1354" s="114"/>
    </row>
    <row r="1355" spans="2:4" ht="12.95" customHeight="1" x14ac:dyDescent="0.2">
      <c r="B1355" s="112"/>
      <c r="C1355" s="114"/>
      <c r="D1355" s="114"/>
    </row>
    <row r="1356" spans="2:4" ht="12.95" customHeight="1" x14ac:dyDescent="0.2">
      <c r="B1356" s="112"/>
      <c r="C1356" s="114"/>
      <c r="D1356" s="114"/>
    </row>
    <row r="1357" spans="2:4" ht="12.95" customHeight="1" x14ac:dyDescent="0.2">
      <c r="B1357" s="112"/>
      <c r="C1357" s="114"/>
      <c r="D1357" s="114"/>
    </row>
    <row r="1358" spans="2:4" ht="12.95" customHeight="1" x14ac:dyDescent="0.2">
      <c r="B1358" s="112"/>
      <c r="C1358" s="114"/>
      <c r="D1358" s="114"/>
    </row>
    <row r="1359" spans="2:4" ht="12.95" customHeight="1" x14ac:dyDescent="0.2">
      <c r="B1359" s="112"/>
      <c r="C1359" s="114"/>
      <c r="D1359" s="114"/>
    </row>
    <row r="1360" spans="2:4" ht="12.95" customHeight="1" x14ac:dyDescent="0.2">
      <c r="B1360" s="112"/>
      <c r="C1360" s="114"/>
      <c r="D1360" s="114"/>
    </row>
    <row r="1361" spans="2:4" ht="12.95" customHeight="1" x14ac:dyDescent="0.2">
      <c r="B1361" s="112"/>
      <c r="C1361" s="114"/>
      <c r="D1361" s="114"/>
    </row>
    <row r="1362" spans="2:4" ht="12.95" customHeight="1" x14ac:dyDescent="0.2">
      <c r="B1362" s="112"/>
      <c r="C1362" s="114"/>
      <c r="D1362" s="114"/>
    </row>
    <row r="1363" spans="2:4" ht="12.95" customHeight="1" x14ac:dyDescent="0.2">
      <c r="B1363" s="112"/>
      <c r="C1363" s="114"/>
      <c r="D1363" s="114"/>
    </row>
    <row r="1364" spans="2:4" ht="12.95" customHeight="1" x14ac:dyDescent="0.2">
      <c r="B1364" s="112"/>
      <c r="C1364" s="114"/>
      <c r="D1364" s="114"/>
    </row>
    <row r="1365" spans="2:4" ht="12.95" customHeight="1" x14ac:dyDescent="0.2">
      <c r="B1365" s="112"/>
      <c r="C1365" s="114"/>
      <c r="D1365" s="114"/>
    </row>
    <row r="1366" spans="2:4" ht="12.95" customHeight="1" x14ac:dyDescent="0.2">
      <c r="B1366" s="112"/>
      <c r="C1366" s="114"/>
      <c r="D1366" s="114"/>
    </row>
    <row r="1367" spans="2:4" ht="12.95" customHeight="1" x14ac:dyDescent="0.2">
      <c r="B1367" s="112"/>
      <c r="C1367" s="114"/>
      <c r="D1367" s="114"/>
    </row>
    <row r="1368" spans="2:4" ht="12.95" customHeight="1" x14ac:dyDescent="0.2">
      <c r="B1368" s="112"/>
      <c r="C1368" s="114"/>
      <c r="D1368" s="114"/>
    </row>
    <row r="1369" spans="2:4" ht="12.95" customHeight="1" x14ac:dyDescent="0.2">
      <c r="B1369" s="112"/>
      <c r="C1369" s="114"/>
      <c r="D1369" s="114"/>
    </row>
    <row r="1370" spans="2:4" ht="12.95" customHeight="1" x14ac:dyDescent="0.2">
      <c r="B1370" s="112"/>
      <c r="C1370" s="114"/>
      <c r="D1370" s="114"/>
    </row>
    <row r="1371" spans="2:4" ht="12.95" customHeight="1" x14ac:dyDescent="0.2">
      <c r="B1371" s="112"/>
      <c r="C1371" s="114"/>
      <c r="D1371" s="114"/>
    </row>
    <row r="1372" spans="2:4" ht="12.95" customHeight="1" x14ac:dyDescent="0.2">
      <c r="B1372" s="112"/>
      <c r="C1372" s="114"/>
      <c r="D1372" s="114"/>
    </row>
    <row r="1373" spans="2:4" ht="12.95" customHeight="1" x14ac:dyDescent="0.2">
      <c r="B1373" s="112"/>
      <c r="C1373" s="114"/>
      <c r="D1373" s="114"/>
    </row>
    <row r="1374" spans="2:4" ht="12.95" customHeight="1" x14ac:dyDescent="0.2">
      <c r="B1374" s="112"/>
      <c r="C1374" s="114"/>
      <c r="D1374" s="114"/>
    </row>
    <row r="1375" spans="2:4" ht="12.95" customHeight="1" x14ac:dyDescent="0.2">
      <c r="B1375" s="112"/>
      <c r="C1375" s="114"/>
      <c r="D1375" s="114"/>
    </row>
    <row r="1376" spans="2:4" ht="12.95" customHeight="1" x14ac:dyDescent="0.2">
      <c r="B1376" s="112"/>
      <c r="C1376" s="114"/>
      <c r="D1376" s="114"/>
    </row>
    <row r="1377" spans="2:4" ht="12.95" customHeight="1" x14ac:dyDescent="0.2">
      <c r="B1377" s="112"/>
      <c r="C1377" s="114"/>
      <c r="D1377" s="114"/>
    </row>
    <row r="1378" spans="2:4" ht="12.95" customHeight="1" x14ac:dyDescent="0.2">
      <c r="B1378" s="112"/>
      <c r="C1378" s="114"/>
      <c r="D1378" s="114"/>
    </row>
    <row r="1379" spans="2:4" ht="12.95" customHeight="1" x14ac:dyDescent="0.2">
      <c r="B1379" s="112"/>
      <c r="C1379" s="114"/>
      <c r="D1379" s="114"/>
    </row>
    <row r="1380" spans="2:4" ht="12.95" customHeight="1" x14ac:dyDescent="0.2">
      <c r="B1380" s="112"/>
      <c r="C1380" s="114"/>
      <c r="D1380" s="114"/>
    </row>
    <row r="1381" spans="2:4" ht="12.95" customHeight="1" x14ac:dyDescent="0.2">
      <c r="B1381" s="112"/>
      <c r="C1381" s="114"/>
      <c r="D1381" s="114"/>
    </row>
    <row r="1382" spans="2:4" ht="12.95" customHeight="1" x14ac:dyDescent="0.2">
      <c r="B1382" s="112"/>
      <c r="C1382" s="114"/>
      <c r="D1382" s="114"/>
    </row>
    <row r="1383" spans="2:4" ht="12.95" customHeight="1" x14ac:dyDescent="0.2">
      <c r="B1383" s="112"/>
      <c r="C1383" s="114"/>
      <c r="D1383" s="114"/>
    </row>
    <row r="1384" spans="2:4" ht="12.95" customHeight="1" x14ac:dyDescent="0.2">
      <c r="B1384" s="112"/>
      <c r="C1384" s="114"/>
      <c r="D1384" s="114"/>
    </row>
    <row r="1385" spans="2:4" ht="12.95" customHeight="1" x14ac:dyDescent="0.2">
      <c r="B1385" s="112"/>
      <c r="C1385" s="114"/>
      <c r="D1385" s="114"/>
    </row>
    <row r="1386" spans="2:4" ht="12.95" customHeight="1" x14ac:dyDescent="0.2">
      <c r="B1386" s="112"/>
      <c r="C1386" s="114"/>
      <c r="D1386" s="114"/>
    </row>
    <row r="1387" spans="2:4" ht="12.95" customHeight="1" x14ac:dyDescent="0.2">
      <c r="B1387" s="112"/>
      <c r="C1387" s="114"/>
      <c r="D1387" s="114"/>
    </row>
    <row r="1388" spans="2:4" ht="12.95" customHeight="1" x14ac:dyDescent="0.2">
      <c r="B1388" s="112"/>
      <c r="C1388" s="114"/>
      <c r="D1388" s="114"/>
    </row>
    <row r="1389" spans="2:4" ht="12.95" customHeight="1" x14ac:dyDescent="0.2">
      <c r="B1389" s="112"/>
      <c r="C1389" s="114"/>
      <c r="D1389" s="114"/>
    </row>
    <row r="1390" spans="2:4" ht="12.95" customHeight="1" x14ac:dyDescent="0.2">
      <c r="B1390" s="112"/>
      <c r="C1390" s="114"/>
      <c r="D1390" s="114"/>
    </row>
    <row r="1391" spans="2:4" ht="12.95" customHeight="1" x14ac:dyDescent="0.2">
      <c r="B1391" s="112"/>
      <c r="C1391" s="114"/>
      <c r="D1391" s="114"/>
    </row>
    <row r="1392" spans="2:4" ht="12.95" customHeight="1" x14ac:dyDescent="0.2">
      <c r="B1392" s="112"/>
      <c r="C1392" s="114"/>
      <c r="D1392" s="114"/>
    </row>
    <row r="1393" spans="2:4" ht="12.95" customHeight="1" x14ac:dyDescent="0.2">
      <c r="B1393" s="112"/>
      <c r="C1393" s="114"/>
      <c r="D1393" s="114"/>
    </row>
    <row r="1394" spans="2:4" ht="12.95" customHeight="1" x14ac:dyDescent="0.2">
      <c r="B1394" s="112"/>
      <c r="C1394" s="114"/>
      <c r="D1394" s="114"/>
    </row>
    <row r="1395" spans="2:4" ht="12.95" customHeight="1" x14ac:dyDescent="0.2">
      <c r="B1395" s="112"/>
      <c r="C1395" s="114"/>
      <c r="D1395" s="114"/>
    </row>
    <row r="1396" spans="2:4" ht="12.95" customHeight="1" x14ac:dyDescent="0.2">
      <c r="B1396" s="112"/>
      <c r="C1396" s="114"/>
      <c r="D1396" s="114"/>
    </row>
    <row r="1397" spans="2:4" ht="12.95" customHeight="1" x14ac:dyDescent="0.2">
      <c r="B1397" s="112"/>
      <c r="C1397" s="114"/>
      <c r="D1397" s="114"/>
    </row>
    <row r="1398" spans="2:4" ht="12.95" customHeight="1" x14ac:dyDescent="0.2">
      <c r="B1398" s="112"/>
      <c r="C1398" s="114"/>
      <c r="D1398" s="114"/>
    </row>
    <row r="1399" spans="2:4" ht="12.95" customHeight="1" x14ac:dyDescent="0.2">
      <c r="B1399" s="112"/>
      <c r="C1399" s="114"/>
      <c r="D1399" s="114"/>
    </row>
    <row r="1400" spans="2:4" ht="12.95" customHeight="1" x14ac:dyDescent="0.2">
      <c r="B1400" s="112"/>
      <c r="C1400" s="114"/>
      <c r="D1400" s="114"/>
    </row>
    <row r="1401" spans="2:4" ht="12.95" customHeight="1" x14ac:dyDescent="0.2">
      <c r="B1401" s="112"/>
      <c r="C1401" s="114"/>
      <c r="D1401" s="114"/>
    </row>
    <row r="1402" spans="2:4" ht="12.95" customHeight="1" x14ac:dyDescent="0.2">
      <c r="B1402" s="112"/>
      <c r="C1402" s="114"/>
      <c r="D1402" s="114"/>
    </row>
    <row r="1403" spans="2:4" ht="12.95" customHeight="1" x14ac:dyDescent="0.2">
      <c r="B1403" s="112"/>
      <c r="C1403" s="114"/>
      <c r="D1403" s="114"/>
    </row>
    <row r="1404" spans="2:4" ht="12.95" customHeight="1" x14ac:dyDescent="0.2">
      <c r="B1404" s="112"/>
      <c r="C1404" s="114"/>
      <c r="D1404" s="114"/>
    </row>
    <row r="1405" spans="2:4" ht="12.95" customHeight="1" x14ac:dyDescent="0.2">
      <c r="B1405" s="112"/>
      <c r="C1405" s="114"/>
      <c r="D1405" s="114"/>
    </row>
    <row r="1406" spans="2:4" ht="12.95" customHeight="1" x14ac:dyDescent="0.2">
      <c r="B1406" s="112"/>
      <c r="C1406" s="114"/>
      <c r="D1406" s="114"/>
    </row>
    <row r="1407" spans="2:4" ht="12.95" customHeight="1" x14ac:dyDescent="0.2">
      <c r="B1407" s="112"/>
      <c r="C1407" s="114"/>
      <c r="D1407" s="114"/>
    </row>
    <row r="1408" spans="2:4" ht="12.95" customHeight="1" x14ac:dyDescent="0.2">
      <c r="B1408" s="112"/>
      <c r="C1408" s="114"/>
      <c r="D1408" s="114"/>
    </row>
    <row r="1409" spans="2:4" ht="12.95" customHeight="1" x14ac:dyDescent="0.2">
      <c r="B1409" s="112"/>
      <c r="C1409" s="114"/>
      <c r="D1409" s="114"/>
    </row>
    <row r="1410" spans="2:4" ht="12.95" customHeight="1" x14ac:dyDescent="0.2">
      <c r="B1410" s="112"/>
      <c r="C1410" s="114"/>
      <c r="D1410" s="114"/>
    </row>
    <row r="1411" spans="2:4" ht="12.95" customHeight="1" x14ac:dyDescent="0.2">
      <c r="B1411" s="112"/>
      <c r="C1411" s="114"/>
      <c r="D1411" s="114"/>
    </row>
    <row r="1412" spans="2:4" ht="12.95" customHeight="1" x14ac:dyDescent="0.2">
      <c r="B1412" s="112"/>
      <c r="C1412" s="114"/>
      <c r="D1412" s="114"/>
    </row>
    <row r="1413" spans="2:4" ht="12.95" customHeight="1" x14ac:dyDescent="0.2">
      <c r="B1413" s="112"/>
      <c r="C1413" s="114"/>
      <c r="D1413" s="114"/>
    </row>
    <row r="1414" spans="2:4" ht="12.95" customHeight="1" x14ac:dyDescent="0.2">
      <c r="B1414" s="112"/>
      <c r="C1414" s="114"/>
      <c r="D1414" s="114"/>
    </row>
    <row r="1415" spans="2:4" ht="12.95" customHeight="1" x14ac:dyDescent="0.2">
      <c r="B1415" s="112"/>
      <c r="C1415" s="114"/>
      <c r="D1415" s="114"/>
    </row>
    <row r="1416" spans="2:4" ht="12.95" customHeight="1" x14ac:dyDescent="0.2">
      <c r="B1416" s="112"/>
      <c r="C1416" s="114"/>
      <c r="D1416" s="114"/>
    </row>
    <row r="1417" spans="2:4" ht="12.95" customHeight="1" x14ac:dyDescent="0.2">
      <c r="B1417" s="112"/>
      <c r="C1417" s="114"/>
      <c r="D1417" s="114"/>
    </row>
    <row r="1418" spans="2:4" ht="12.95" customHeight="1" x14ac:dyDescent="0.2">
      <c r="B1418" s="112"/>
      <c r="C1418" s="114"/>
      <c r="D1418" s="114"/>
    </row>
    <row r="1419" spans="2:4" ht="12.95" customHeight="1" x14ac:dyDescent="0.2">
      <c r="B1419" s="112"/>
      <c r="C1419" s="114"/>
      <c r="D1419" s="114"/>
    </row>
    <row r="1420" spans="2:4" ht="12.95" customHeight="1" x14ac:dyDescent="0.2">
      <c r="B1420" s="112"/>
      <c r="C1420" s="114"/>
      <c r="D1420" s="114"/>
    </row>
    <row r="1421" spans="2:4" ht="12.95" customHeight="1" x14ac:dyDescent="0.2">
      <c r="B1421" s="112"/>
      <c r="C1421" s="114"/>
      <c r="D1421" s="114"/>
    </row>
    <row r="1422" spans="2:4" ht="12.95" customHeight="1" x14ac:dyDescent="0.2">
      <c r="B1422" s="112"/>
      <c r="C1422" s="114"/>
      <c r="D1422" s="114"/>
    </row>
    <row r="1423" spans="2:4" ht="12.95" customHeight="1" x14ac:dyDescent="0.2">
      <c r="B1423" s="112"/>
      <c r="C1423" s="114"/>
      <c r="D1423" s="114"/>
    </row>
    <row r="1424" spans="2:4" ht="12.95" customHeight="1" x14ac:dyDescent="0.2">
      <c r="B1424" s="112"/>
      <c r="C1424" s="114"/>
      <c r="D1424" s="114"/>
    </row>
    <row r="1425" spans="2:4" ht="12.95" customHeight="1" x14ac:dyDescent="0.2">
      <c r="B1425" s="112"/>
      <c r="C1425" s="114"/>
      <c r="D1425" s="114"/>
    </row>
    <row r="1426" spans="2:4" ht="12.95" customHeight="1" x14ac:dyDescent="0.2">
      <c r="B1426" s="112"/>
      <c r="C1426" s="114"/>
      <c r="D1426" s="114"/>
    </row>
    <row r="1427" spans="2:4" ht="12.95" customHeight="1" x14ac:dyDescent="0.2">
      <c r="B1427" s="112"/>
      <c r="C1427" s="114"/>
      <c r="D1427" s="114"/>
    </row>
    <row r="1428" spans="2:4" ht="12.95" customHeight="1" x14ac:dyDescent="0.2">
      <c r="B1428" s="112"/>
      <c r="C1428" s="114"/>
      <c r="D1428" s="114"/>
    </row>
    <row r="1429" spans="2:4" ht="12.95" customHeight="1" x14ac:dyDescent="0.2">
      <c r="B1429" s="112"/>
      <c r="C1429" s="114"/>
      <c r="D1429" s="114"/>
    </row>
    <row r="1430" spans="2:4" ht="12.95" customHeight="1" x14ac:dyDescent="0.2">
      <c r="B1430" s="112"/>
      <c r="C1430" s="114"/>
      <c r="D1430" s="114"/>
    </row>
    <row r="1431" spans="2:4" ht="12.95" customHeight="1" x14ac:dyDescent="0.2">
      <c r="B1431" s="112"/>
      <c r="C1431" s="114"/>
      <c r="D1431" s="114"/>
    </row>
    <row r="1432" spans="2:4" ht="12.95" customHeight="1" x14ac:dyDescent="0.2">
      <c r="B1432" s="112"/>
      <c r="C1432" s="114"/>
      <c r="D1432" s="114"/>
    </row>
    <row r="1433" spans="2:4" ht="12.95" customHeight="1" x14ac:dyDescent="0.2">
      <c r="B1433" s="112"/>
      <c r="C1433" s="114"/>
      <c r="D1433" s="114"/>
    </row>
    <row r="1434" spans="2:4" ht="12.95" customHeight="1" x14ac:dyDescent="0.2">
      <c r="B1434" s="112"/>
      <c r="C1434" s="114"/>
      <c r="D1434" s="114"/>
    </row>
    <row r="1435" spans="2:4" ht="12.95" customHeight="1" x14ac:dyDescent="0.2">
      <c r="B1435" s="112"/>
      <c r="C1435" s="114"/>
      <c r="D1435" s="114"/>
    </row>
    <row r="1436" spans="2:4" ht="12.95" customHeight="1" x14ac:dyDescent="0.2">
      <c r="B1436" s="112"/>
      <c r="C1436" s="114"/>
      <c r="D1436" s="114"/>
    </row>
    <row r="1437" spans="2:4" ht="12.95" customHeight="1" x14ac:dyDescent="0.2">
      <c r="B1437" s="112"/>
      <c r="C1437" s="114"/>
      <c r="D1437" s="114"/>
    </row>
    <row r="1438" spans="2:4" ht="12.95" customHeight="1" x14ac:dyDescent="0.2">
      <c r="B1438" s="112"/>
      <c r="C1438" s="114"/>
      <c r="D1438" s="114"/>
    </row>
    <row r="1439" spans="2:4" ht="12.95" customHeight="1" x14ac:dyDescent="0.2">
      <c r="B1439" s="112"/>
      <c r="C1439" s="114"/>
      <c r="D1439" s="114"/>
    </row>
    <row r="1440" spans="2:4" ht="12.95" customHeight="1" x14ac:dyDescent="0.2">
      <c r="B1440" s="112"/>
      <c r="C1440" s="114"/>
      <c r="D1440" s="114"/>
    </row>
    <row r="1441" spans="2:4" ht="12.95" customHeight="1" x14ac:dyDescent="0.2">
      <c r="B1441" s="112"/>
      <c r="C1441" s="114"/>
      <c r="D1441" s="114"/>
    </row>
    <row r="1442" spans="2:4" ht="12.95" customHeight="1" x14ac:dyDescent="0.2">
      <c r="B1442" s="112"/>
      <c r="C1442" s="114"/>
      <c r="D1442" s="114"/>
    </row>
    <row r="1443" spans="2:4" ht="12.95" customHeight="1" x14ac:dyDescent="0.2">
      <c r="B1443" s="112"/>
      <c r="C1443" s="114"/>
      <c r="D1443" s="114"/>
    </row>
    <row r="1444" spans="2:4" ht="12.95" customHeight="1" x14ac:dyDescent="0.2">
      <c r="B1444" s="112"/>
      <c r="C1444" s="114"/>
      <c r="D1444" s="114"/>
    </row>
    <row r="1445" spans="2:4" ht="12.95" customHeight="1" x14ac:dyDescent="0.2">
      <c r="B1445" s="112"/>
      <c r="C1445" s="114"/>
      <c r="D1445" s="114"/>
    </row>
    <row r="1446" spans="2:4" ht="12.95" customHeight="1" x14ac:dyDescent="0.2">
      <c r="B1446" s="112"/>
      <c r="C1446" s="114"/>
      <c r="D1446" s="114"/>
    </row>
    <row r="1447" spans="2:4" ht="12.95" customHeight="1" x14ac:dyDescent="0.2">
      <c r="B1447" s="112"/>
      <c r="C1447" s="114"/>
      <c r="D1447" s="114"/>
    </row>
    <row r="1448" spans="2:4" ht="12.95" customHeight="1" x14ac:dyDescent="0.2">
      <c r="B1448" s="112"/>
      <c r="C1448" s="114"/>
      <c r="D1448" s="114"/>
    </row>
    <row r="1449" spans="2:4" ht="12.95" customHeight="1" x14ac:dyDescent="0.2">
      <c r="B1449" s="112"/>
      <c r="C1449" s="114"/>
      <c r="D1449" s="114"/>
    </row>
    <row r="1450" spans="2:4" ht="12.95" customHeight="1" x14ac:dyDescent="0.2">
      <c r="B1450" s="112"/>
      <c r="C1450" s="114"/>
      <c r="D1450" s="114"/>
    </row>
    <row r="1451" spans="2:4" ht="12.95" customHeight="1" x14ac:dyDescent="0.2">
      <c r="B1451" s="112"/>
      <c r="C1451" s="114"/>
      <c r="D1451" s="114"/>
    </row>
    <row r="1452" spans="2:4" ht="12.95" customHeight="1" x14ac:dyDescent="0.2">
      <c r="B1452" s="112"/>
      <c r="C1452" s="114"/>
      <c r="D1452" s="114"/>
    </row>
    <row r="1453" spans="2:4" ht="12.95" customHeight="1" x14ac:dyDescent="0.2">
      <c r="B1453" s="112"/>
      <c r="C1453" s="114"/>
      <c r="D1453" s="114"/>
    </row>
    <row r="1454" spans="2:4" ht="12.95" customHeight="1" x14ac:dyDescent="0.2">
      <c r="B1454" s="112"/>
      <c r="C1454" s="114"/>
      <c r="D1454" s="114"/>
    </row>
    <row r="1455" spans="2:4" ht="12.95" customHeight="1" x14ac:dyDescent="0.2">
      <c r="B1455" s="112"/>
      <c r="C1455" s="114"/>
      <c r="D1455" s="114"/>
    </row>
    <row r="1456" spans="2:4" ht="12.95" customHeight="1" x14ac:dyDescent="0.2">
      <c r="B1456" s="112"/>
      <c r="C1456" s="114"/>
      <c r="D1456" s="114"/>
    </row>
    <row r="1457" spans="2:4" ht="12.95" customHeight="1" x14ac:dyDescent="0.2">
      <c r="B1457" s="112"/>
      <c r="C1457" s="114"/>
      <c r="D1457" s="114"/>
    </row>
    <row r="1458" spans="2:4" ht="12.95" customHeight="1" x14ac:dyDescent="0.2">
      <c r="B1458" s="112"/>
      <c r="C1458" s="114"/>
      <c r="D1458" s="114"/>
    </row>
    <row r="1459" spans="2:4" ht="12.95" customHeight="1" x14ac:dyDescent="0.2">
      <c r="B1459" s="112"/>
      <c r="C1459" s="114"/>
      <c r="D1459" s="114"/>
    </row>
    <row r="1460" spans="2:4" ht="12.95" customHeight="1" x14ac:dyDescent="0.2">
      <c r="B1460" s="112"/>
      <c r="C1460" s="114"/>
      <c r="D1460" s="114"/>
    </row>
    <row r="1461" spans="2:4" ht="12.95" customHeight="1" x14ac:dyDescent="0.2">
      <c r="B1461" s="112"/>
      <c r="C1461" s="114"/>
      <c r="D1461" s="114"/>
    </row>
    <row r="1462" spans="2:4" ht="12.95" customHeight="1" x14ac:dyDescent="0.2">
      <c r="B1462" s="112"/>
      <c r="C1462" s="114"/>
      <c r="D1462" s="114"/>
    </row>
    <row r="1463" spans="2:4" ht="12.95" customHeight="1" x14ac:dyDescent="0.2">
      <c r="B1463" s="112"/>
      <c r="C1463" s="114"/>
      <c r="D1463" s="114"/>
    </row>
    <row r="1464" spans="2:4" ht="12.95" customHeight="1" x14ac:dyDescent="0.2">
      <c r="B1464" s="112"/>
      <c r="C1464" s="114"/>
      <c r="D1464" s="114"/>
    </row>
    <row r="1465" spans="2:4" ht="12.95" customHeight="1" x14ac:dyDescent="0.2">
      <c r="B1465" s="112"/>
      <c r="C1465" s="114"/>
      <c r="D1465" s="114"/>
    </row>
    <row r="1466" spans="2:4" ht="12.95" customHeight="1" x14ac:dyDescent="0.2">
      <c r="B1466" s="112"/>
      <c r="C1466" s="114"/>
      <c r="D1466" s="114"/>
    </row>
    <row r="1467" spans="2:4" ht="12.95" customHeight="1" x14ac:dyDescent="0.2">
      <c r="B1467" s="112"/>
      <c r="C1467" s="114"/>
      <c r="D1467" s="114"/>
    </row>
    <row r="1468" spans="2:4" ht="12.95" customHeight="1" x14ac:dyDescent="0.2">
      <c r="B1468" s="112"/>
      <c r="C1468" s="114"/>
      <c r="D1468" s="114"/>
    </row>
    <row r="1469" spans="2:4" ht="12.95" customHeight="1" x14ac:dyDescent="0.2">
      <c r="B1469" s="112"/>
      <c r="C1469" s="114"/>
      <c r="D1469" s="114"/>
    </row>
    <row r="1470" spans="2:4" ht="12.95" customHeight="1" x14ac:dyDescent="0.2">
      <c r="B1470" s="112"/>
      <c r="C1470" s="114"/>
      <c r="D1470" s="114"/>
    </row>
    <row r="1471" spans="2:4" ht="12.95" customHeight="1" x14ac:dyDescent="0.2">
      <c r="B1471" s="112"/>
      <c r="C1471" s="114"/>
      <c r="D1471" s="114"/>
    </row>
    <row r="1472" spans="2:4" ht="12.95" customHeight="1" x14ac:dyDescent="0.2">
      <c r="B1472" s="112"/>
      <c r="C1472" s="114"/>
      <c r="D1472" s="114"/>
    </row>
    <row r="1473" spans="2:4" ht="12.95" customHeight="1" x14ac:dyDescent="0.2">
      <c r="B1473" s="112"/>
      <c r="C1473" s="114"/>
      <c r="D1473" s="114"/>
    </row>
    <row r="1474" spans="2:4" ht="12.95" customHeight="1" x14ac:dyDescent="0.2">
      <c r="B1474" s="112"/>
      <c r="C1474" s="114"/>
      <c r="D1474" s="114"/>
    </row>
    <row r="1475" spans="2:4" ht="12.95" customHeight="1" x14ac:dyDescent="0.2">
      <c r="B1475" s="112"/>
      <c r="C1475" s="114"/>
      <c r="D1475" s="114"/>
    </row>
    <row r="1476" spans="2:4" ht="12.95" customHeight="1" x14ac:dyDescent="0.2">
      <c r="B1476" s="112"/>
      <c r="C1476" s="114"/>
      <c r="D1476" s="114"/>
    </row>
    <row r="1477" spans="2:4" ht="12.95" customHeight="1" x14ac:dyDescent="0.2">
      <c r="B1477" s="112"/>
      <c r="C1477" s="114"/>
      <c r="D1477" s="114"/>
    </row>
    <row r="1478" spans="2:4" ht="12.95" customHeight="1" x14ac:dyDescent="0.2">
      <c r="B1478" s="112"/>
      <c r="C1478" s="114"/>
      <c r="D1478" s="114"/>
    </row>
    <row r="1479" spans="2:4" ht="12.95" customHeight="1" x14ac:dyDescent="0.2">
      <c r="B1479" s="112"/>
      <c r="C1479" s="114"/>
      <c r="D1479" s="114"/>
    </row>
    <row r="1480" spans="2:4" ht="12.95" customHeight="1" x14ac:dyDescent="0.2">
      <c r="B1480" s="112"/>
      <c r="C1480" s="114"/>
      <c r="D1480" s="114"/>
    </row>
    <row r="1481" spans="2:4" ht="12.95" customHeight="1" x14ac:dyDescent="0.2">
      <c r="B1481" s="112"/>
      <c r="C1481" s="114"/>
      <c r="D1481" s="114"/>
    </row>
    <row r="1482" spans="2:4" ht="12.95" customHeight="1" x14ac:dyDescent="0.2">
      <c r="B1482" s="112"/>
      <c r="C1482" s="114"/>
      <c r="D1482" s="114"/>
    </row>
    <row r="1483" spans="2:4" ht="12.95" customHeight="1" x14ac:dyDescent="0.2">
      <c r="B1483" s="112"/>
      <c r="C1483" s="114"/>
      <c r="D1483" s="114"/>
    </row>
    <row r="1484" spans="2:4" ht="12.95" customHeight="1" x14ac:dyDescent="0.2">
      <c r="B1484" s="112"/>
      <c r="C1484" s="114"/>
      <c r="D1484" s="114"/>
    </row>
    <row r="1485" spans="2:4" ht="12.95" customHeight="1" x14ac:dyDescent="0.2">
      <c r="B1485" s="112"/>
      <c r="C1485" s="114"/>
      <c r="D1485" s="114"/>
    </row>
    <row r="1486" spans="2:4" ht="12.95" customHeight="1" x14ac:dyDescent="0.2">
      <c r="B1486" s="112"/>
      <c r="C1486" s="114"/>
      <c r="D1486" s="114"/>
    </row>
    <row r="1487" spans="2:4" ht="12.95" customHeight="1" x14ac:dyDescent="0.2">
      <c r="B1487" s="112"/>
      <c r="C1487" s="114"/>
      <c r="D1487" s="114"/>
    </row>
    <row r="1488" spans="2:4" ht="12.95" customHeight="1" x14ac:dyDescent="0.2">
      <c r="B1488" s="112"/>
      <c r="C1488" s="114"/>
      <c r="D1488" s="114"/>
    </row>
    <row r="1489" spans="2:4" ht="12.95" customHeight="1" x14ac:dyDescent="0.2">
      <c r="B1489" s="112"/>
      <c r="C1489" s="114"/>
      <c r="D1489" s="114"/>
    </row>
    <row r="1490" spans="2:4" ht="12.95" customHeight="1" x14ac:dyDescent="0.2">
      <c r="B1490" s="112"/>
      <c r="C1490" s="114"/>
      <c r="D1490" s="114"/>
    </row>
    <row r="1491" spans="2:4" ht="12.95" customHeight="1" x14ac:dyDescent="0.2">
      <c r="B1491" s="112"/>
      <c r="C1491" s="114"/>
      <c r="D1491" s="114"/>
    </row>
    <row r="1492" spans="2:4" ht="12.95" customHeight="1" x14ac:dyDescent="0.2">
      <c r="B1492" s="112"/>
      <c r="C1492" s="114"/>
      <c r="D1492" s="114"/>
    </row>
    <row r="1493" spans="2:4" ht="12.95" customHeight="1" x14ac:dyDescent="0.2">
      <c r="B1493" s="112"/>
      <c r="C1493" s="114"/>
      <c r="D1493" s="114"/>
    </row>
    <row r="1494" spans="2:4" ht="12.95" customHeight="1" x14ac:dyDescent="0.2">
      <c r="B1494" s="112"/>
      <c r="C1494" s="114"/>
      <c r="D1494" s="114"/>
    </row>
    <row r="1495" spans="2:4" ht="12.95" customHeight="1" x14ac:dyDescent="0.2">
      <c r="B1495" s="112"/>
      <c r="C1495" s="114"/>
      <c r="D1495" s="114"/>
    </row>
    <row r="1496" spans="2:4" ht="12.95" customHeight="1" x14ac:dyDescent="0.2">
      <c r="B1496" s="112"/>
      <c r="C1496" s="114"/>
      <c r="D1496" s="114"/>
    </row>
    <row r="1497" spans="2:4" ht="12.95" customHeight="1" x14ac:dyDescent="0.2">
      <c r="B1497" s="112"/>
      <c r="C1497" s="114"/>
      <c r="D1497" s="114"/>
    </row>
    <row r="1498" spans="2:4" ht="12.95" customHeight="1" x14ac:dyDescent="0.2">
      <c r="B1498" s="112"/>
      <c r="C1498" s="114"/>
      <c r="D1498" s="114"/>
    </row>
    <row r="1499" spans="2:4" ht="12.95" customHeight="1" x14ac:dyDescent="0.2">
      <c r="B1499" s="112"/>
      <c r="C1499" s="114"/>
      <c r="D1499" s="114"/>
    </row>
    <row r="1500" spans="2:4" ht="12.95" customHeight="1" x14ac:dyDescent="0.2">
      <c r="B1500" s="112"/>
    </row>
    <row r="1501" spans="2:4" ht="12.95" customHeight="1" x14ac:dyDescent="0.2">
      <c r="B1501" s="112"/>
    </row>
    <row r="1502" spans="2:4" ht="12.95" customHeight="1" x14ac:dyDescent="0.2">
      <c r="B1502" s="112"/>
    </row>
    <row r="1503" spans="2:4" ht="12.95" customHeight="1" x14ac:dyDescent="0.2">
      <c r="B1503" s="112"/>
    </row>
    <row r="1504" spans="2:4" ht="12.95" customHeight="1" x14ac:dyDescent="0.2">
      <c r="B1504" s="112"/>
    </row>
    <row r="1505" spans="2:2" ht="12.95" customHeight="1" x14ac:dyDescent="0.2">
      <c r="B1505" s="112"/>
    </row>
    <row r="1506" spans="2:2" ht="12.95" customHeight="1" x14ac:dyDescent="0.2">
      <c r="B1506" s="112"/>
    </row>
    <row r="1507" spans="2:2" ht="12.95" customHeight="1" x14ac:dyDescent="0.2">
      <c r="B1507" s="112"/>
    </row>
    <row r="1508" spans="2:2" ht="12.95" customHeight="1" x14ac:dyDescent="0.2">
      <c r="B1508" s="112"/>
    </row>
    <row r="1509" spans="2:2" ht="12.95" customHeight="1" x14ac:dyDescent="0.2">
      <c r="B1509" s="112"/>
    </row>
    <row r="1510" spans="2:2" ht="12.95" customHeight="1" x14ac:dyDescent="0.2">
      <c r="B1510" s="112"/>
    </row>
    <row r="1511" spans="2:2" ht="12.95" customHeight="1" x14ac:dyDescent="0.2">
      <c r="B1511" s="112"/>
    </row>
    <row r="1512" spans="2:2" ht="12.95" customHeight="1" x14ac:dyDescent="0.2">
      <c r="B1512" s="112"/>
    </row>
    <row r="1513" spans="2:2" ht="12.95" customHeight="1" x14ac:dyDescent="0.2">
      <c r="B1513" s="112"/>
    </row>
    <row r="1514" spans="2:2" ht="12.95" customHeight="1" x14ac:dyDescent="0.2">
      <c r="B1514" s="112"/>
    </row>
    <row r="1515" spans="2:2" ht="12.95" customHeight="1" x14ac:dyDescent="0.2">
      <c r="B1515" s="112"/>
    </row>
    <row r="1516" spans="2:2" ht="12.95" customHeight="1" x14ac:dyDescent="0.2">
      <c r="B1516" s="112"/>
    </row>
    <row r="1517" spans="2:2" ht="12.95" customHeight="1" x14ac:dyDescent="0.2">
      <c r="B1517" s="112"/>
    </row>
    <row r="1518" spans="2:2" ht="12.95" customHeight="1" x14ac:dyDescent="0.2">
      <c r="B1518" s="112"/>
    </row>
    <row r="1519" spans="2:2" ht="12.95" customHeight="1" x14ac:dyDescent="0.2">
      <c r="B1519" s="112"/>
    </row>
    <row r="1520" spans="2:2" ht="12.95" customHeight="1" x14ac:dyDescent="0.2">
      <c r="B1520" s="112"/>
    </row>
    <row r="1521" spans="2:2" ht="12.95" customHeight="1" x14ac:dyDescent="0.2">
      <c r="B1521" s="112"/>
    </row>
    <row r="1522" spans="2:2" ht="12.95" customHeight="1" x14ac:dyDescent="0.2">
      <c r="B1522" s="112"/>
    </row>
    <row r="1523" spans="2:2" ht="12.95" customHeight="1" x14ac:dyDescent="0.2">
      <c r="B1523" s="112"/>
    </row>
    <row r="1524" spans="2:2" ht="12.95" customHeight="1" x14ac:dyDescent="0.2">
      <c r="B1524" s="112"/>
    </row>
    <row r="1525" spans="2:2" ht="12.95" customHeight="1" x14ac:dyDescent="0.2">
      <c r="B1525" s="112"/>
    </row>
    <row r="1526" spans="2:2" ht="12.95" customHeight="1" x14ac:dyDescent="0.2">
      <c r="B1526" s="112"/>
    </row>
    <row r="1527" spans="2:2" ht="12.95" customHeight="1" x14ac:dyDescent="0.2">
      <c r="B1527" s="112"/>
    </row>
    <row r="1528" spans="2:2" ht="12.95" customHeight="1" x14ac:dyDescent="0.2">
      <c r="B1528" s="112"/>
    </row>
    <row r="1529" spans="2:2" ht="12.95" customHeight="1" x14ac:dyDescent="0.2">
      <c r="B1529" s="112"/>
    </row>
    <row r="1530" spans="2:2" ht="12.95" customHeight="1" x14ac:dyDescent="0.2">
      <c r="B1530" s="112"/>
    </row>
    <row r="1531" spans="2:2" ht="12.95" customHeight="1" x14ac:dyDescent="0.2">
      <c r="B1531" s="112"/>
    </row>
    <row r="1532" spans="2:2" ht="12.95" customHeight="1" x14ac:dyDescent="0.2">
      <c r="B1532" s="112"/>
    </row>
    <row r="1533" spans="2:2" ht="12.95" customHeight="1" x14ac:dyDescent="0.2">
      <c r="B1533" s="112"/>
    </row>
    <row r="1534" spans="2:2" ht="12.95" customHeight="1" x14ac:dyDescent="0.2">
      <c r="B1534" s="112"/>
    </row>
    <row r="1535" spans="2:2" ht="12.95" customHeight="1" x14ac:dyDescent="0.2">
      <c r="B1535" s="112"/>
    </row>
    <row r="1536" spans="2:2" ht="12.95" customHeight="1" x14ac:dyDescent="0.2">
      <c r="B1536" s="112"/>
    </row>
    <row r="1537" spans="2:2" ht="12.95" customHeight="1" x14ac:dyDescent="0.2">
      <c r="B1537" s="112"/>
    </row>
    <row r="1538" spans="2:2" ht="12.95" customHeight="1" x14ac:dyDescent="0.2">
      <c r="B1538" s="112"/>
    </row>
    <row r="1539" spans="2:2" ht="12.95" customHeight="1" x14ac:dyDescent="0.2">
      <c r="B1539" s="112"/>
    </row>
    <row r="1540" spans="2:2" ht="12.95" customHeight="1" x14ac:dyDescent="0.2">
      <c r="B1540" s="112"/>
    </row>
    <row r="1541" spans="2:2" ht="12.95" customHeight="1" x14ac:dyDescent="0.2">
      <c r="B1541" s="112"/>
    </row>
    <row r="1542" spans="2:2" ht="12.95" customHeight="1" x14ac:dyDescent="0.2">
      <c r="B1542" s="112"/>
    </row>
    <row r="1543" spans="2:2" ht="12.95" customHeight="1" x14ac:dyDescent="0.2">
      <c r="B1543" s="112"/>
    </row>
    <row r="1544" spans="2:2" ht="12.95" customHeight="1" x14ac:dyDescent="0.2">
      <c r="B1544" s="112"/>
    </row>
    <row r="1545" spans="2:2" ht="12.95" customHeight="1" x14ac:dyDescent="0.2">
      <c r="B1545" s="112"/>
    </row>
    <row r="1546" spans="2:2" ht="12.95" customHeight="1" x14ac:dyDescent="0.2">
      <c r="B1546" s="112"/>
    </row>
    <row r="1547" spans="2:2" ht="12.95" customHeight="1" x14ac:dyDescent="0.2">
      <c r="B1547" s="112"/>
    </row>
    <row r="1548" spans="2:2" ht="12.95" customHeight="1" x14ac:dyDescent="0.2">
      <c r="B1548" s="112"/>
    </row>
    <row r="1549" spans="2:2" ht="12.95" customHeight="1" x14ac:dyDescent="0.2">
      <c r="B1549" s="112"/>
    </row>
    <row r="1550" spans="2:2" ht="12.95" customHeight="1" x14ac:dyDescent="0.2">
      <c r="B1550" s="112"/>
    </row>
    <row r="1551" spans="2:2" ht="12.95" customHeight="1" x14ac:dyDescent="0.2">
      <c r="B1551" s="112"/>
    </row>
    <row r="1552" spans="2:2" ht="12.95" customHeight="1" x14ac:dyDescent="0.2">
      <c r="B1552" s="112"/>
    </row>
    <row r="1553" spans="2:2" ht="12.95" customHeight="1" x14ac:dyDescent="0.2">
      <c r="B1553" s="112"/>
    </row>
    <row r="1554" spans="2:2" ht="12.95" customHeight="1" x14ac:dyDescent="0.2">
      <c r="B1554" s="112"/>
    </row>
    <row r="1555" spans="2:2" ht="12.95" customHeight="1" x14ac:dyDescent="0.2">
      <c r="B1555" s="112"/>
    </row>
    <row r="1556" spans="2:2" ht="12.95" customHeight="1" x14ac:dyDescent="0.2">
      <c r="B1556" s="112"/>
    </row>
    <row r="1557" spans="2:2" ht="12.95" customHeight="1" x14ac:dyDescent="0.2">
      <c r="B1557" s="112"/>
    </row>
    <row r="1558" spans="2:2" ht="12.95" customHeight="1" x14ac:dyDescent="0.2">
      <c r="B1558" s="112"/>
    </row>
    <row r="1559" spans="2:2" ht="12.95" customHeight="1" x14ac:dyDescent="0.2">
      <c r="B1559" s="112"/>
    </row>
    <row r="1560" spans="2:2" ht="12.95" customHeight="1" x14ac:dyDescent="0.2">
      <c r="B1560" s="112"/>
    </row>
    <row r="1561" spans="2:2" ht="12.95" customHeight="1" x14ac:dyDescent="0.2">
      <c r="B1561" s="112"/>
    </row>
    <row r="1562" spans="2:2" ht="12.95" customHeight="1" x14ac:dyDescent="0.2">
      <c r="B1562" s="112"/>
    </row>
    <row r="1563" spans="2:2" ht="12.95" customHeight="1" x14ac:dyDescent="0.2">
      <c r="B1563" s="112"/>
    </row>
    <row r="1564" spans="2:2" ht="12.95" customHeight="1" x14ac:dyDescent="0.2">
      <c r="B1564" s="112"/>
    </row>
    <row r="1565" spans="2:2" ht="12.95" customHeight="1" x14ac:dyDescent="0.2">
      <c r="B1565" s="112"/>
    </row>
    <row r="1566" spans="2:2" ht="12.95" customHeight="1" x14ac:dyDescent="0.2">
      <c r="B1566" s="112"/>
    </row>
    <row r="1567" spans="2:2" ht="12.95" customHeight="1" x14ac:dyDescent="0.2">
      <c r="B1567" s="112"/>
    </row>
    <row r="1568" spans="2:2" ht="12.95" customHeight="1" x14ac:dyDescent="0.2">
      <c r="B1568" s="112"/>
    </row>
    <row r="1569" spans="2:2" ht="12.95" customHeight="1" x14ac:dyDescent="0.2">
      <c r="B1569" s="112"/>
    </row>
    <row r="1570" spans="2:2" ht="12.95" customHeight="1" x14ac:dyDescent="0.2">
      <c r="B1570" s="112"/>
    </row>
    <row r="1571" spans="2:2" ht="12.95" customHeight="1" x14ac:dyDescent="0.2">
      <c r="B1571" s="112"/>
    </row>
    <row r="1572" spans="2:2" ht="12.95" customHeight="1" x14ac:dyDescent="0.2">
      <c r="B1572" s="112"/>
    </row>
    <row r="1573" spans="2:2" ht="12.95" customHeight="1" x14ac:dyDescent="0.2">
      <c r="B1573" s="112"/>
    </row>
    <row r="1574" spans="2:2" ht="12.95" customHeight="1" x14ac:dyDescent="0.2">
      <c r="B1574" s="112"/>
    </row>
    <row r="1575" spans="2:2" ht="12.95" customHeight="1" x14ac:dyDescent="0.2">
      <c r="B1575" s="112"/>
    </row>
    <row r="1576" spans="2:2" ht="12.95" customHeight="1" x14ac:dyDescent="0.2">
      <c r="B1576" s="112"/>
    </row>
    <row r="1577" spans="2:2" ht="12.95" customHeight="1" x14ac:dyDescent="0.2">
      <c r="B1577" s="112"/>
    </row>
    <row r="1578" spans="2:2" ht="12.95" customHeight="1" x14ac:dyDescent="0.2">
      <c r="B1578" s="112"/>
    </row>
    <row r="1579" spans="2:2" ht="12.95" customHeight="1" x14ac:dyDescent="0.2">
      <c r="B1579" s="112"/>
    </row>
    <row r="1580" spans="2:2" ht="12.95" customHeight="1" x14ac:dyDescent="0.2">
      <c r="B1580" s="112"/>
    </row>
    <row r="1581" spans="2:2" ht="12.95" customHeight="1" x14ac:dyDescent="0.2">
      <c r="B1581" s="112"/>
    </row>
    <row r="1582" spans="2:2" ht="12.95" customHeight="1" x14ac:dyDescent="0.2">
      <c r="B1582" s="112"/>
    </row>
    <row r="1583" spans="2:2" ht="12.95" customHeight="1" x14ac:dyDescent="0.2">
      <c r="B1583" s="112"/>
    </row>
    <row r="1584" spans="2:2" ht="12.95" customHeight="1" x14ac:dyDescent="0.2">
      <c r="B1584" s="112"/>
    </row>
    <row r="1585" spans="2:2" ht="12.95" customHeight="1" x14ac:dyDescent="0.2">
      <c r="B1585" s="112"/>
    </row>
    <row r="1586" spans="2:2" ht="12.95" customHeight="1" x14ac:dyDescent="0.2">
      <c r="B1586" s="112"/>
    </row>
    <row r="1587" spans="2:2" ht="12.95" customHeight="1" x14ac:dyDescent="0.2">
      <c r="B1587" s="112"/>
    </row>
    <row r="1588" spans="2:2" ht="12.95" customHeight="1" x14ac:dyDescent="0.2">
      <c r="B1588" s="112"/>
    </row>
    <row r="1589" spans="2:2" ht="12.95" customHeight="1" x14ac:dyDescent="0.2">
      <c r="B1589" s="112"/>
    </row>
    <row r="1590" spans="2:2" ht="12.95" customHeight="1" x14ac:dyDescent="0.2">
      <c r="B1590" s="112"/>
    </row>
    <row r="1591" spans="2:2" ht="12.95" customHeight="1" x14ac:dyDescent="0.2">
      <c r="B1591" s="112"/>
    </row>
    <row r="1592" spans="2:2" ht="12.95" customHeight="1" x14ac:dyDescent="0.2">
      <c r="B1592" s="112"/>
    </row>
    <row r="1593" spans="2:2" ht="12.95" customHeight="1" x14ac:dyDescent="0.2">
      <c r="B1593" s="112"/>
    </row>
    <row r="1594" spans="2:2" ht="12.95" customHeight="1" x14ac:dyDescent="0.2">
      <c r="B1594" s="112"/>
    </row>
    <row r="1595" spans="2:2" ht="12.95" customHeight="1" x14ac:dyDescent="0.2">
      <c r="B1595" s="112"/>
    </row>
    <row r="1596" spans="2:2" ht="12.95" customHeight="1" x14ac:dyDescent="0.2">
      <c r="B1596" s="112"/>
    </row>
    <row r="1597" spans="2:2" ht="12.95" customHeight="1" x14ac:dyDescent="0.2">
      <c r="B1597" s="112"/>
    </row>
    <row r="1598" spans="2:2" ht="12.95" customHeight="1" x14ac:dyDescent="0.2">
      <c r="B1598" s="112"/>
    </row>
    <row r="1599" spans="2:2" ht="12.95" customHeight="1" x14ac:dyDescent="0.2">
      <c r="B1599" s="112"/>
    </row>
    <row r="1600" spans="2:2" ht="12.95" customHeight="1" x14ac:dyDescent="0.2">
      <c r="B1600" s="112"/>
    </row>
    <row r="1601" spans="2:2" ht="12.95" customHeight="1" x14ac:dyDescent="0.2">
      <c r="B1601" s="112"/>
    </row>
    <row r="1602" spans="2:2" ht="12.95" customHeight="1" x14ac:dyDescent="0.2">
      <c r="B1602" s="112"/>
    </row>
    <row r="1603" spans="2:2" ht="12.95" customHeight="1" x14ac:dyDescent="0.2">
      <c r="B1603" s="112"/>
    </row>
    <row r="1604" spans="2:2" ht="12.95" customHeight="1" x14ac:dyDescent="0.2">
      <c r="B1604" s="112"/>
    </row>
    <row r="1605" spans="2:2" ht="12.95" customHeight="1" x14ac:dyDescent="0.2">
      <c r="B1605" s="112"/>
    </row>
    <row r="1606" spans="2:2" ht="12.95" customHeight="1" x14ac:dyDescent="0.2">
      <c r="B1606" s="112"/>
    </row>
    <row r="1607" spans="2:2" ht="12.95" customHeight="1" x14ac:dyDescent="0.2">
      <c r="B1607" s="112"/>
    </row>
    <row r="1608" spans="2:2" ht="12.95" customHeight="1" x14ac:dyDescent="0.2">
      <c r="B1608" s="112"/>
    </row>
    <row r="1609" spans="2:2" ht="12.95" customHeight="1" x14ac:dyDescent="0.2">
      <c r="B1609" s="112"/>
    </row>
    <row r="1610" spans="2:2" ht="12.95" customHeight="1" x14ac:dyDescent="0.2">
      <c r="B1610" s="112"/>
    </row>
    <row r="1611" spans="2:2" ht="12.95" customHeight="1" x14ac:dyDescent="0.2">
      <c r="B1611" s="112"/>
    </row>
    <row r="1612" spans="2:2" ht="12.95" customHeight="1" x14ac:dyDescent="0.2">
      <c r="B1612" s="112"/>
    </row>
    <row r="1613" spans="2:2" ht="12.95" customHeight="1" x14ac:dyDescent="0.2">
      <c r="B1613" s="112"/>
    </row>
    <row r="1614" spans="2:2" ht="12.95" customHeight="1" x14ac:dyDescent="0.2">
      <c r="B1614" s="112"/>
    </row>
    <row r="1615" spans="2:2" ht="12.95" customHeight="1" x14ac:dyDescent="0.2">
      <c r="B1615" s="112"/>
    </row>
    <row r="1616" spans="2:2" ht="12.95" customHeight="1" x14ac:dyDescent="0.2">
      <c r="B1616" s="112"/>
    </row>
    <row r="1617" spans="2:2" ht="12.95" customHeight="1" x14ac:dyDescent="0.2">
      <c r="B1617" s="112"/>
    </row>
    <row r="1618" spans="2:2" ht="12.95" customHeight="1" x14ac:dyDescent="0.2">
      <c r="B1618" s="112"/>
    </row>
    <row r="1619" spans="2:2" ht="12.95" customHeight="1" x14ac:dyDescent="0.2">
      <c r="B1619" s="112"/>
    </row>
    <row r="1620" spans="2:2" ht="12.95" customHeight="1" x14ac:dyDescent="0.2">
      <c r="B1620" s="112"/>
    </row>
    <row r="1621" spans="2:2" ht="12.95" customHeight="1" x14ac:dyDescent="0.2">
      <c r="B1621" s="112"/>
    </row>
    <row r="1622" spans="2:2" ht="12.95" customHeight="1" x14ac:dyDescent="0.2">
      <c r="B1622" s="112"/>
    </row>
    <row r="1623" spans="2:2" ht="12.95" customHeight="1" x14ac:dyDescent="0.2">
      <c r="B1623" s="112"/>
    </row>
    <row r="1624" spans="2:2" ht="12.95" customHeight="1" x14ac:dyDescent="0.2">
      <c r="B1624" s="112"/>
    </row>
    <row r="1625" spans="2:2" ht="12.95" customHeight="1" x14ac:dyDescent="0.2">
      <c r="B1625" s="112"/>
    </row>
    <row r="1626" spans="2:2" ht="12.95" customHeight="1" x14ac:dyDescent="0.2">
      <c r="B1626" s="112"/>
    </row>
    <row r="1627" spans="2:2" ht="12.95" customHeight="1" x14ac:dyDescent="0.2">
      <c r="B1627" s="112"/>
    </row>
    <row r="1628" spans="2:2" ht="12.95" customHeight="1" x14ac:dyDescent="0.2">
      <c r="B1628" s="112"/>
    </row>
    <row r="1629" spans="2:2" ht="12.95" customHeight="1" x14ac:dyDescent="0.2">
      <c r="B1629" s="112"/>
    </row>
    <row r="1630" spans="2:2" ht="12.95" customHeight="1" x14ac:dyDescent="0.2">
      <c r="B1630" s="112"/>
    </row>
    <row r="1631" spans="2:2" ht="12.95" customHeight="1" x14ac:dyDescent="0.2">
      <c r="B1631" s="112"/>
    </row>
    <row r="1632" spans="2:2" ht="12.95" customHeight="1" x14ac:dyDescent="0.2">
      <c r="B1632" s="112"/>
    </row>
    <row r="1633" spans="2:2" ht="12.95" customHeight="1" x14ac:dyDescent="0.2">
      <c r="B1633" s="112"/>
    </row>
    <row r="1634" spans="2:2" ht="12.95" customHeight="1" x14ac:dyDescent="0.2">
      <c r="B1634" s="112"/>
    </row>
    <row r="1635" spans="2:2" ht="12.95" customHeight="1" x14ac:dyDescent="0.2">
      <c r="B1635" s="112"/>
    </row>
    <row r="1636" spans="2:2" ht="12.95" customHeight="1" x14ac:dyDescent="0.2">
      <c r="B1636" s="112"/>
    </row>
    <row r="1637" spans="2:2" ht="12.95" customHeight="1" x14ac:dyDescent="0.2">
      <c r="B1637" s="112"/>
    </row>
    <row r="1638" spans="2:2" ht="12.95" customHeight="1" x14ac:dyDescent="0.2">
      <c r="B1638" s="112"/>
    </row>
    <row r="1639" spans="2:2" ht="12.95" customHeight="1" x14ac:dyDescent="0.2">
      <c r="B1639" s="112"/>
    </row>
    <row r="1640" spans="2:2" ht="12.95" customHeight="1" x14ac:dyDescent="0.2">
      <c r="B1640" s="112"/>
    </row>
    <row r="1641" spans="2:2" ht="12.95" customHeight="1" x14ac:dyDescent="0.2">
      <c r="B1641" s="112"/>
    </row>
    <row r="1642" spans="2:2" ht="12.95" customHeight="1" x14ac:dyDescent="0.2">
      <c r="B1642" s="112"/>
    </row>
    <row r="1643" spans="2:2" ht="12.95" customHeight="1" x14ac:dyDescent="0.2">
      <c r="B1643" s="112"/>
    </row>
    <row r="1644" spans="2:2" ht="12.95" customHeight="1" x14ac:dyDescent="0.2">
      <c r="B1644" s="112"/>
    </row>
    <row r="1645" spans="2:2" ht="12.95" customHeight="1" x14ac:dyDescent="0.2">
      <c r="B1645" s="112"/>
    </row>
    <row r="1646" spans="2:2" ht="12.95" customHeight="1" x14ac:dyDescent="0.2">
      <c r="B1646" s="112"/>
    </row>
    <row r="1647" spans="2:2" ht="12.95" customHeight="1" x14ac:dyDescent="0.2">
      <c r="B1647" s="112"/>
    </row>
    <row r="1648" spans="2:2" ht="12.95" customHeight="1" x14ac:dyDescent="0.2">
      <c r="B1648" s="112"/>
    </row>
    <row r="1649" spans="2:2" ht="12.95" customHeight="1" x14ac:dyDescent="0.2">
      <c r="B1649" s="112"/>
    </row>
    <row r="1650" spans="2:2" ht="12.95" customHeight="1" x14ac:dyDescent="0.2">
      <c r="B1650" s="112"/>
    </row>
    <row r="1651" spans="2:2" ht="12.95" customHeight="1" x14ac:dyDescent="0.2">
      <c r="B1651" s="112"/>
    </row>
    <row r="1652" spans="2:2" ht="12.95" customHeight="1" x14ac:dyDescent="0.2">
      <c r="B1652" s="112"/>
    </row>
    <row r="1653" spans="2:2" ht="12.95" customHeight="1" x14ac:dyDescent="0.2">
      <c r="B1653" s="112"/>
    </row>
    <row r="1654" spans="2:2" ht="12.95" customHeight="1" x14ac:dyDescent="0.2">
      <c r="B1654" s="112"/>
    </row>
    <row r="1655" spans="2:2" ht="12.95" customHeight="1" x14ac:dyDescent="0.2">
      <c r="B1655" s="112"/>
    </row>
    <row r="1656" spans="2:2" ht="12.95" customHeight="1" x14ac:dyDescent="0.2">
      <c r="B1656" s="112"/>
    </row>
    <row r="1657" spans="2:2" ht="12.95" customHeight="1" x14ac:dyDescent="0.2">
      <c r="B1657" s="112"/>
    </row>
    <row r="1658" spans="2:2" ht="12.95" customHeight="1" x14ac:dyDescent="0.2">
      <c r="B1658" s="112"/>
    </row>
    <row r="1659" spans="2:2" ht="12.95" customHeight="1" x14ac:dyDescent="0.2">
      <c r="B1659" s="112"/>
    </row>
    <row r="1660" spans="2:2" ht="12.95" customHeight="1" x14ac:dyDescent="0.2">
      <c r="B1660" s="112"/>
    </row>
    <row r="1661" spans="2:2" ht="12.95" customHeight="1" x14ac:dyDescent="0.2">
      <c r="B1661" s="112"/>
    </row>
    <row r="1662" spans="2:2" ht="12.95" customHeight="1" x14ac:dyDescent="0.2">
      <c r="B1662" s="112"/>
    </row>
    <row r="1663" spans="2:2" ht="12.95" customHeight="1" x14ac:dyDescent="0.2">
      <c r="B1663" s="112"/>
    </row>
    <row r="1664" spans="2:2" ht="12.95" customHeight="1" x14ac:dyDescent="0.2">
      <c r="B1664" s="112"/>
    </row>
    <row r="1665" spans="2:2" ht="12.95" customHeight="1" x14ac:dyDescent="0.2">
      <c r="B1665" s="112"/>
    </row>
    <row r="1666" spans="2:2" ht="12.95" customHeight="1" x14ac:dyDescent="0.2">
      <c r="B1666" s="112"/>
    </row>
    <row r="1667" spans="2:2" ht="12.95" customHeight="1" x14ac:dyDescent="0.2">
      <c r="B1667" s="112"/>
    </row>
    <row r="1668" spans="2:2" ht="12.95" customHeight="1" x14ac:dyDescent="0.2">
      <c r="B1668" s="112"/>
    </row>
    <row r="1669" spans="2:2" ht="12.95" customHeight="1" x14ac:dyDescent="0.2">
      <c r="B1669" s="112"/>
    </row>
    <row r="1670" spans="2:2" ht="12.95" customHeight="1" x14ac:dyDescent="0.2">
      <c r="B1670" s="112"/>
    </row>
    <row r="1671" spans="2:2" ht="12.95" customHeight="1" x14ac:dyDescent="0.2">
      <c r="B1671" s="112"/>
    </row>
    <row r="1672" spans="2:2" ht="12.95" customHeight="1" x14ac:dyDescent="0.2">
      <c r="B1672" s="112"/>
    </row>
    <row r="1673" spans="2:2" ht="12.95" customHeight="1" x14ac:dyDescent="0.2">
      <c r="B1673" s="112"/>
    </row>
    <row r="1674" spans="2:2" ht="12.95" customHeight="1" x14ac:dyDescent="0.2">
      <c r="B1674" s="112"/>
    </row>
    <row r="1675" spans="2:2" ht="12.95" customHeight="1" x14ac:dyDescent="0.2">
      <c r="B1675" s="112"/>
    </row>
    <row r="1676" spans="2:2" ht="12.95" customHeight="1" x14ac:dyDescent="0.2">
      <c r="B1676" s="112"/>
    </row>
    <row r="1677" spans="2:2" ht="12.95" customHeight="1" x14ac:dyDescent="0.2">
      <c r="B1677" s="112"/>
    </row>
    <row r="1678" spans="2:2" ht="12.95" customHeight="1" x14ac:dyDescent="0.2">
      <c r="B1678" s="112"/>
    </row>
    <row r="1679" spans="2:2" ht="12.95" customHeight="1" x14ac:dyDescent="0.2">
      <c r="B1679" s="112"/>
    </row>
    <row r="1680" spans="2:2" ht="12.95" customHeight="1" x14ac:dyDescent="0.2">
      <c r="B1680" s="112"/>
    </row>
    <row r="1681" spans="2:2" ht="12.95" customHeight="1" x14ac:dyDescent="0.2">
      <c r="B1681" s="112"/>
    </row>
    <row r="1682" spans="2:2" ht="12.95" customHeight="1" x14ac:dyDescent="0.2">
      <c r="B1682" s="112"/>
    </row>
    <row r="1683" spans="2:2" ht="12.95" customHeight="1" x14ac:dyDescent="0.2">
      <c r="B1683" s="112"/>
    </row>
    <row r="1684" spans="2:2" ht="12.95" customHeight="1" x14ac:dyDescent="0.2">
      <c r="B1684" s="112"/>
    </row>
    <row r="1685" spans="2:2" ht="12.95" customHeight="1" x14ac:dyDescent="0.2">
      <c r="B1685" s="112"/>
    </row>
    <row r="1686" spans="2:2" ht="12.95" customHeight="1" x14ac:dyDescent="0.2">
      <c r="B1686" s="112"/>
    </row>
    <row r="1687" spans="2:2" ht="12.95" customHeight="1" x14ac:dyDescent="0.2">
      <c r="B1687" s="112"/>
    </row>
    <row r="1688" spans="2:2" ht="12.95" customHeight="1" x14ac:dyDescent="0.2">
      <c r="B1688" s="112"/>
    </row>
    <row r="1689" spans="2:2" ht="12.95" customHeight="1" x14ac:dyDescent="0.2">
      <c r="B1689" s="112"/>
    </row>
    <row r="1690" spans="2:2" ht="12.95" customHeight="1" x14ac:dyDescent="0.2">
      <c r="B1690" s="112"/>
    </row>
    <row r="1691" spans="2:2" ht="12.95" customHeight="1" x14ac:dyDescent="0.2">
      <c r="B1691" s="112"/>
    </row>
    <row r="1692" spans="2:2" ht="12.95" customHeight="1" x14ac:dyDescent="0.2">
      <c r="B1692" s="112"/>
    </row>
    <row r="1693" spans="2:2" ht="12.95" customHeight="1" x14ac:dyDescent="0.2">
      <c r="B1693" s="112"/>
    </row>
    <row r="1694" spans="2:2" ht="12.95" customHeight="1" x14ac:dyDescent="0.2">
      <c r="B1694" s="112"/>
    </row>
    <row r="1695" spans="2:2" ht="12.95" customHeight="1" x14ac:dyDescent="0.2">
      <c r="B1695" s="112"/>
    </row>
    <row r="1696" spans="2:2" ht="12.95" customHeight="1" x14ac:dyDescent="0.2">
      <c r="B1696" s="112"/>
    </row>
    <row r="1697" spans="2:2" ht="12.95" customHeight="1" x14ac:dyDescent="0.2">
      <c r="B1697" s="112"/>
    </row>
    <row r="1698" spans="2:2" ht="12.95" customHeight="1" x14ac:dyDescent="0.2">
      <c r="B1698" s="112"/>
    </row>
    <row r="1699" spans="2:2" ht="12.95" customHeight="1" x14ac:dyDescent="0.2">
      <c r="B1699" s="112"/>
    </row>
    <row r="1700" spans="2:2" ht="12.95" customHeight="1" x14ac:dyDescent="0.2">
      <c r="B1700" s="112"/>
    </row>
    <row r="1701" spans="2:2" ht="12.95" customHeight="1" x14ac:dyDescent="0.2">
      <c r="B1701" s="112"/>
    </row>
    <row r="1702" spans="2:2" ht="12.95" customHeight="1" x14ac:dyDescent="0.2">
      <c r="B1702" s="112"/>
    </row>
    <row r="1703" spans="2:2" ht="12.95" customHeight="1" x14ac:dyDescent="0.2">
      <c r="B1703" s="112"/>
    </row>
    <row r="1704" spans="2:2" ht="12.95" customHeight="1" x14ac:dyDescent="0.2">
      <c r="B1704" s="112"/>
    </row>
    <row r="1705" spans="2:2" ht="12.95" customHeight="1" x14ac:dyDescent="0.2">
      <c r="B1705" s="112"/>
    </row>
    <row r="1706" spans="2:2" ht="12.95" customHeight="1" x14ac:dyDescent="0.2">
      <c r="B1706" s="112"/>
    </row>
    <row r="1707" spans="2:2" ht="12.95" customHeight="1" x14ac:dyDescent="0.2">
      <c r="B1707" s="112"/>
    </row>
    <row r="1708" spans="2:2" ht="12.95" customHeight="1" x14ac:dyDescent="0.2">
      <c r="B1708" s="112"/>
    </row>
    <row r="1709" spans="2:2" ht="12.95" customHeight="1" x14ac:dyDescent="0.2">
      <c r="B1709" s="112"/>
    </row>
    <row r="1710" spans="2:2" ht="12.95" customHeight="1" x14ac:dyDescent="0.2">
      <c r="B1710" s="112"/>
    </row>
    <row r="1711" spans="2:2" ht="12.95" customHeight="1" x14ac:dyDescent="0.2">
      <c r="B1711" s="112"/>
    </row>
    <row r="1712" spans="2:2" ht="12.95" customHeight="1" x14ac:dyDescent="0.2">
      <c r="B1712" s="112"/>
    </row>
    <row r="1713" spans="2:2" ht="12.95" customHeight="1" x14ac:dyDescent="0.2">
      <c r="B1713" s="112"/>
    </row>
    <row r="1714" spans="2:2" ht="12.95" customHeight="1" x14ac:dyDescent="0.2">
      <c r="B1714" s="112"/>
    </row>
    <row r="1715" spans="2:2" ht="12.95" customHeight="1" x14ac:dyDescent="0.2">
      <c r="B1715" s="112"/>
    </row>
    <row r="1716" spans="2:2" ht="12.95" customHeight="1" x14ac:dyDescent="0.2">
      <c r="B1716" s="112"/>
    </row>
    <row r="1717" spans="2:2" ht="12.95" customHeight="1" x14ac:dyDescent="0.2">
      <c r="B1717" s="112"/>
    </row>
    <row r="1718" spans="2:2" ht="12.95" customHeight="1" x14ac:dyDescent="0.2">
      <c r="B1718" s="112"/>
    </row>
    <row r="1719" spans="2:2" ht="12.95" customHeight="1" x14ac:dyDescent="0.2">
      <c r="B1719" s="112"/>
    </row>
    <row r="1720" spans="2:2" ht="12.95" customHeight="1" x14ac:dyDescent="0.2">
      <c r="B1720" s="112"/>
    </row>
    <row r="1721" spans="2:2" ht="12.95" customHeight="1" x14ac:dyDescent="0.2">
      <c r="B1721" s="112"/>
    </row>
    <row r="1722" spans="2:2" ht="12.95" customHeight="1" x14ac:dyDescent="0.2">
      <c r="B1722" s="112"/>
    </row>
    <row r="1723" spans="2:2" ht="12.95" customHeight="1" x14ac:dyDescent="0.2">
      <c r="B1723" s="112"/>
    </row>
    <row r="1724" spans="2:2" ht="12.95" customHeight="1" x14ac:dyDescent="0.2">
      <c r="B1724" s="112"/>
    </row>
    <row r="1725" spans="2:2" ht="12.95" customHeight="1" x14ac:dyDescent="0.2">
      <c r="B1725" s="112"/>
    </row>
    <row r="1726" spans="2:2" ht="12.95" customHeight="1" x14ac:dyDescent="0.2">
      <c r="B1726" s="112"/>
    </row>
    <row r="1727" spans="2:2" ht="12.95" customHeight="1" x14ac:dyDescent="0.2">
      <c r="B1727" s="112"/>
    </row>
    <row r="1728" spans="2:2" ht="12.95" customHeight="1" x14ac:dyDescent="0.2">
      <c r="B1728" s="112"/>
    </row>
    <row r="1729" spans="2:2" ht="12.95" customHeight="1" x14ac:dyDescent="0.2">
      <c r="B1729" s="112"/>
    </row>
    <row r="1730" spans="2:2" ht="12.95" customHeight="1" x14ac:dyDescent="0.2">
      <c r="B1730" s="112"/>
    </row>
    <row r="1731" spans="2:2" ht="12.95" customHeight="1" x14ac:dyDescent="0.2">
      <c r="B1731" s="112"/>
    </row>
    <row r="1732" spans="2:2" ht="12.95" customHeight="1" x14ac:dyDescent="0.2">
      <c r="B1732" s="112"/>
    </row>
    <row r="1733" spans="2:2" ht="12.95" customHeight="1" x14ac:dyDescent="0.2">
      <c r="B1733" s="112"/>
    </row>
    <row r="1734" spans="2:2" ht="12.95" customHeight="1" x14ac:dyDescent="0.2">
      <c r="B1734" s="112"/>
    </row>
    <row r="1735" spans="2:2" ht="12.95" customHeight="1" x14ac:dyDescent="0.2">
      <c r="B1735" s="112"/>
    </row>
    <row r="1736" spans="2:2" ht="12.95" customHeight="1" x14ac:dyDescent="0.2">
      <c r="B1736" s="112"/>
    </row>
    <row r="1737" spans="2:2" ht="12.95" customHeight="1" x14ac:dyDescent="0.2">
      <c r="B1737" s="112"/>
    </row>
    <row r="1738" spans="2:2" ht="12.95" customHeight="1" x14ac:dyDescent="0.2">
      <c r="B1738" s="112"/>
    </row>
    <row r="1739" spans="2:2" ht="12.95" customHeight="1" x14ac:dyDescent="0.2">
      <c r="B1739" s="112"/>
    </row>
    <row r="1740" spans="2:2" ht="12.95" customHeight="1" x14ac:dyDescent="0.2">
      <c r="B1740" s="112"/>
    </row>
    <row r="1741" spans="2:2" ht="12.95" customHeight="1" x14ac:dyDescent="0.2">
      <c r="B1741" s="112"/>
    </row>
    <row r="1742" spans="2:2" ht="12.95" customHeight="1" x14ac:dyDescent="0.2">
      <c r="B1742" s="112"/>
    </row>
    <row r="1743" spans="2:2" ht="12.95" customHeight="1" x14ac:dyDescent="0.2">
      <c r="B1743" s="112"/>
    </row>
    <row r="1744" spans="2:2" ht="12.95" customHeight="1" x14ac:dyDescent="0.2">
      <c r="B1744" s="112"/>
    </row>
    <row r="1745" spans="2:2" ht="12.95" customHeight="1" x14ac:dyDescent="0.2">
      <c r="B1745" s="112"/>
    </row>
    <row r="1746" spans="2:2" ht="12.95" customHeight="1" x14ac:dyDescent="0.2">
      <c r="B1746" s="112"/>
    </row>
    <row r="1747" spans="2:2" ht="12.95" customHeight="1" x14ac:dyDescent="0.2">
      <c r="B1747" s="112"/>
    </row>
    <row r="1748" spans="2:2" ht="12.95" customHeight="1" x14ac:dyDescent="0.2">
      <c r="B1748" s="112"/>
    </row>
    <row r="1749" spans="2:2" ht="12.95" customHeight="1" x14ac:dyDescent="0.2">
      <c r="B1749" s="112"/>
    </row>
    <row r="1750" spans="2:2" ht="12.95" customHeight="1" x14ac:dyDescent="0.2">
      <c r="B1750" s="112"/>
    </row>
    <row r="1751" spans="2:2" ht="12.95" customHeight="1" x14ac:dyDescent="0.2">
      <c r="B1751" s="112"/>
    </row>
    <row r="1752" spans="2:2" ht="12.95" customHeight="1" x14ac:dyDescent="0.2">
      <c r="B1752" s="112"/>
    </row>
    <row r="1753" spans="2:2" ht="12.95" customHeight="1" x14ac:dyDescent="0.2">
      <c r="B1753" s="112"/>
    </row>
    <row r="1754" spans="2:2" ht="12.95" customHeight="1" x14ac:dyDescent="0.2">
      <c r="B1754" s="112"/>
    </row>
    <row r="1755" spans="2:2" ht="12.95" customHeight="1" x14ac:dyDescent="0.2">
      <c r="B1755" s="112"/>
    </row>
    <row r="1756" spans="2:2" ht="12.95" customHeight="1" x14ac:dyDescent="0.2">
      <c r="B1756" s="112"/>
    </row>
    <row r="1757" spans="2:2" ht="12.95" customHeight="1" x14ac:dyDescent="0.2">
      <c r="B1757" s="112"/>
    </row>
    <row r="1758" spans="2:2" ht="12.95" customHeight="1" x14ac:dyDescent="0.2">
      <c r="B1758" s="112"/>
    </row>
    <row r="1759" spans="2:2" ht="12.95" customHeight="1" x14ac:dyDescent="0.2">
      <c r="B1759" s="112"/>
    </row>
    <row r="1760" spans="2:2" ht="12.95" customHeight="1" x14ac:dyDescent="0.2">
      <c r="B1760" s="112"/>
    </row>
    <row r="1761" spans="2:2" ht="12.95" customHeight="1" x14ac:dyDescent="0.2">
      <c r="B1761" s="112"/>
    </row>
    <row r="1762" spans="2:2" ht="12.95" customHeight="1" x14ac:dyDescent="0.2">
      <c r="B1762" s="112"/>
    </row>
    <row r="1763" spans="2:2" ht="12.95" customHeight="1" x14ac:dyDescent="0.2">
      <c r="B1763" s="112"/>
    </row>
    <row r="1764" spans="2:2" ht="12.95" customHeight="1" x14ac:dyDescent="0.2">
      <c r="B1764" s="112"/>
    </row>
    <row r="1765" spans="2:2" ht="12.95" customHeight="1" x14ac:dyDescent="0.2">
      <c r="B1765" s="112"/>
    </row>
    <row r="1766" spans="2:2" ht="12.95" customHeight="1" x14ac:dyDescent="0.2">
      <c r="B1766" s="112"/>
    </row>
    <row r="1767" spans="2:2" ht="12.95" customHeight="1" x14ac:dyDescent="0.2">
      <c r="B1767" s="112"/>
    </row>
    <row r="1768" spans="2:2" ht="12.95" customHeight="1" x14ac:dyDescent="0.2">
      <c r="B1768" s="112"/>
    </row>
    <row r="1769" spans="2:2" ht="12.95" customHeight="1" x14ac:dyDescent="0.2">
      <c r="B1769" s="112"/>
    </row>
    <row r="1770" spans="2:2" ht="12.95" customHeight="1" x14ac:dyDescent="0.2">
      <c r="B1770" s="112"/>
    </row>
    <row r="1771" spans="2:2" ht="12.95" customHeight="1" x14ac:dyDescent="0.2">
      <c r="B1771" s="112"/>
    </row>
    <row r="1772" spans="2:2" ht="12.95" customHeight="1" x14ac:dyDescent="0.2">
      <c r="B1772" s="112"/>
    </row>
    <row r="1773" spans="2:2" ht="12.95" customHeight="1" x14ac:dyDescent="0.2">
      <c r="B1773" s="112"/>
    </row>
    <row r="1774" spans="2:2" ht="12.95" customHeight="1" x14ac:dyDescent="0.2">
      <c r="B1774" s="112"/>
    </row>
    <row r="1775" spans="2:2" ht="12.95" customHeight="1" x14ac:dyDescent="0.2">
      <c r="B1775" s="112"/>
    </row>
    <row r="1776" spans="2:2" ht="12.95" customHeight="1" x14ac:dyDescent="0.2">
      <c r="B1776" s="112"/>
    </row>
    <row r="1777" spans="2:2" ht="12.95" customHeight="1" x14ac:dyDescent="0.2">
      <c r="B1777" s="112"/>
    </row>
    <row r="1778" spans="2:2" ht="12.95" customHeight="1" x14ac:dyDescent="0.2">
      <c r="B1778" s="112"/>
    </row>
    <row r="1779" spans="2:2" ht="12.95" customHeight="1" x14ac:dyDescent="0.2">
      <c r="B1779" s="112"/>
    </row>
    <row r="1780" spans="2:2" ht="12.95" customHeight="1" x14ac:dyDescent="0.2">
      <c r="B1780" s="112"/>
    </row>
    <row r="1781" spans="2:2" ht="12.95" customHeight="1" x14ac:dyDescent="0.2">
      <c r="B1781" s="112"/>
    </row>
    <row r="1782" spans="2:2" ht="12.95" customHeight="1" x14ac:dyDescent="0.2">
      <c r="B1782" s="112"/>
    </row>
    <row r="1783" spans="2:2" ht="12.95" customHeight="1" x14ac:dyDescent="0.2">
      <c r="B1783" s="112"/>
    </row>
    <row r="1784" spans="2:2" ht="12.95" customHeight="1" x14ac:dyDescent="0.2">
      <c r="B1784" s="112"/>
    </row>
    <row r="1785" spans="2:2" ht="12.95" customHeight="1" x14ac:dyDescent="0.2">
      <c r="B1785" s="112"/>
    </row>
    <row r="1786" spans="2:2" ht="12.95" customHeight="1" x14ac:dyDescent="0.2">
      <c r="B1786" s="112"/>
    </row>
    <row r="1787" spans="2:2" ht="12.95" customHeight="1" x14ac:dyDescent="0.2">
      <c r="B1787" s="112"/>
    </row>
    <row r="1788" spans="2:2" ht="12.95" customHeight="1" x14ac:dyDescent="0.2">
      <c r="B1788" s="112"/>
    </row>
    <row r="1789" spans="2:2" ht="12.95" customHeight="1" x14ac:dyDescent="0.2">
      <c r="B1789" s="112"/>
    </row>
    <row r="1790" spans="2:2" ht="12.95" customHeight="1" x14ac:dyDescent="0.2">
      <c r="B1790" s="112"/>
    </row>
    <row r="1791" spans="2:2" ht="12.95" customHeight="1" x14ac:dyDescent="0.2">
      <c r="B1791" s="112"/>
    </row>
    <row r="1792" spans="2:2" ht="12.95" customHeight="1" x14ac:dyDescent="0.2">
      <c r="B1792" s="112"/>
    </row>
    <row r="1793" spans="2:2" ht="12.95" customHeight="1" x14ac:dyDescent="0.2">
      <c r="B1793" s="112"/>
    </row>
    <row r="1794" spans="2:2" ht="12.95" customHeight="1" x14ac:dyDescent="0.2">
      <c r="B1794" s="112"/>
    </row>
    <row r="1795" spans="2:2" ht="12.95" customHeight="1" x14ac:dyDescent="0.2">
      <c r="B1795" s="112"/>
    </row>
    <row r="1796" spans="2:2" ht="12.95" customHeight="1" x14ac:dyDescent="0.2">
      <c r="B1796" s="112"/>
    </row>
    <row r="1797" spans="2:2" ht="12.95" customHeight="1" x14ac:dyDescent="0.2">
      <c r="B1797" s="112"/>
    </row>
    <row r="1798" spans="2:2" ht="12.95" customHeight="1" x14ac:dyDescent="0.2">
      <c r="B1798" s="112"/>
    </row>
    <row r="1799" spans="2:2" ht="12.95" customHeight="1" x14ac:dyDescent="0.2">
      <c r="B1799" s="112"/>
    </row>
    <row r="1800" spans="2:2" ht="12.95" customHeight="1" x14ac:dyDescent="0.2">
      <c r="B1800" s="112"/>
    </row>
    <row r="1801" spans="2:2" ht="12.95" customHeight="1" x14ac:dyDescent="0.2">
      <c r="B1801" s="112"/>
    </row>
    <row r="1802" spans="2:2" ht="12.95" customHeight="1" x14ac:dyDescent="0.2">
      <c r="B1802" s="112"/>
    </row>
    <row r="1803" spans="2:2" ht="12.95" customHeight="1" x14ac:dyDescent="0.2">
      <c r="B1803" s="112"/>
    </row>
    <row r="1804" spans="2:2" ht="12.95" customHeight="1" x14ac:dyDescent="0.2">
      <c r="B1804" s="112"/>
    </row>
    <row r="1805" spans="2:2" ht="12.95" customHeight="1" x14ac:dyDescent="0.2">
      <c r="B1805" s="112"/>
    </row>
    <row r="1806" spans="2:2" ht="12.95" customHeight="1" x14ac:dyDescent="0.2">
      <c r="B1806" s="112"/>
    </row>
    <row r="1807" spans="2:2" ht="12.95" customHeight="1" x14ac:dyDescent="0.2">
      <c r="B1807" s="112"/>
    </row>
    <row r="1808" spans="2:2" ht="12.95" customHeight="1" x14ac:dyDescent="0.2">
      <c r="B1808" s="112"/>
    </row>
    <row r="1809" spans="2:2" ht="12.95" customHeight="1" x14ac:dyDescent="0.2">
      <c r="B1809" s="112"/>
    </row>
    <row r="1810" spans="2:2" ht="12.95" customHeight="1" x14ac:dyDescent="0.2">
      <c r="B1810" s="112"/>
    </row>
    <row r="1811" spans="2:2" ht="12.95" customHeight="1" x14ac:dyDescent="0.2">
      <c r="B1811" s="112"/>
    </row>
    <row r="1812" spans="2:2" ht="12.95" customHeight="1" x14ac:dyDescent="0.2">
      <c r="B1812" s="112"/>
    </row>
    <row r="1813" spans="2:2" ht="12.95" customHeight="1" x14ac:dyDescent="0.2">
      <c r="B1813" s="112"/>
    </row>
    <row r="1814" spans="2:2" ht="12.95" customHeight="1" x14ac:dyDescent="0.2">
      <c r="B1814" s="112"/>
    </row>
    <row r="1815" spans="2:2" ht="12.95" customHeight="1" x14ac:dyDescent="0.2">
      <c r="B1815" s="112"/>
    </row>
    <row r="1816" spans="2:2" ht="12.95" customHeight="1" x14ac:dyDescent="0.2">
      <c r="B1816" s="112"/>
    </row>
    <row r="1817" spans="2:2" ht="12.95" customHeight="1" x14ac:dyDescent="0.2">
      <c r="B1817" s="112"/>
    </row>
    <row r="1818" spans="2:2" ht="12.95" customHeight="1" x14ac:dyDescent="0.2">
      <c r="B1818" s="112"/>
    </row>
    <row r="1819" spans="2:2" ht="12.95" customHeight="1" x14ac:dyDescent="0.2">
      <c r="B1819" s="112"/>
    </row>
    <row r="1820" spans="2:2" ht="12.95" customHeight="1" x14ac:dyDescent="0.2">
      <c r="B1820" s="112"/>
    </row>
    <row r="1821" spans="2:2" ht="12.95" customHeight="1" x14ac:dyDescent="0.2">
      <c r="B1821" s="112"/>
    </row>
    <row r="1822" spans="2:2" ht="12.95" customHeight="1" x14ac:dyDescent="0.2">
      <c r="B1822" s="112"/>
    </row>
    <row r="1823" spans="2:2" ht="12.95" customHeight="1" x14ac:dyDescent="0.2">
      <c r="B1823" s="112"/>
    </row>
    <row r="1824" spans="2:2" ht="12.95" customHeight="1" x14ac:dyDescent="0.2">
      <c r="B1824" s="112"/>
    </row>
    <row r="1825" spans="2:2" ht="12.95" customHeight="1" x14ac:dyDescent="0.2">
      <c r="B1825" s="112"/>
    </row>
    <row r="1826" spans="2:2" ht="12.95" customHeight="1" x14ac:dyDescent="0.2">
      <c r="B1826" s="112"/>
    </row>
    <row r="1827" spans="2:2" ht="12.95" customHeight="1" x14ac:dyDescent="0.2">
      <c r="B1827" s="112"/>
    </row>
    <row r="1828" spans="2:2" ht="12.95" customHeight="1" x14ac:dyDescent="0.2">
      <c r="B1828" s="112"/>
    </row>
    <row r="1829" spans="2:2" ht="12.95" customHeight="1" x14ac:dyDescent="0.2">
      <c r="B1829" s="112"/>
    </row>
    <row r="1830" spans="2:2" ht="12.95" customHeight="1" x14ac:dyDescent="0.2">
      <c r="B1830" s="112"/>
    </row>
    <row r="1831" spans="2:2" ht="12.95" customHeight="1" x14ac:dyDescent="0.2">
      <c r="B1831" s="112"/>
    </row>
    <row r="1832" spans="2:2" ht="12.95" customHeight="1" x14ac:dyDescent="0.2">
      <c r="B1832" s="112"/>
    </row>
    <row r="1833" spans="2:2" ht="12.95" customHeight="1" x14ac:dyDescent="0.2">
      <c r="B1833" s="112"/>
    </row>
    <row r="1834" spans="2:2" ht="12.95" customHeight="1" x14ac:dyDescent="0.2">
      <c r="B1834" s="112"/>
    </row>
    <row r="1835" spans="2:2" ht="12.95" customHeight="1" x14ac:dyDescent="0.2">
      <c r="B1835" s="112"/>
    </row>
    <row r="1836" spans="2:2" ht="12.95" customHeight="1" x14ac:dyDescent="0.2">
      <c r="B1836" s="112"/>
    </row>
    <row r="1837" spans="2:2" ht="12.95" customHeight="1" x14ac:dyDescent="0.2">
      <c r="B1837" s="112"/>
    </row>
    <row r="1838" spans="2:2" ht="12.95" customHeight="1" x14ac:dyDescent="0.2">
      <c r="B1838" s="112"/>
    </row>
    <row r="1839" spans="2:2" ht="12.95" customHeight="1" x14ac:dyDescent="0.2">
      <c r="B1839" s="112"/>
    </row>
    <row r="1840" spans="2:2" ht="12.95" customHeight="1" x14ac:dyDescent="0.2">
      <c r="B1840" s="112"/>
    </row>
    <row r="1841" spans="2:2" ht="12.95" customHeight="1" x14ac:dyDescent="0.2">
      <c r="B1841" s="112"/>
    </row>
    <row r="1842" spans="2:2" ht="12.95" customHeight="1" x14ac:dyDescent="0.2">
      <c r="B1842" s="112"/>
    </row>
    <row r="1843" spans="2:2" ht="12.95" customHeight="1" x14ac:dyDescent="0.2">
      <c r="B1843" s="112"/>
    </row>
    <row r="1844" spans="2:2" ht="12.95" customHeight="1" x14ac:dyDescent="0.2">
      <c r="B1844" s="112"/>
    </row>
    <row r="1845" spans="2:2" ht="12.95" customHeight="1" x14ac:dyDescent="0.2">
      <c r="B1845" s="112"/>
    </row>
    <row r="1846" spans="2:2" ht="12.95" customHeight="1" x14ac:dyDescent="0.2">
      <c r="B1846" s="112"/>
    </row>
    <row r="1847" spans="2:2" ht="12.95" customHeight="1" x14ac:dyDescent="0.2">
      <c r="B1847" s="112"/>
    </row>
    <row r="1848" spans="2:2" ht="12.95" customHeight="1" x14ac:dyDescent="0.2">
      <c r="B1848" s="112"/>
    </row>
    <row r="1849" spans="2:2" ht="12.95" customHeight="1" x14ac:dyDescent="0.2">
      <c r="B1849" s="112"/>
    </row>
    <row r="1850" spans="2:2" ht="12.95" customHeight="1" x14ac:dyDescent="0.2">
      <c r="B1850" s="112"/>
    </row>
    <row r="1851" spans="2:2" ht="12.95" customHeight="1" x14ac:dyDescent="0.2">
      <c r="B1851" s="112"/>
    </row>
    <row r="1852" spans="2:2" ht="12.95" customHeight="1" x14ac:dyDescent="0.2">
      <c r="B1852" s="112"/>
    </row>
    <row r="1853" spans="2:2" ht="12.95" customHeight="1" x14ac:dyDescent="0.2">
      <c r="B1853" s="112"/>
    </row>
    <row r="1854" spans="2:2" ht="12.95" customHeight="1" x14ac:dyDescent="0.2">
      <c r="B1854" s="112"/>
    </row>
    <row r="1855" spans="2:2" ht="12.95" customHeight="1" x14ac:dyDescent="0.2">
      <c r="B1855" s="112"/>
    </row>
    <row r="1856" spans="2:2" ht="12.95" customHeight="1" x14ac:dyDescent="0.2">
      <c r="B1856" s="112"/>
    </row>
    <row r="1857" spans="2:2" ht="12.95" customHeight="1" x14ac:dyDescent="0.2">
      <c r="B1857" s="112"/>
    </row>
    <row r="1858" spans="2:2" ht="12.95" customHeight="1" x14ac:dyDescent="0.2">
      <c r="B1858" s="112"/>
    </row>
    <row r="1859" spans="2:2" ht="12.95" customHeight="1" x14ac:dyDescent="0.2">
      <c r="B1859" s="112"/>
    </row>
    <row r="1860" spans="2:2" ht="12.95" customHeight="1" x14ac:dyDescent="0.2">
      <c r="B1860" s="112"/>
    </row>
    <row r="1861" spans="2:2" ht="12.95" customHeight="1" x14ac:dyDescent="0.2">
      <c r="B1861" s="112"/>
    </row>
    <row r="1862" spans="2:2" ht="12.95" customHeight="1" x14ac:dyDescent="0.2">
      <c r="B1862" s="112"/>
    </row>
    <row r="1863" spans="2:2" ht="12.95" customHeight="1" x14ac:dyDescent="0.2">
      <c r="B1863" s="112"/>
    </row>
    <row r="1864" spans="2:2" ht="12.95" customHeight="1" x14ac:dyDescent="0.2">
      <c r="B1864" s="112"/>
    </row>
    <row r="1865" spans="2:2" ht="12.95" customHeight="1" x14ac:dyDescent="0.2">
      <c r="B1865" s="112"/>
    </row>
    <row r="1866" spans="2:2" ht="12.95" customHeight="1" x14ac:dyDescent="0.2">
      <c r="B1866" s="112"/>
    </row>
    <row r="1867" spans="2:2" ht="12.95" customHeight="1" x14ac:dyDescent="0.2">
      <c r="B1867" s="112"/>
    </row>
    <row r="1868" spans="2:2" ht="12.95" customHeight="1" x14ac:dyDescent="0.2">
      <c r="B1868" s="112"/>
    </row>
    <row r="1869" spans="2:2" ht="12.95" customHeight="1" x14ac:dyDescent="0.2">
      <c r="B1869" s="112"/>
    </row>
    <row r="1870" spans="2:2" ht="12.95" customHeight="1" x14ac:dyDescent="0.2">
      <c r="B1870" s="112"/>
    </row>
    <row r="1871" spans="2:2" ht="12.95" customHeight="1" x14ac:dyDescent="0.2">
      <c r="B1871" s="112"/>
    </row>
    <row r="1872" spans="2:2" ht="12.95" customHeight="1" x14ac:dyDescent="0.2">
      <c r="B1872" s="112"/>
    </row>
    <row r="1873" spans="2:2" ht="12.95" customHeight="1" x14ac:dyDescent="0.2">
      <c r="B1873" s="112"/>
    </row>
    <row r="1874" spans="2:2" ht="12.95" customHeight="1" x14ac:dyDescent="0.2">
      <c r="B1874" s="112"/>
    </row>
    <row r="1875" spans="2:2" ht="12.95" customHeight="1" x14ac:dyDescent="0.2">
      <c r="B1875" s="112"/>
    </row>
    <row r="1876" spans="2:2" ht="12.95" customHeight="1" x14ac:dyDescent="0.2">
      <c r="B1876" s="112"/>
    </row>
    <row r="1877" spans="2:2" ht="12.95" customHeight="1" x14ac:dyDescent="0.2">
      <c r="B1877" s="112"/>
    </row>
    <row r="1878" spans="2:2" ht="12.95" customHeight="1" x14ac:dyDescent="0.2">
      <c r="B1878" s="112"/>
    </row>
    <row r="1879" spans="2:2" ht="12.95" customHeight="1" x14ac:dyDescent="0.2">
      <c r="B1879" s="112"/>
    </row>
    <row r="1880" spans="2:2" ht="12.95" customHeight="1" x14ac:dyDescent="0.2">
      <c r="B1880" s="112"/>
    </row>
    <row r="1881" spans="2:2" ht="12.95" customHeight="1" x14ac:dyDescent="0.2">
      <c r="B1881" s="112"/>
    </row>
    <row r="1882" spans="2:2" ht="12.95" customHeight="1" x14ac:dyDescent="0.2">
      <c r="B1882" s="112"/>
    </row>
    <row r="1883" spans="2:2" ht="12.95" customHeight="1" x14ac:dyDescent="0.2">
      <c r="B1883" s="112"/>
    </row>
    <row r="1884" spans="2:2" ht="12.95" customHeight="1" x14ac:dyDescent="0.2">
      <c r="B1884" s="112"/>
    </row>
    <row r="1885" spans="2:2" ht="12.95" customHeight="1" x14ac:dyDescent="0.2">
      <c r="B1885" s="112"/>
    </row>
    <row r="1886" spans="2:2" ht="12.95" customHeight="1" x14ac:dyDescent="0.2">
      <c r="B1886" s="112"/>
    </row>
    <row r="1887" spans="2:2" ht="12.95" customHeight="1" x14ac:dyDescent="0.2">
      <c r="B1887" s="112"/>
    </row>
    <row r="1888" spans="2:2" ht="12.95" customHeight="1" x14ac:dyDescent="0.2">
      <c r="B1888" s="112"/>
    </row>
    <row r="1889" spans="2:2" ht="12.95" customHeight="1" x14ac:dyDescent="0.2">
      <c r="B1889" s="112"/>
    </row>
    <row r="1890" spans="2:2" ht="12.95" customHeight="1" x14ac:dyDescent="0.2">
      <c r="B1890" s="112"/>
    </row>
    <row r="1891" spans="2:2" ht="12.95" customHeight="1" x14ac:dyDescent="0.2">
      <c r="B1891" s="112"/>
    </row>
    <row r="1892" spans="2:2" ht="12.95" customHeight="1" x14ac:dyDescent="0.2">
      <c r="B1892" s="112"/>
    </row>
    <row r="1893" spans="2:2" ht="12.95" customHeight="1" x14ac:dyDescent="0.2">
      <c r="B1893" s="112"/>
    </row>
    <row r="1894" spans="2:2" ht="12.95" customHeight="1" x14ac:dyDescent="0.2">
      <c r="B1894" s="112"/>
    </row>
    <row r="1895" spans="2:2" ht="12.95" customHeight="1" x14ac:dyDescent="0.2">
      <c r="B1895" s="112"/>
    </row>
    <row r="1896" spans="2:2" ht="12.95" customHeight="1" x14ac:dyDescent="0.2">
      <c r="B1896" s="112"/>
    </row>
    <row r="1897" spans="2:2" ht="12.95" customHeight="1" x14ac:dyDescent="0.2">
      <c r="B1897" s="112"/>
    </row>
    <row r="1898" spans="2:2" ht="12.95" customHeight="1" x14ac:dyDescent="0.2">
      <c r="B1898" s="112"/>
    </row>
    <row r="1899" spans="2:2" ht="12.95" customHeight="1" x14ac:dyDescent="0.2">
      <c r="B1899" s="112"/>
    </row>
    <row r="1900" spans="2:2" ht="12.95" customHeight="1" x14ac:dyDescent="0.2">
      <c r="B1900" s="112"/>
    </row>
    <row r="1901" spans="2:2" ht="12.95" customHeight="1" x14ac:dyDescent="0.2">
      <c r="B1901" s="112"/>
    </row>
    <row r="1902" spans="2:2" ht="12.95" customHeight="1" x14ac:dyDescent="0.2">
      <c r="B1902" s="112"/>
    </row>
    <row r="1903" spans="2:2" ht="12.95" customHeight="1" x14ac:dyDescent="0.2">
      <c r="B1903" s="112"/>
    </row>
    <row r="1904" spans="2:2" ht="12.95" customHeight="1" x14ac:dyDescent="0.2">
      <c r="B1904" s="112"/>
    </row>
    <row r="1905" spans="2:2" ht="12.95" customHeight="1" x14ac:dyDescent="0.2">
      <c r="B1905" s="112"/>
    </row>
    <row r="1906" spans="2:2" ht="12.95" customHeight="1" x14ac:dyDescent="0.2">
      <c r="B1906" s="112"/>
    </row>
    <row r="1907" spans="2:2" ht="12.95" customHeight="1" x14ac:dyDescent="0.2">
      <c r="B1907" s="112"/>
    </row>
    <row r="1908" spans="2:2" ht="12.95" customHeight="1" x14ac:dyDescent="0.2">
      <c r="B1908" s="112"/>
    </row>
    <row r="1909" spans="2:2" ht="12.95" customHeight="1" x14ac:dyDescent="0.2">
      <c r="B1909" s="112"/>
    </row>
    <row r="1910" spans="2:2" ht="12.95" customHeight="1" x14ac:dyDescent="0.2">
      <c r="B1910" s="112"/>
    </row>
    <row r="1911" spans="2:2" ht="12.95" customHeight="1" x14ac:dyDescent="0.2">
      <c r="B1911" s="112"/>
    </row>
    <row r="1912" spans="2:2" ht="12.95" customHeight="1" x14ac:dyDescent="0.2">
      <c r="B1912" s="112"/>
    </row>
    <row r="1913" spans="2:2" ht="12.95" customHeight="1" x14ac:dyDescent="0.2">
      <c r="B1913" s="112"/>
    </row>
    <row r="1914" spans="2:2" ht="12.95" customHeight="1" x14ac:dyDescent="0.2">
      <c r="B1914" s="112"/>
    </row>
    <row r="1915" spans="2:2" ht="12.95" customHeight="1" x14ac:dyDescent="0.2">
      <c r="B1915" s="112"/>
    </row>
    <row r="1916" spans="2:2" ht="12.95" customHeight="1" x14ac:dyDescent="0.2">
      <c r="B1916" s="112"/>
    </row>
    <row r="1917" spans="2:2" ht="12.95" customHeight="1" x14ac:dyDescent="0.2">
      <c r="B1917" s="112"/>
    </row>
    <row r="1918" spans="2:2" ht="12.95" customHeight="1" x14ac:dyDescent="0.2">
      <c r="B1918" s="112"/>
    </row>
    <row r="1919" spans="2:2" ht="12.95" customHeight="1" x14ac:dyDescent="0.2">
      <c r="B1919" s="112"/>
    </row>
    <row r="1920" spans="2:2" ht="12.95" customHeight="1" x14ac:dyDescent="0.2">
      <c r="B1920" s="112"/>
    </row>
    <row r="1921" spans="2:2" ht="12.95" customHeight="1" x14ac:dyDescent="0.2">
      <c r="B1921" s="112"/>
    </row>
    <row r="1922" spans="2:2" ht="12.95" customHeight="1" x14ac:dyDescent="0.2">
      <c r="B1922" s="112"/>
    </row>
    <row r="1923" spans="2:2" ht="12.95" customHeight="1" x14ac:dyDescent="0.2">
      <c r="B1923" s="112"/>
    </row>
    <row r="1924" spans="2:2" ht="12.95" customHeight="1" x14ac:dyDescent="0.2">
      <c r="B1924" s="112"/>
    </row>
    <row r="1925" spans="2:2" ht="12.95" customHeight="1" x14ac:dyDescent="0.2">
      <c r="B1925" s="112"/>
    </row>
    <row r="1926" spans="2:2" ht="12.95" customHeight="1" x14ac:dyDescent="0.2">
      <c r="B1926" s="112"/>
    </row>
    <row r="1927" spans="2:2" ht="12.95" customHeight="1" x14ac:dyDescent="0.2">
      <c r="B1927" s="112"/>
    </row>
    <row r="1928" spans="2:2" ht="12.95" customHeight="1" x14ac:dyDescent="0.2">
      <c r="B1928" s="112"/>
    </row>
    <row r="1929" spans="2:2" ht="12.95" customHeight="1" x14ac:dyDescent="0.2">
      <c r="B1929" s="112"/>
    </row>
    <row r="1930" spans="2:2" ht="12.95" customHeight="1" x14ac:dyDescent="0.2">
      <c r="B1930" s="112"/>
    </row>
    <row r="1931" spans="2:2" ht="12.95" customHeight="1" x14ac:dyDescent="0.2">
      <c r="B1931" s="112"/>
    </row>
    <row r="1932" spans="2:2" ht="12.95" customHeight="1" x14ac:dyDescent="0.2">
      <c r="B1932" s="112"/>
    </row>
    <row r="1933" spans="2:2" ht="12.95" customHeight="1" x14ac:dyDescent="0.2">
      <c r="B1933" s="112"/>
    </row>
    <row r="1934" spans="2:2" ht="12.95" customHeight="1" x14ac:dyDescent="0.2">
      <c r="B1934" s="112"/>
    </row>
    <row r="1935" spans="2:2" ht="12.95" customHeight="1" x14ac:dyDescent="0.2">
      <c r="B1935" s="112"/>
    </row>
    <row r="1936" spans="2:2" ht="12.95" customHeight="1" x14ac:dyDescent="0.2">
      <c r="B1936" s="112"/>
    </row>
    <row r="1937" spans="2:2" ht="12.95" customHeight="1" x14ac:dyDescent="0.2">
      <c r="B1937" s="112"/>
    </row>
    <row r="1938" spans="2:2" ht="12.95" customHeight="1" x14ac:dyDescent="0.2">
      <c r="B1938" s="112"/>
    </row>
    <row r="1939" spans="2:2" ht="12.95" customHeight="1" x14ac:dyDescent="0.2">
      <c r="B1939" s="112"/>
    </row>
    <row r="1940" spans="2:2" ht="12.95" customHeight="1" x14ac:dyDescent="0.2">
      <c r="B1940" s="112"/>
    </row>
    <row r="1941" spans="2:2" ht="12.95" customHeight="1" x14ac:dyDescent="0.2">
      <c r="B1941" s="112"/>
    </row>
    <row r="1942" spans="2:2" ht="12.95" customHeight="1" x14ac:dyDescent="0.2">
      <c r="B1942" s="112"/>
    </row>
    <row r="1943" spans="2:2" ht="12.95" customHeight="1" x14ac:dyDescent="0.2">
      <c r="B1943" s="112"/>
    </row>
    <row r="1944" spans="2:2" ht="12.95" customHeight="1" x14ac:dyDescent="0.2">
      <c r="B1944" s="112"/>
    </row>
    <row r="1945" spans="2:2" ht="12.95" customHeight="1" x14ac:dyDescent="0.2">
      <c r="B1945" s="112"/>
    </row>
    <row r="1946" spans="2:2" ht="12.95" customHeight="1" x14ac:dyDescent="0.2">
      <c r="B1946" s="112"/>
    </row>
    <row r="1947" spans="2:2" ht="12.95" customHeight="1" x14ac:dyDescent="0.2">
      <c r="B1947" s="112"/>
    </row>
    <row r="1948" spans="2:2" ht="12.95" customHeight="1" x14ac:dyDescent="0.2">
      <c r="B1948" s="112"/>
    </row>
    <row r="1949" spans="2:2" ht="12.95" customHeight="1" x14ac:dyDescent="0.2">
      <c r="B1949" s="112"/>
    </row>
    <row r="1950" spans="2:2" ht="12.95" customHeight="1" x14ac:dyDescent="0.2">
      <c r="B1950" s="112"/>
    </row>
    <row r="1951" spans="2:2" ht="12.95" customHeight="1" x14ac:dyDescent="0.2">
      <c r="B1951" s="112"/>
    </row>
    <row r="1952" spans="2:2" ht="12.95" customHeight="1" x14ac:dyDescent="0.2">
      <c r="B1952" s="112"/>
    </row>
    <row r="1953" spans="2:2" ht="12.95" customHeight="1" x14ac:dyDescent="0.2">
      <c r="B1953" s="112"/>
    </row>
    <row r="1954" spans="2:2" ht="12.95" customHeight="1" x14ac:dyDescent="0.2">
      <c r="B1954" s="112"/>
    </row>
    <row r="1955" spans="2:2" ht="12.95" customHeight="1" x14ac:dyDescent="0.2">
      <c r="B1955" s="112"/>
    </row>
    <row r="1956" spans="2:2" ht="12.95" customHeight="1" x14ac:dyDescent="0.2">
      <c r="B1956" s="112"/>
    </row>
    <row r="1957" spans="2:2" ht="12.95" customHeight="1" x14ac:dyDescent="0.2">
      <c r="B1957" s="112"/>
    </row>
    <row r="1958" spans="2:2" ht="12.95" customHeight="1" x14ac:dyDescent="0.2">
      <c r="B1958" s="112"/>
    </row>
    <row r="1959" spans="2:2" ht="12.95" customHeight="1" x14ac:dyDescent="0.2">
      <c r="B1959" s="112"/>
    </row>
    <row r="1960" spans="2:2" ht="12.95" customHeight="1" x14ac:dyDescent="0.2">
      <c r="B1960" s="112"/>
    </row>
    <row r="1961" spans="2:2" ht="12.95" customHeight="1" x14ac:dyDescent="0.2">
      <c r="B1961" s="112"/>
    </row>
    <row r="1962" spans="2:2" ht="12.95" customHeight="1" x14ac:dyDescent="0.2">
      <c r="B1962" s="112"/>
    </row>
    <row r="1963" spans="2:2" ht="12.95" customHeight="1" x14ac:dyDescent="0.2">
      <c r="B1963" s="112"/>
    </row>
    <row r="1964" spans="2:2" ht="12.95" customHeight="1" x14ac:dyDescent="0.2">
      <c r="B1964" s="112"/>
    </row>
    <row r="1965" spans="2:2" ht="12.95" customHeight="1" x14ac:dyDescent="0.2">
      <c r="B1965" s="112"/>
    </row>
    <row r="1966" spans="2:2" ht="12.95" customHeight="1" x14ac:dyDescent="0.2">
      <c r="B1966" s="112"/>
    </row>
    <row r="1967" spans="2:2" ht="12.95" customHeight="1" x14ac:dyDescent="0.2">
      <c r="B1967" s="112"/>
    </row>
    <row r="1968" spans="2:2" ht="12.95" customHeight="1" x14ac:dyDescent="0.2">
      <c r="B1968" s="112"/>
    </row>
    <row r="1969" spans="2:2" ht="12.95" customHeight="1" x14ac:dyDescent="0.2">
      <c r="B1969" s="112"/>
    </row>
    <row r="1970" spans="2:2" ht="12.95" customHeight="1" x14ac:dyDescent="0.2">
      <c r="B1970" s="112"/>
    </row>
    <row r="1971" spans="2:2" ht="12.95" customHeight="1" x14ac:dyDescent="0.2">
      <c r="B1971" s="112"/>
    </row>
    <row r="1972" spans="2:2" ht="12.95" customHeight="1" x14ac:dyDescent="0.2">
      <c r="B1972" s="112"/>
    </row>
    <row r="1973" spans="2:2" ht="12.95" customHeight="1" x14ac:dyDescent="0.2">
      <c r="B1973" s="112"/>
    </row>
    <row r="1974" spans="2:2" ht="12.95" customHeight="1" x14ac:dyDescent="0.2">
      <c r="B1974" s="112"/>
    </row>
    <row r="1975" spans="2:2" ht="12.95" customHeight="1" x14ac:dyDescent="0.2">
      <c r="B1975" s="112"/>
    </row>
    <row r="1976" spans="2:2" ht="12.95" customHeight="1" x14ac:dyDescent="0.2">
      <c r="B1976" s="112"/>
    </row>
    <row r="1977" spans="2:2" ht="12.95" customHeight="1" x14ac:dyDescent="0.2">
      <c r="B1977" s="112"/>
    </row>
    <row r="1978" spans="2:2" ht="12.95" customHeight="1" x14ac:dyDescent="0.2">
      <c r="B1978" s="112"/>
    </row>
    <row r="1979" spans="2:2" ht="12.95" customHeight="1" x14ac:dyDescent="0.2">
      <c r="B1979" s="112"/>
    </row>
    <row r="1980" spans="2:2" ht="12.95" customHeight="1" x14ac:dyDescent="0.2">
      <c r="B1980" s="112"/>
    </row>
    <row r="1981" spans="2:2" ht="12.95" customHeight="1" x14ac:dyDescent="0.2">
      <c r="B1981" s="112"/>
    </row>
    <row r="1982" spans="2:2" ht="12.95" customHeight="1" x14ac:dyDescent="0.2">
      <c r="B1982" s="112"/>
    </row>
    <row r="1983" spans="2:2" ht="12.95" customHeight="1" x14ac:dyDescent="0.2">
      <c r="B1983" s="112"/>
    </row>
    <row r="1984" spans="2:2" ht="12.95" customHeight="1" x14ac:dyDescent="0.2">
      <c r="B1984" s="112"/>
    </row>
    <row r="1985" spans="2:2" ht="12.95" customHeight="1" x14ac:dyDescent="0.2">
      <c r="B1985" s="112"/>
    </row>
    <row r="1986" spans="2:2" ht="12.95" customHeight="1" x14ac:dyDescent="0.2">
      <c r="B1986" s="112"/>
    </row>
    <row r="1987" spans="2:2" ht="12.95" customHeight="1" x14ac:dyDescent="0.2">
      <c r="B1987" s="112"/>
    </row>
    <row r="1988" spans="2:2" ht="12.95" customHeight="1" x14ac:dyDescent="0.2">
      <c r="B1988" s="112"/>
    </row>
    <row r="1989" spans="2:2" ht="12.95" customHeight="1" x14ac:dyDescent="0.2">
      <c r="B1989" s="112"/>
    </row>
    <row r="1990" spans="2:2" ht="12.95" customHeight="1" x14ac:dyDescent="0.2">
      <c r="B1990" s="112"/>
    </row>
    <row r="1991" spans="2:2" ht="12.95" customHeight="1" x14ac:dyDescent="0.2">
      <c r="B1991" s="112"/>
    </row>
    <row r="1992" spans="2:2" ht="12.95" customHeight="1" x14ac:dyDescent="0.2">
      <c r="B1992" s="112"/>
    </row>
    <row r="1993" spans="2:2" ht="12.95" customHeight="1" x14ac:dyDescent="0.2">
      <c r="B1993" s="112"/>
    </row>
    <row r="1994" spans="2:2" ht="12.95" customHeight="1" x14ac:dyDescent="0.2">
      <c r="B1994" s="112"/>
    </row>
    <row r="1995" spans="2:2" ht="12.95" customHeight="1" x14ac:dyDescent="0.2">
      <c r="B1995" s="112"/>
    </row>
    <row r="1996" spans="2:2" ht="12.95" customHeight="1" x14ac:dyDescent="0.2">
      <c r="B1996" s="112"/>
    </row>
    <row r="1997" spans="2:2" ht="12.95" customHeight="1" x14ac:dyDescent="0.2">
      <c r="B1997" s="112"/>
    </row>
    <row r="1998" spans="2:2" ht="12.95" customHeight="1" x14ac:dyDescent="0.2">
      <c r="B1998" s="112"/>
    </row>
    <row r="1999" spans="2:2" ht="12.95" customHeight="1" x14ac:dyDescent="0.2">
      <c r="B1999" s="112"/>
    </row>
    <row r="2000" spans="2:2" ht="12.95" customHeight="1" x14ac:dyDescent="0.2">
      <c r="B2000" s="112"/>
    </row>
    <row r="2001" spans="2:2" ht="12.95" customHeight="1" x14ac:dyDescent="0.2">
      <c r="B2001" s="112"/>
    </row>
    <row r="2002" spans="2:2" ht="12.95" customHeight="1" x14ac:dyDescent="0.2">
      <c r="B2002" s="112"/>
    </row>
    <row r="2003" spans="2:2" ht="12.95" customHeight="1" x14ac:dyDescent="0.2">
      <c r="B2003" s="112"/>
    </row>
    <row r="2004" spans="2:2" ht="12.95" customHeight="1" x14ac:dyDescent="0.2">
      <c r="B2004" s="112"/>
    </row>
    <row r="2005" spans="2:2" ht="12.95" customHeight="1" x14ac:dyDescent="0.2">
      <c r="B2005" s="112"/>
    </row>
    <row r="2006" spans="2:2" ht="12.95" customHeight="1" x14ac:dyDescent="0.2">
      <c r="B2006" s="112"/>
    </row>
    <row r="2007" spans="2:2" ht="12.95" customHeight="1" x14ac:dyDescent="0.2">
      <c r="B2007" s="112"/>
    </row>
    <row r="2008" spans="2:2" ht="12.95" customHeight="1" x14ac:dyDescent="0.2">
      <c r="B2008" s="112"/>
    </row>
    <row r="2009" spans="2:2" ht="12.95" customHeight="1" x14ac:dyDescent="0.2">
      <c r="B2009" s="112"/>
    </row>
    <row r="2010" spans="2:2" ht="12.95" customHeight="1" x14ac:dyDescent="0.2">
      <c r="B2010" s="112"/>
    </row>
    <row r="2011" spans="2:2" ht="12.95" customHeight="1" x14ac:dyDescent="0.2">
      <c r="B2011" s="112"/>
    </row>
    <row r="2012" spans="2:2" ht="12.95" customHeight="1" x14ac:dyDescent="0.2">
      <c r="B2012" s="112"/>
    </row>
    <row r="2013" spans="2:2" ht="12.95" customHeight="1" x14ac:dyDescent="0.2">
      <c r="B2013" s="112"/>
    </row>
    <row r="2014" spans="2:2" ht="12.95" customHeight="1" x14ac:dyDescent="0.2">
      <c r="B2014" s="112"/>
    </row>
    <row r="2015" spans="2:2" ht="12.95" customHeight="1" x14ac:dyDescent="0.2">
      <c r="B2015" s="112"/>
    </row>
    <row r="2016" spans="2:2" ht="12.95" customHeight="1" x14ac:dyDescent="0.2">
      <c r="B2016" s="112"/>
    </row>
    <row r="2017" spans="2:2" ht="12.95" customHeight="1" x14ac:dyDescent="0.2">
      <c r="B2017" s="112"/>
    </row>
    <row r="2018" spans="2:2" ht="12.95" customHeight="1" x14ac:dyDescent="0.2">
      <c r="B2018" s="112"/>
    </row>
    <row r="2019" spans="2:2" ht="12.95" customHeight="1" x14ac:dyDescent="0.2">
      <c r="B2019" s="112"/>
    </row>
    <row r="2020" spans="2:2" ht="12.95" customHeight="1" x14ac:dyDescent="0.2">
      <c r="B2020" s="112"/>
    </row>
    <row r="2021" spans="2:2" ht="12.95" customHeight="1" x14ac:dyDescent="0.2">
      <c r="B2021" s="112"/>
    </row>
    <row r="2022" spans="2:2" ht="12.95" customHeight="1" x14ac:dyDescent="0.2">
      <c r="B2022" s="112"/>
    </row>
    <row r="2023" spans="2:2" ht="12.95" customHeight="1" x14ac:dyDescent="0.2">
      <c r="B2023" s="112"/>
    </row>
    <row r="2024" spans="2:2" ht="12.95" customHeight="1" x14ac:dyDescent="0.2">
      <c r="B2024" s="112"/>
    </row>
    <row r="2025" spans="2:2" ht="12.95" customHeight="1" x14ac:dyDescent="0.2">
      <c r="B2025" s="112"/>
    </row>
    <row r="2026" spans="2:2" ht="12.95" customHeight="1" x14ac:dyDescent="0.2">
      <c r="B2026" s="112"/>
    </row>
    <row r="2027" spans="2:2" ht="12.95" customHeight="1" x14ac:dyDescent="0.2">
      <c r="B2027" s="112"/>
    </row>
    <row r="2028" spans="2:2" ht="12.95" customHeight="1" x14ac:dyDescent="0.2">
      <c r="B2028" s="112"/>
    </row>
    <row r="2029" spans="2:2" ht="12.95" customHeight="1" x14ac:dyDescent="0.2">
      <c r="B2029" s="112"/>
    </row>
    <row r="2030" spans="2:2" ht="12.95" customHeight="1" x14ac:dyDescent="0.2">
      <c r="B2030" s="112"/>
    </row>
    <row r="2031" spans="2:2" ht="12.95" customHeight="1" x14ac:dyDescent="0.2">
      <c r="B2031" s="112"/>
    </row>
    <row r="2032" spans="2:2" ht="12.95" customHeight="1" x14ac:dyDescent="0.2">
      <c r="B2032" s="112"/>
    </row>
    <row r="2033" spans="2:2" ht="12.95" customHeight="1" x14ac:dyDescent="0.2">
      <c r="B2033" s="112"/>
    </row>
    <row r="2034" spans="2:2" ht="12.95" customHeight="1" x14ac:dyDescent="0.2">
      <c r="B2034" s="112"/>
    </row>
    <row r="2035" spans="2:2" ht="12.95" customHeight="1" x14ac:dyDescent="0.2">
      <c r="B2035" s="112"/>
    </row>
    <row r="2036" spans="2:2" ht="12.95" customHeight="1" x14ac:dyDescent="0.2">
      <c r="B2036" s="112"/>
    </row>
    <row r="2037" spans="2:2" ht="12.95" customHeight="1" x14ac:dyDescent="0.2">
      <c r="B2037" s="112"/>
    </row>
    <row r="2038" spans="2:2" ht="12.95" customHeight="1" x14ac:dyDescent="0.2">
      <c r="B2038" s="112"/>
    </row>
    <row r="2039" spans="2:2" ht="12.95" customHeight="1" x14ac:dyDescent="0.2">
      <c r="B2039" s="112"/>
    </row>
    <row r="2040" spans="2:2" ht="12.95" customHeight="1" x14ac:dyDescent="0.2">
      <c r="B2040" s="112"/>
    </row>
    <row r="2041" spans="2:2" ht="12.95" customHeight="1" x14ac:dyDescent="0.2">
      <c r="B2041" s="112"/>
    </row>
    <row r="2042" spans="2:2" ht="12.95" customHeight="1" x14ac:dyDescent="0.2">
      <c r="B2042" s="112"/>
    </row>
    <row r="2043" spans="2:2" ht="12.95" customHeight="1" x14ac:dyDescent="0.2">
      <c r="B2043" s="112"/>
    </row>
    <row r="2044" spans="2:2" ht="12.95" customHeight="1" x14ac:dyDescent="0.2">
      <c r="B2044" s="112"/>
    </row>
    <row r="2045" spans="2:2" ht="12.95" customHeight="1" x14ac:dyDescent="0.2">
      <c r="B2045" s="112"/>
    </row>
    <row r="2046" spans="2:2" ht="12.95" customHeight="1" x14ac:dyDescent="0.2">
      <c r="B2046" s="112"/>
    </row>
    <row r="2047" spans="2:2" ht="12.95" customHeight="1" x14ac:dyDescent="0.2">
      <c r="B2047" s="112"/>
    </row>
    <row r="2048" spans="2:2" ht="12.95" customHeight="1" x14ac:dyDescent="0.2">
      <c r="B2048" s="112"/>
    </row>
    <row r="2049" spans="2:2" ht="12.95" customHeight="1" x14ac:dyDescent="0.2">
      <c r="B2049" s="112"/>
    </row>
    <row r="2050" spans="2:2" ht="12.95" customHeight="1" x14ac:dyDescent="0.2">
      <c r="B2050" s="112"/>
    </row>
    <row r="2051" spans="2:2" ht="12.95" customHeight="1" x14ac:dyDescent="0.2">
      <c r="B2051" s="112"/>
    </row>
    <row r="2052" spans="2:2" ht="12.95" customHeight="1" x14ac:dyDescent="0.2">
      <c r="B2052" s="112"/>
    </row>
    <row r="2053" spans="2:2" ht="12.95" customHeight="1" x14ac:dyDescent="0.2">
      <c r="B2053" s="112"/>
    </row>
    <row r="2054" spans="2:2" ht="12.95" customHeight="1" x14ac:dyDescent="0.2">
      <c r="B2054" s="112"/>
    </row>
    <row r="2055" spans="2:2" ht="12.95" customHeight="1" x14ac:dyDescent="0.2">
      <c r="B2055" s="112"/>
    </row>
    <row r="2056" spans="2:2" ht="12.95" customHeight="1" x14ac:dyDescent="0.2">
      <c r="B2056" s="112"/>
    </row>
    <row r="2057" spans="2:2" ht="12.95" customHeight="1" x14ac:dyDescent="0.2">
      <c r="B2057" s="112"/>
    </row>
    <row r="2058" spans="2:2" ht="12.95" customHeight="1" x14ac:dyDescent="0.2">
      <c r="B2058" s="112"/>
    </row>
    <row r="2059" spans="2:2" ht="12.95" customHeight="1" x14ac:dyDescent="0.2">
      <c r="B2059" s="112"/>
    </row>
    <row r="2060" spans="2:2" ht="12.95" customHeight="1" x14ac:dyDescent="0.2">
      <c r="B2060" s="112"/>
    </row>
    <row r="2061" spans="2:2" ht="12.95" customHeight="1" x14ac:dyDescent="0.2">
      <c r="B2061" s="112"/>
    </row>
    <row r="2062" spans="2:2" ht="12.95" customHeight="1" x14ac:dyDescent="0.2">
      <c r="B2062" s="112"/>
    </row>
    <row r="2063" spans="2:2" ht="12.95" customHeight="1" x14ac:dyDescent="0.2">
      <c r="B2063" s="112"/>
    </row>
    <row r="2064" spans="2:2" ht="12.95" customHeight="1" x14ac:dyDescent="0.2">
      <c r="B2064" s="112"/>
    </row>
    <row r="2065" spans="2:2" ht="12.95" customHeight="1" x14ac:dyDescent="0.2">
      <c r="B2065" s="112"/>
    </row>
    <row r="2066" spans="2:2" ht="12.95" customHeight="1" x14ac:dyDescent="0.2">
      <c r="B2066" s="112"/>
    </row>
    <row r="2067" spans="2:2" ht="12.95" customHeight="1" x14ac:dyDescent="0.2">
      <c r="B2067" s="112"/>
    </row>
    <row r="2068" spans="2:2" ht="12.95" customHeight="1" x14ac:dyDescent="0.2">
      <c r="B2068" s="112"/>
    </row>
    <row r="2069" spans="2:2" ht="12.95" customHeight="1" x14ac:dyDescent="0.2">
      <c r="B2069" s="112"/>
    </row>
    <row r="2070" spans="2:2" ht="12.95" customHeight="1" x14ac:dyDescent="0.2">
      <c r="B2070" s="112"/>
    </row>
    <row r="2071" spans="2:2" ht="12.95" customHeight="1" x14ac:dyDescent="0.2">
      <c r="B2071" s="112"/>
    </row>
    <row r="2072" spans="2:2" ht="12.95" customHeight="1" x14ac:dyDescent="0.2">
      <c r="B2072" s="112"/>
    </row>
    <row r="2073" spans="2:2" ht="12.95" customHeight="1" x14ac:dyDescent="0.2">
      <c r="B2073" s="112"/>
    </row>
    <row r="2074" spans="2:2" ht="12.95" customHeight="1" x14ac:dyDescent="0.2">
      <c r="B2074" s="112"/>
    </row>
    <row r="2075" spans="2:2" ht="12.95" customHeight="1" x14ac:dyDescent="0.2">
      <c r="B2075" s="112"/>
    </row>
    <row r="2076" spans="2:2" ht="12.95" customHeight="1" x14ac:dyDescent="0.2">
      <c r="B2076" s="112"/>
    </row>
    <row r="2077" spans="2:2" ht="12.95" customHeight="1" x14ac:dyDescent="0.2">
      <c r="B2077" s="112"/>
    </row>
    <row r="2078" spans="2:2" ht="12.95" customHeight="1" x14ac:dyDescent="0.2">
      <c r="B2078" s="112"/>
    </row>
    <row r="2079" spans="2:2" ht="12.95" customHeight="1" x14ac:dyDescent="0.2">
      <c r="B2079" s="112"/>
    </row>
    <row r="2080" spans="2:2" ht="12.95" customHeight="1" x14ac:dyDescent="0.2">
      <c r="B2080" s="112"/>
    </row>
    <row r="2081" spans="2:2" ht="12.95" customHeight="1" x14ac:dyDescent="0.2">
      <c r="B2081" s="112"/>
    </row>
    <row r="2082" spans="2:2" ht="12.95" customHeight="1" x14ac:dyDescent="0.2">
      <c r="B2082" s="112"/>
    </row>
    <row r="2083" spans="2:2" ht="12.95" customHeight="1" x14ac:dyDescent="0.2">
      <c r="B2083" s="112"/>
    </row>
    <row r="2084" spans="2:2" ht="12.95" customHeight="1" x14ac:dyDescent="0.2">
      <c r="B2084" s="112"/>
    </row>
    <row r="2085" spans="2:2" ht="12.95" customHeight="1" x14ac:dyDescent="0.2">
      <c r="B2085" s="112"/>
    </row>
    <row r="2086" spans="2:2" ht="12.95" customHeight="1" x14ac:dyDescent="0.2">
      <c r="B2086" s="112"/>
    </row>
    <row r="2087" spans="2:2" ht="12.95" customHeight="1" x14ac:dyDescent="0.2">
      <c r="B2087" s="112"/>
    </row>
    <row r="2088" spans="2:2" ht="12.95" customHeight="1" x14ac:dyDescent="0.2">
      <c r="B2088" s="112"/>
    </row>
    <row r="2089" spans="2:2" ht="12.95" customHeight="1" x14ac:dyDescent="0.2">
      <c r="B2089" s="112"/>
    </row>
    <row r="2090" spans="2:2" ht="12.95" customHeight="1" x14ac:dyDescent="0.2">
      <c r="B2090" s="112"/>
    </row>
    <row r="2091" spans="2:2" ht="12.95" customHeight="1" x14ac:dyDescent="0.2">
      <c r="B2091" s="112"/>
    </row>
    <row r="2092" spans="2:2" ht="12.95" customHeight="1" x14ac:dyDescent="0.2">
      <c r="B2092" s="112"/>
    </row>
    <row r="2093" spans="2:2" ht="12.95" customHeight="1" x14ac:dyDescent="0.2">
      <c r="B2093" s="112"/>
    </row>
    <row r="2094" spans="2:2" ht="12.95" customHeight="1" x14ac:dyDescent="0.2">
      <c r="B2094" s="112"/>
    </row>
    <row r="2095" spans="2:2" ht="12.95" customHeight="1" x14ac:dyDescent="0.2">
      <c r="B2095" s="112"/>
    </row>
    <row r="2096" spans="2:2" ht="12.95" customHeight="1" x14ac:dyDescent="0.2">
      <c r="B2096" s="112"/>
    </row>
    <row r="2097" spans="2:2" ht="12.95" customHeight="1" x14ac:dyDescent="0.2">
      <c r="B2097" s="112"/>
    </row>
    <row r="2098" spans="2:2" ht="12.95" customHeight="1" x14ac:dyDescent="0.2">
      <c r="B2098" s="112"/>
    </row>
    <row r="2099" spans="2:2" ht="12.95" customHeight="1" x14ac:dyDescent="0.2">
      <c r="B2099" s="112"/>
    </row>
    <row r="2100" spans="2:2" ht="12.95" customHeight="1" x14ac:dyDescent="0.2">
      <c r="B2100" s="112"/>
    </row>
    <row r="2101" spans="2:2" ht="12.95" customHeight="1" x14ac:dyDescent="0.2">
      <c r="B2101" s="112"/>
    </row>
    <row r="2102" spans="2:2" ht="12.95" customHeight="1" x14ac:dyDescent="0.2">
      <c r="B2102" s="112"/>
    </row>
    <row r="2103" spans="2:2" ht="12.95" customHeight="1" x14ac:dyDescent="0.2">
      <c r="B2103" s="112"/>
    </row>
    <row r="2104" spans="2:2" ht="12.95" customHeight="1" x14ac:dyDescent="0.2">
      <c r="B2104" s="112"/>
    </row>
    <row r="2105" spans="2:2" ht="12.95" customHeight="1" x14ac:dyDescent="0.2">
      <c r="B2105" s="112"/>
    </row>
    <row r="2106" spans="2:2" ht="12.95" customHeight="1" x14ac:dyDescent="0.2">
      <c r="B2106" s="112"/>
    </row>
    <row r="2107" spans="2:2" ht="12.95" customHeight="1" x14ac:dyDescent="0.2">
      <c r="B2107" s="112"/>
    </row>
    <row r="2108" spans="2:2" ht="12.95" customHeight="1" x14ac:dyDescent="0.2">
      <c r="B2108" s="112"/>
    </row>
    <row r="2109" spans="2:2" ht="12.95" customHeight="1" x14ac:dyDescent="0.2">
      <c r="B2109" s="112"/>
    </row>
    <row r="2110" spans="2:2" ht="12.95" customHeight="1" x14ac:dyDescent="0.2">
      <c r="B2110" s="112"/>
    </row>
    <row r="2111" spans="2:2" ht="12.95" customHeight="1" x14ac:dyDescent="0.2">
      <c r="B2111" s="112"/>
    </row>
    <row r="2112" spans="2:2" ht="12.95" customHeight="1" x14ac:dyDescent="0.2">
      <c r="B2112" s="112"/>
    </row>
    <row r="2113" spans="2:2" ht="12.95" customHeight="1" x14ac:dyDescent="0.2">
      <c r="B2113" s="112"/>
    </row>
    <row r="2114" spans="2:2" ht="12.95" customHeight="1" x14ac:dyDescent="0.2">
      <c r="B2114" s="112"/>
    </row>
    <row r="2115" spans="2:2" ht="12.95" customHeight="1" x14ac:dyDescent="0.2">
      <c r="B2115" s="112"/>
    </row>
    <row r="2116" spans="2:2" ht="12.95" customHeight="1" x14ac:dyDescent="0.2">
      <c r="B2116" s="112"/>
    </row>
    <row r="2117" spans="2:2" ht="12.95" customHeight="1" x14ac:dyDescent="0.2">
      <c r="B2117" s="112"/>
    </row>
    <row r="2118" spans="2:2" ht="12.95" customHeight="1" x14ac:dyDescent="0.2">
      <c r="B2118" s="112"/>
    </row>
    <row r="2119" spans="2:2" ht="12.95" customHeight="1" x14ac:dyDescent="0.2">
      <c r="B2119" s="112"/>
    </row>
    <row r="2120" spans="2:2" ht="12.95" customHeight="1" x14ac:dyDescent="0.2">
      <c r="B2120" s="112"/>
    </row>
    <row r="2121" spans="2:2" ht="12.95" customHeight="1" x14ac:dyDescent="0.2">
      <c r="B2121" s="112"/>
    </row>
    <row r="2122" spans="2:2" ht="12.95" customHeight="1" x14ac:dyDescent="0.2">
      <c r="B2122" s="112"/>
    </row>
    <row r="2123" spans="2:2" ht="12.95" customHeight="1" x14ac:dyDescent="0.2">
      <c r="B2123" s="112"/>
    </row>
    <row r="2124" spans="2:2" ht="12.95" customHeight="1" x14ac:dyDescent="0.2">
      <c r="B2124" s="112"/>
    </row>
    <row r="2125" spans="2:2" ht="12.95" customHeight="1" x14ac:dyDescent="0.2">
      <c r="B2125" s="112"/>
    </row>
    <row r="2126" spans="2:2" ht="12.95" customHeight="1" x14ac:dyDescent="0.2">
      <c r="B2126" s="112"/>
    </row>
    <row r="2127" spans="2:2" ht="12.95" customHeight="1" x14ac:dyDescent="0.2">
      <c r="B2127" s="112"/>
    </row>
    <row r="2128" spans="2:2" ht="12.95" customHeight="1" x14ac:dyDescent="0.2">
      <c r="B2128" s="112"/>
    </row>
    <row r="2129" spans="2:2" ht="12.95" customHeight="1" x14ac:dyDescent="0.2">
      <c r="B2129" s="112"/>
    </row>
    <row r="2130" spans="2:2" ht="12.95" customHeight="1" x14ac:dyDescent="0.2">
      <c r="B2130" s="112"/>
    </row>
    <row r="2131" spans="2:2" ht="12.95" customHeight="1" x14ac:dyDescent="0.2">
      <c r="B2131" s="112"/>
    </row>
    <row r="2132" spans="2:2" ht="12.95" customHeight="1" x14ac:dyDescent="0.2">
      <c r="B2132" s="112"/>
    </row>
    <row r="2133" spans="2:2" ht="12.95" customHeight="1" x14ac:dyDescent="0.2">
      <c r="B2133" s="112"/>
    </row>
    <row r="2134" spans="2:2" ht="12.95" customHeight="1" x14ac:dyDescent="0.2">
      <c r="B2134" s="112"/>
    </row>
    <row r="2135" spans="2:2" ht="12.95" customHeight="1" x14ac:dyDescent="0.2">
      <c r="B2135" s="112"/>
    </row>
    <row r="2136" spans="2:2" ht="12.95" customHeight="1" x14ac:dyDescent="0.2">
      <c r="B2136" s="112"/>
    </row>
    <row r="2137" spans="2:2" ht="12.95" customHeight="1" x14ac:dyDescent="0.2">
      <c r="B2137" s="112"/>
    </row>
    <row r="2138" spans="2:2" ht="12.95" customHeight="1" x14ac:dyDescent="0.2">
      <c r="B2138" s="112"/>
    </row>
    <row r="2139" spans="2:2" ht="12.95" customHeight="1" x14ac:dyDescent="0.2">
      <c r="B2139" s="112"/>
    </row>
    <row r="2140" spans="2:2" ht="12.95" customHeight="1" x14ac:dyDescent="0.2">
      <c r="B2140" s="112"/>
    </row>
    <row r="2141" spans="2:2" ht="12.95" customHeight="1" x14ac:dyDescent="0.2">
      <c r="B2141" s="112"/>
    </row>
    <row r="2142" spans="2:2" ht="12.95" customHeight="1" x14ac:dyDescent="0.2">
      <c r="B2142" s="112"/>
    </row>
    <row r="2143" spans="2:2" ht="12.95" customHeight="1" x14ac:dyDescent="0.2">
      <c r="B2143" s="112"/>
    </row>
    <row r="2144" spans="2:2" ht="12.95" customHeight="1" x14ac:dyDescent="0.2">
      <c r="B2144" s="112"/>
    </row>
    <row r="2145" spans="2:2" ht="12.95" customHeight="1" x14ac:dyDescent="0.2">
      <c r="B2145" s="112"/>
    </row>
    <row r="2146" spans="2:2" ht="12.95" customHeight="1" x14ac:dyDescent="0.2">
      <c r="B2146" s="112"/>
    </row>
    <row r="2147" spans="2:2" ht="12.95" customHeight="1" x14ac:dyDescent="0.2">
      <c r="B2147" s="112"/>
    </row>
    <row r="2148" spans="2:2" ht="12.95" customHeight="1" x14ac:dyDescent="0.2">
      <c r="B2148" s="112"/>
    </row>
    <row r="2149" spans="2:2" ht="12.95" customHeight="1" x14ac:dyDescent="0.2">
      <c r="B2149" s="112"/>
    </row>
    <row r="2150" spans="2:2" ht="12.95" customHeight="1" x14ac:dyDescent="0.2">
      <c r="B2150" s="112"/>
    </row>
    <row r="2151" spans="2:2" ht="12.95" customHeight="1" x14ac:dyDescent="0.2">
      <c r="B2151" s="112"/>
    </row>
    <row r="2152" spans="2:2" ht="12.95" customHeight="1" x14ac:dyDescent="0.2">
      <c r="B2152" s="112"/>
    </row>
    <row r="2153" spans="2:2" ht="12.95" customHeight="1" x14ac:dyDescent="0.2">
      <c r="B2153" s="112"/>
    </row>
    <row r="2154" spans="2:2" ht="12.95" customHeight="1" x14ac:dyDescent="0.2">
      <c r="B2154" s="112"/>
    </row>
    <row r="2155" spans="2:2" ht="12.95" customHeight="1" x14ac:dyDescent="0.2">
      <c r="B2155" s="112"/>
    </row>
    <row r="2156" spans="2:2" ht="12.95" customHeight="1" x14ac:dyDescent="0.2">
      <c r="B2156" s="112"/>
    </row>
    <row r="2157" spans="2:2" ht="12.95" customHeight="1" x14ac:dyDescent="0.2">
      <c r="B2157" s="112"/>
    </row>
    <row r="2158" spans="2:2" ht="12.95" customHeight="1" x14ac:dyDescent="0.2">
      <c r="B2158" s="112"/>
    </row>
    <row r="2159" spans="2:2" ht="12.95" customHeight="1" x14ac:dyDescent="0.2">
      <c r="B2159" s="112"/>
    </row>
    <row r="2160" spans="2:2" ht="12.95" customHeight="1" x14ac:dyDescent="0.2">
      <c r="B2160" s="112"/>
    </row>
    <row r="2161" spans="2:2" ht="12.95" customHeight="1" x14ac:dyDescent="0.2">
      <c r="B2161" s="112"/>
    </row>
    <row r="2162" spans="2:2" ht="12.95" customHeight="1" x14ac:dyDescent="0.2">
      <c r="B2162" s="112"/>
    </row>
    <row r="2163" spans="2:2" ht="12.95" customHeight="1" x14ac:dyDescent="0.2">
      <c r="B2163" s="112"/>
    </row>
    <row r="2164" spans="2:2" ht="12.95" customHeight="1" x14ac:dyDescent="0.2">
      <c r="B2164" s="112"/>
    </row>
    <row r="2165" spans="2:2" ht="12.95" customHeight="1" x14ac:dyDescent="0.2">
      <c r="B2165" s="112"/>
    </row>
    <row r="2166" spans="2:2" ht="12.95" customHeight="1" x14ac:dyDescent="0.2">
      <c r="B2166" s="112"/>
    </row>
    <row r="2167" spans="2:2" ht="12.95" customHeight="1" x14ac:dyDescent="0.2">
      <c r="B2167" s="112"/>
    </row>
    <row r="2168" spans="2:2" ht="12.95" customHeight="1" x14ac:dyDescent="0.2">
      <c r="B2168" s="112"/>
    </row>
    <row r="2169" spans="2:2" ht="12.95" customHeight="1" x14ac:dyDescent="0.2">
      <c r="B2169" s="112"/>
    </row>
    <row r="2170" spans="2:2" ht="12.95" customHeight="1" x14ac:dyDescent="0.2">
      <c r="B2170" s="112"/>
    </row>
    <row r="2171" spans="2:2" ht="12.95" customHeight="1" x14ac:dyDescent="0.2">
      <c r="B2171" s="112"/>
    </row>
    <row r="2172" spans="2:2" ht="12.95" customHeight="1" x14ac:dyDescent="0.2">
      <c r="B2172" s="112"/>
    </row>
    <row r="2173" spans="2:2" ht="12.95" customHeight="1" x14ac:dyDescent="0.2">
      <c r="B2173" s="112"/>
    </row>
    <row r="2174" spans="2:2" ht="12.95" customHeight="1" x14ac:dyDescent="0.2">
      <c r="B2174" s="112"/>
    </row>
    <row r="2175" spans="2:2" ht="12.95" customHeight="1" x14ac:dyDescent="0.2">
      <c r="B2175" s="112"/>
    </row>
    <row r="2176" spans="2:2" ht="12.95" customHeight="1" x14ac:dyDescent="0.2">
      <c r="B2176" s="112"/>
    </row>
    <row r="2177" spans="2:2" ht="12.95" customHeight="1" x14ac:dyDescent="0.2">
      <c r="B2177" s="112"/>
    </row>
    <row r="2178" spans="2:2" ht="12.95" customHeight="1" x14ac:dyDescent="0.2">
      <c r="B2178" s="112"/>
    </row>
    <row r="2179" spans="2:2" ht="12.95" customHeight="1" x14ac:dyDescent="0.2">
      <c r="B2179" s="112"/>
    </row>
    <row r="2180" spans="2:2" ht="12.95" customHeight="1" x14ac:dyDescent="0.2">
      <c r="B2180" s="112"/>
    </row>
    <row r="2181" spans="2:2" ht="12.95" customHeight="1" x14ac:dyDescent="0.2">
      <c r="B2181" s="112"/>
    </row>
    <row r="2182" spans="2:2" ht="12.95" customHeight="1" x14ac:dyDescent="0.2">
      <c r="B2182" s="112"/>
    </row>
    <row r="2183" spans="2:2" ht="12.95" customHeight="1" x14ac:dyDescent="0.2">
      <c r="B2183" s="112"/>
    </row>
    <row r="2184" spans="2:2" ht="12.95" customHeight="1" x14ac:dyDescent="0.2">
      <c r="B2184" s="112"/>
    </row>
    <row r="2185" spans="2:2" ht="12.95" customHeight="1" x14ac:dyDescent="0.2">
      <c r="B2185" s="112"/>
    </row>
    <row r="2186" spans="2:2" ht="12.95" customHeight="1" x14ac:dyDescent="0.2">
      <c r="B2186" s="112"/>
    </row>
    <row r="2187" spans="2:2" ht="12.95" customHeight="1" x14ac:dyDescent="0.2">
      <c r="B2187" s="112"/>
    </row>
    <row r="2188" spans="2:2" ht="12.95" customHeight="1" x14ac:dyDescent="0.2">
      <c r="B2188" s="112"/>
    </row>
    <row r="2189" spans="2:2" ht="12.95" customHeight="1" x14ac:dyDescent="0.2">
      <c r="B2189" s="112"/>
    </row>
    <row r="2190" spans="2:2" ht="12.95" customHeight="1" x14ac:dyDescent="0.2">
      <c r="B2190" s="112"/>
    </row>
    <row r="2191" spans="2:2" ht="12.95" customHeight="1" x14ac:dyDescent="0.2">
      <c r="B2191" s="112"/>
    </row>
    <row r="2192" spans="2:2" ht="12.95" customHeight="1" x14ac:dyDescent="0.2">
      <c r="B2192" s="112"/>
    </row>
    <row r="2193" spans="2:2" ht="12.95" customHeight="1" x14ac:dyDescent="0.2">
      <c r="B2193" s="112"/>
    </row>
    <row r="2194" spans="2:2" ht="12.95" customHeight="1" x14ac:dyDescent="0.2">
      <c r="B2194" s="112"/>
    </row>
    <row r="2195" spans="2:2" ht="12.95" customHeight="1" x14ac:dyDescent="0.2">
      <c r="B2195" s="112"/>
    </row>
    <row r="2196" spans="2:2" ht="12.95" customHeight="1" x14ac:dyDescent="0.2">
      <c r="B2196" s="112"/>
    </row>
    <row r="2197" spans="2:2" ht="12.95" customHeight="1" x14ac:dyDescent="0.2">
      <c r="B2197" s="112"/>
    </row>
    <row r="2198" spans="2:2" ht="12.95" customHeight="1" x14ac:dyDescent="0.2">
      <c r="B2198" s="112"/>
    </row>
    <row r="2199" spans="2:2" ht="12.95" customHeight="1" x14ac:dyDescent="0.2">
      <c r="B2199" s="112"/>
    </row>
    <row r="2200" spans="2:2" ht="12.95" customHeight="1" x14ac:dyDescent="0.2">
      <c r="B2200" s="112"/>
    </row>
    <row r="2201" spans="2:2" ht="12.95" customHeight="1" x14ac:dyDescent="0.2">
      <c r="B2201" s="112"/>
    </row>
    <row r="2202" spans="2:2" ht="12.95" customHeight="1" x14ac:dyDescent="0.2">
      <c r="B2202" s="112"/>
    </row>
    <row r="2203" spans="2:2" ht="12.95" customHeight="1" x14ac:dyDescent="0.2">
      <c r="B2203" s="112"/>
    </row>
    <row r="2204" spans="2:2" ht="12.95" customHeight="1" x14ac:dyDescent="0.2">
      <c r="B2204" s="112"/>
    </row>
    <row r="2205" spans="2:2" ht="12.95" customHeight="1" x14ac:dyDescent="0.2">
      <c r="B2205" s="112"/>
    </row>
    <row r="2206" spans="2:2" ht="12.95" customHeight="1" x14ac:dyDescent="0.2">
      <c r="B2206" s="112"/>
    </row>
    <row r="2207" spans="2:2" ht="12.95" customHeight="1" x14ac:dyDescent="0.2">
      <c r="B2207" s="112"/>
    </row>
    <row r="2208" spans="2:2" ht="12.95" customHeight="1" x14ac:dyDescent="0.2">
      <c r="B2208" s="112"/>
    </row>
    <row r="2209" spans="2:2" ht="12.95" customHeight="1" x14ac:dyDescent="0.2">
      <c r="B2209" s="112"/>
    </row>
    <row r="2210" spans="2:2" ht="12.95" customHeight="1" x14ac:dyDescent="0.2">
      <c r="B2210" s="112"/>
    </row>
    <row r="2211" spans="2:2" ht="12.95" customHeight="1" x14ac:dyDescent="0.2">
      <c r="B2211" s="112"/>
    </row>
    <row r="2212" spans="2:2" ht="12.95" customHeight="1" x14ac:dyDescent="0.2">
      <c r="B2212" s="112"/>
    </row>
    <row r="2213" spans="2:2" ht="12.95" customHeight="1" x14ac:dyDescent="0.2">
      <c r="B2213" s="112"/>
    </row>
    <row r="2214" spans="2:2" ht="12.95" customHeight="1" x14ac:dyDescent="0.2">
      <c r="B2214" s="112"/>
    </row>
    <row r="2215" spans="2:2" ht="12.95" customHeight="1" x14ac:dyDescent="0.2">
      <c r="B2215" s="112"/>
    </row>
    <row r="2216" spans="2:2" ht="12.95" customHeight="1" x14ac:dyDescent="0.2">
      <c r="B2216" s="112"/>
    </row>
    <row r="2217" spans="2:2" ht="12.95" customHeight="1" x14ac:dyDescent="0.2">
      <c r="B2217" s="112"/>
    </row>
    <row r="2218" spans="2:2" ht="12.95" customHeight="1" x14ac:dyDescent="0.2">
      <c r="B2218" s="112"/>
    </row>
    <row r="2219" spans="2:2" ht="12.95" customHeight="1" x14ac:dyDescent="0.2">
      <c r="B2219" s="112"/>
    </row>
    <row r="2220" spans="2:2" ht="12.95" customHeight="1" x14ac:dyDescent="0.2">
      <c r="B2220" s="112"/>
    </row>
    <row r="2221" spans="2:2" ht="12.95" customHeight="1" x14ac:dyDescent="0.2">
      <c r="B2221" s="112"/>
    </row>
    <row r="2222" spans="2:2" ht="12.95" customHeight="1" x14ac:dyDescent="0.2">
      <c r="B2222" s="112"/>
    </row>
    <row r="2223" spans="2:2" ht="12.95" customHeight="1" x14ac:dyDescent="0.2">
      <c r="B2223" s="112"/>
    </row>
    <row r="2224" spans="2:2" ht="12.95" customHeight="1" x14ac:dyDescent="0.2">
      <c r="B2224" s="112"/>
    </row>
    <row r="2225" spans="2:2" ht="12.95" customHeight="1" x14ac:dyDescent="0.2">
      <c r="B2225" s="112"/>
    </row>
    <row r="2226" spans="2:2" ht="12.95" customHeight="1" x14ac:dyDescent="0.2">
      <c r="B2226" s="112"/>
    </row>
    <row r="2227" spans="2:2" ht="12.95" customHeight="1" x14ac:dyDescent="0.2">
      <c r="B2227" s="112"/>
    </row>
    <row r="2228" spans="2:2" ht="12.95" customHeight="1" x14ac:dyDescent="0.2">
      <c r="B2228" s="112"/>
    </row>
    <row r="2229" spans="2:2" ht="12.95" customHeight="1" x14ac:dyDescent="0.2">
      <c r="B2229" s="112"/>
    </row>
    <row r="2230" spans="2:2" ht="12.95" customHeight="1" x14ac:dyDescent="0.2">
      <c r="B2230" s="112"/>
    </row>
    <row r="2231" spans="2:2" ht="12.95" customHeight="1" x14ac:dyDescent="0.2">
      <c r="B2231" s="112"/>
    </row>
    <row r="2232" spans="2:2" ht="12.95" customHeight="1" x14ac:dyDescent="0.2">
      <c r="B2232" s="112"/>
    </row>
    <row r="2233" spans="2:2" ht="12.95" customHeight="1" x14ac:dyDescent="0.2">
      <c r="B2233" s="112"/>
    </row>
    <row r="2234" spans="2:2" ht="12.95" customHeight="1" x14ac:dyDescent="0.2">
      <c r="B2234" s="112"/>
    </row>
    <row r="2235" spans="2:2" ht="12.95" customHeight="1" x14ac:dyDescent="0.2">
      <c r="B2235" s="112"/>
    </row>
    <row r="2236" spans="2:2" ht="12.95" customHeight="1" x14ac:dyDescent="0.2">
      <c r="B2236" s="112"/>
    </row>
    <row r="2237" spans="2:2" ht="12.95" customHeight="1" x14ac:dyDescent="0.2">
      <c r="B2237" s="112"/>
    </row>
    <row r="2238" spans="2:2" ht="12.95" customHeight="1" x14ac:dyDescent="0.2">
      <c r="B2238" s="112"/>
    </row>
    <row r="2239" spans="2:2" ht="12.95" customHeight="1" x14ac:dyDescent="0.2">
      <c r="B2239" s="112"/>
    </row>
    <row r="2240" spans="2:2" ht="12.95" customHeight="1" x14ac:dyDescent="0.2">
      <c r="B2240" s="112"/>
    </row>
    <row r="2241" spans="2:2" ht="12.95" customHeight="1" x14ac:dyDescent="0.2">
      <c r="B2241" s="112"/>
    </row>
    <row r="2242" spans="2:2" ht="12.95" customHeight="1" x14ac:dyDescent="0.2">
      <c r="B2242" s="112"/>
    </row>
    <row r="2243" spans="2:2" ht="12.95" customHeight="1" x14ac:dyDescent="0.2">
      <c r="B2243" s="112"/>
    </row>
    <row r="2244" spans="2:2" ht="12.95" customHeight="1" x14ac:dyDescent="0.2">
      <c r="B2244" s="112"/>
    </row>
    <row r="2245" spans="2:2" ht="12.95" customHeight="1" x14ac:dyDescent="0.2">
      <c r="B2245" s="112"/>
    </row>
    <row r="2246" spans="2:2" ht="12.95" customHeight="1" x14ac:dyDescent="0.2">
      <c r="B2246" s="112"/>
    </row>
    <row r="2247" spans="2:2" ht="12.95" customHeight="1" x14ac:dyDescent="0.2">
      <c r="B2247" s="112"/>
    </row>
    <row r="2248" spans="2:2" ht="12.95" customHeight="1" x14ac:dyDescent="0.2">
      <c r="B2248" s="112"/>
    </row>
    <row r="2249" spans="2:2" ht="12.95" customHeight="1" x14ac:dyDescent="0.2">
      <c r="B2249" s="112"/>
    </row>
    <row r="2250" spans="2:2" ht="12.95" customHeight="1" x14ac:dyDescent="0.2">
      <c r="B2250" s="112"/>
    </row>
    <row r="2251" spans="2:2" ht="12.95" customHeight="1" x14ac:dyDescent="0.2">
      <c r="B2251" s="112"/>
    </row>
    <row r="2252" spans="2:2" ht="12.95" customHeight="1" x14ac:dyDescent="0.2">
      <c r="B2252" s="112"/>
    </row>
    <row r="2253" spans="2:2" ht="12.95" customHeight="1" x14ac:dyDescent="0.2">
      <c r="B2253" s="112"/>
    </row>
    <row r="2254" spans="2:2" ht="12.95" customHeight="1" x14ac:dyDescent="0.2">
      <c r="B2254" s="112"/>
    </row>
    <row r="2255" spans="2:2" ht="12.95" customHeight="1" x14ac:dyDescent="0.2">
      <c r="B2255" s="112"/>
    </row>
    <row r="2256" spans="2:2" ht="12.95" customHeight="1" x14ac:dyDescent="0.2">
      <c r="B2256" s="112"/>
    </row>
    <row r="2257" spans="2:2" ht="12.95" customHeight="1" x14ac:dyDescent="0.2">
      <c r="B2257" s="112"/>
    </row>
    <row r="2258" spans="2:2" ht="12.95" customHeight="1" x14ac:dyDescent="0.2">
      <c r="B2258" s="112"/>
    </row>
    <row r="2259" spans="2:2" ht="12.95" customHeight="1" x14ac:dyDescent="0.2">
      <c r="B2259" s="112"/>
    </row>
    <row r="2260" spans="2:2" ht="12.95" customHeight="1" x14ac:dyDescent="0.2">
      <c r="B2260" s="112"/>
    </row>
    <row r="2261" spans="2:2" ht="12.95" customHeight="1" x14ac:dyDescent="0.2">
      <c r="B2261" s="112"/>
    </row>
    <row r="2262" spans="2:2" ht="12.95" customHeight="1" x14ac:dyDescent="0.2">
      <c r="B2262" s="112"/>
    </row>
    <row r="2263" spans="2:2" ht="12.95" customHeight="1" x14ac:dyDescent="0.2">
      <c r="B2263" s="112"/>
    </row>
    <row r="2264" spans="2:2" ht="12.95" customHeight="1" x14ac:dyDescent="0.2">
      <c r="B2264" s="112"/>
    </row>
    <row r="2265" spans="2:2" ht="12.95" customHeight="1" x14ac:dyDescent="0.2">
      <c r="B2265" s="112"/>
    </row>
    <row r="2266" spans="2:2" ht="12.95" customHeight="1" x14ac:dyDescent="0.2">
      <c r="B2266" s="112"/>
    </row>
    <row r="2267" spans="2:2" ht="12.95" customHeight="1" x14ac:dyDescent="0.2">
      <c r="B2267" s="112"/>
    </row>
    <row r="2268" spans="2:2" ht="12.95" customHeight="1" x14ac:dyDescent="0.2">
      <c r="B2268" s="112"/>
    </row>
    <row r="2269" spans="2:2" ht="12.95" customHeight="1" x14ac:dyDescent="0.2">
      <c r="B2269" s="112"/>
    </row>
    <row r="2270" spans="2:2" ht="12.95" customHeight="1" x14ac:dyDescent="0.2">
      <c r="B2270" s="112"/>
    </row>
    <row r="2271" spans="2:2" ht="12.95" customHeight="1" x14ac:dyDescent="0.2">
      <c r="B2271" s="112"/>
    </row>
    <row r="2272" spans="2:2" ht="12.95" customHeight="1" x14ac:dyDescent="0.2">
      <c r="B2272" s="112"/>
    </row>
    <row r="2273" spans="2:2" ht="12.95" customHeight="1" x14ac:dyDescent="0.2">
      <c r="B2273" s="112"/>
    </row>
    <row r="2274" spans="2:2" ht="12.95" customHeight="1" x14ac:dyDescent="0.2">
      <c r="B2274" s="112"/>
    </row>
    <row r="2275" spans="2:2" ht="12.95" customHeight="1" x14ac:dyDescent="0.2">
      <c r="B2275" s="112"/>
    </row>
    <row r="2276" spans="2:2" ht="12.95" customHeight="1" x14ac:dyDescent="0.2">
      <c r="B2276" s="112"/>
    </row>
    <row r="2277" spans="2:2" ht="12.95" customHeight="1" x14ac:dyDescent="0.2">
      <c r="B2277" s="112"/>
    </row>
    <row r="2278" spans="2:2" ht="12.95" customHeight="1" x14ac:dyDescent="0.2">
      <c r="B2278" s="112"/>
    </row>
    <row r="2279" spans="2:2" ht="12.95" customHeight="1" x14ac:dyDescent="0.2">
      <c r="B2279" s="112"/>
    </row>
    <row r="2280" spans="2:2" ht="12.95" customHeight="1" x14ac:dyDescent="0.2">
      <c r="B2280" s="112"/>
    </row>
    <row r="2281" spans="2:2" ht="12.95" customHeight="1" x14ac:dyDescent="0.2">
      <c r="B2281" s="112"/>
    </row>
    <row r="2282" spans="2:2" ht="12.95" customHeight="1" x14ac:dyDescent="0.2">
      <c r="B2282" s="112"/>
    </row>
    <row r="2283" spans="2:2" ht="12.95" customHeight="1" x14ac:dyDescent="0.2">
      <c r="B2283" s="112"/>
    </row>
    <row r="2284" spans="2:2" ht="12.95" customHeight="1" x14ac:dyDescent="0.2">
      <c r="B2284" s="112"/>
    </row>
    <row r="2285" spans="2:2" ht="12.95" customHeight="1" x14ac:dyDescent="0.2">
      <c r="B2285" s="112"/>
    </row>
    <row r="2286" spans="2:2" ht="12.95" customHeight="1" x14ac:dyDescent="0.2">
      <c r="B2286" s="112"/>
    </row>
    <row r="2287" spans="2:2" ht="12.95" customHeight="1" x14ac:dyDescent="0.2">
      <c r="B2287" s="112"/>
    </row>
    <row r="2288" spans="2:2" ht="12.95" customHeight="1" x14ac:dyDescent="0.2">
      <c r="B2288" s="112"/>
    </row>
    <row r="2289" spans="2:2" ht="12.95" customHeight="1" x14ac:dyDescent="0.2">
      <c r="B2289" s="112"/>
    </row>
    <row r="2290" spans="2:2" ht="12.95" customHeight="1" x14ac:dyDescent="0.2">
      <c r="B2290" s="112"/>
    </row>
    <row r="2291" spans="2:2" ht="12.95" customHeight="1" x14ac:dyDescent="0.2">
      <c r="B2291" s="112"/>
    </row>
    <row r="2292" spans="2:2" ht="12.95" customHeight="1" x14ac:dyDescent="0.2">
      <c r="B2292" s="112"/>
    </row>
    <row r="2293" spans="2:2" ht="12.95" customHeight="1" x14ac:dyDescent="0.2">
      <c r="B2293" s="112"/>
    </row>
    <row r="2294" spans="2:2" ht="12.95" customHeight="1" x14ac:dyDescent="0.2">
      <c r="B2294" s="112"/>
    </row>
    <row r="2295" spans="2:2" ht="12.95" customHeight="1" x14ac:dyDescent="0.2">
      <c r="B2295" s="112"/>
    </row>
    <row r="2296" spans="2:2" ht="12.95" customHeight="1" x14ac:dyDescent="0.2">
      <c r="B2296" s="112"/>
    </row>
    <row r="2297" spans="2:2" ht="12.95" customHeight="1" x14ac:dyDescent="0.2">
      <c r="B2297" s="112"/>
    </row>
    <row r="2298" spans="2:2" ht="12.95" customHeight="1" x14ac:dyDescent="0.2">
      <c r="B2298" s="112"/>
    </row>
    <row r="2299" spans="2:2" ht="12.95" customHeight="1" x14ac:dyDescent="0.2">
      <c r="B2299" s="112"/>
    </row>
    <row r="2300" spans="2:2" ht="12.95" customHeight="1" x14ac:dyDescent="0.2">
      <c r="B2300" s="112"/>
    </row>
    <row r="2301" spans="2:2" ht="12.95" customHeight="1" x14ac:dyDescent="0.2">
      <c r="B2301" s="112"/>
    </row>
    <row r="2302" spans="2:2" ht="12.95" customHeight="1" x14ac:dyDescent="0.2">
      <c r="B2302" s="112"/>
    </row>
    <row r="2303" spans="2:2" ht="12.95" customHeight="1" x14ac:dyDescent="0.2">
      <c r="B2303" s="112"/>
    </row>
    <row r="2304" spans="2:2" ht="12.95" customHeight="1" x14ac:dyDescent="0.2">
      <c r="B2304" s="112"/>
    </row>
    <row r="2305" spans="2:2" ht="12.95" customHeight="1" x14ac:dyDescent="0.2">
      <c r="B2305" s="112"/>
    </row>
    <row r="2306" spans="2:2" ht="12.95" customHeight="1" x14ac:dyDescent="0.2">
      <c r="B2306" s="112"/>
    </row>
    <row r="2307" spans="2:2" ht="12.95" customHeight="1" x14ac:dyDescent="0.2">
      <c r="B2307" s="112"/>
    </row>
    <row r="2308" spans="2:2" ht="12.95" customHeight="1" x14ac:dyDescent="0.2">
      <c r="B2308" s="112"/>
    </row>
    <row r="2309" spans="2:2" ht="12.95" customHeight="1" x14ac:dyDescent="0.2">
      <c r="B2309" s="112"/>
    </row>
    <row r="2310" spans="2:2" ht="12.95" customHeight="1" x14ac:dyDescent="0.2">
      <c r="B2310" s="112"/>
    </row>
    <row r="2311" spans="2:2" ht="12.95" customHeight="1" x14ac:dyDescent="0.2">
      <c r="B2311" s="112"/>
    </row>
    <row r="2312" spans="2:2" ht="12.95" customHeight="1" x14ac:dyDescent="0.2">
      <c r="B2312" s="112"/>
    </row>
    <row r="2313" spans="2:2" ht="12.95" customHeight="1" x14ac:dyDescent="0.2">
      <c r="B2313" s="112"/>
    </row>
    <row r="2314" spans="2:2" ht="12.95" customHeight="1" x14ac:dyDescent="0.2">
      <c r="B2314" s="112"/>
    </row>
    <row r="2315" spans="2:2" ht="12.95" customHeight="1" x14ac:dyDescent="0.2">
      <c r="B2315" s="112"/>
    </row>
    <row r="2316" spans="2:2" ht="12.95" customHeight="1" x14ac:dyDescent="0.2">
      <c r="B2316" s="112"/>
    </row>
    <row r="2317" spans="2:2" ht="12.95" customHeight="1" x14ac:dyDescent="0.2">
      <c r="B2317" s="112"/>
    </row>
    <row r="2318" spans="2:2" ht="12.95" customHeight="1" x14ac:dyDescent="0.2">
      <c r="B2318" s="112"/>
    </row>
    <row r="2319" spans="2:2" ht="12.95" customHeight="1" x14ac:dyDescent="0.2">
      <c r="B2319" s="112"/>
    </row>
    <row r="2320" spans="2:2" ht="12.95" customHeight="1" x14ac:dyDescent="0.2">
      <c r="B2320" s="112"/>
    </row>
    <row r="2321" spans="2:2" ht="12.95" customHeight="1" x14ac:dyDescent="0.2">
      <c r="B2321" s="112"/>
    </row>
    <row r="2322" spans="2:2" ht="12.95" customHeight="1" x14ac:dyDescent="0.2">
      <c r="B2322" s="112"/>
    </row>
    <row r="2323" spans="2:2" ht="12.95" customHeight="1" x14ac:dyDescent="0.2">
      <c r="B2323" s="112"/>
    </row>
    <row r="2324" spans="2:2" ht="12.95" customHeight="1" x14ac:dyDescent="0.2">
      <c r="B2324" s="112"/>
    </row>
    <row r="2325" spans="2:2" ht="12.95" customHeight="1" x14ac:dyDescent="0.2">
      <c r="B2325" s="112"/>
    </row>
    <row r="2326" spans="2:2" ht="12.95" customHeight="1" x14ac:dyDescent="0.2">
      <c r="B2326" s="112"/>
    </row>
    <row r="2327" spans="2:2" ht="12.95" customHeight="1" x14ac:dyDescent="0.2">
      <c r="B2327" s="112"/>
    </row>
    <row r="2328" spans="2:2" ht="12.95" customHeight="1" x14ac:dyDescent="0.2">
      <c r="B2328" s="112"/>
    </row>
    <row r="2329" spans="2:2" ht="12.95" customHeight="1" x14ac:dyDescent="0.2">
      <c r="B2329" s="112"/>
    </row>
    <row r="2330" spans="2:2" ht="12.95" customHeight="1" x14ac:dyDescent="0.2">
      <c r="B2330" s="112"/>
    </row>
    <row r="2331" spans="2:2" ht="12.95" customHeight="1" x14ac:dyDescent="0.2">
      <c r="B2331" s="112"/>
    </row>
    <row r="2332" spans="2:2" ht="12.95" customHeight="1" x14ac:dyDescent="0.2">
      <c r="B2332" s="112"/>
    </row>
    <row r="2333" spans="2:2" ht="12.95" customHeight="1" x14ac:dyDescent="0.2">
      <c r="B2333" s="112"/>
    </row>
    <row r="2334" spans="2:2" ht="12.95" customHeight="1" x14ac:dyDescent="0.2">
      <c r="B2334" s="112"/>
    </row>
    <row r="2335" spans="2:2" ht="12.95" customHeight="1" x14ac:dyDescent="0.2">
      <c r="B2335" s="112"/>
    </row>
    <row r="2336" spans="2:2" ht="12.95" customHeight="1" x14ac:dyDescent="0.2">
      <c r="B2336" s="112"/>
    </row>
    <row r="2337" spans="2:2" ht="12.95" customHeight="1" x14ac:dyDescent="0.2">
      <c r="B2337" s="112"/>
    </row>
    <row r="2338" spans="2:2" ht="12.95" customHeight="1" x14ac:dyDescent="0.2">
      <c r="B2338" s="112"/>
    </row>
    <row r="2339" spans="2:2" ht="12.95" customHeight="1" x14ac:dyDescent="0.2">
      <c r="B2339" s="112"/>
    </row>
    <row r="2340" spans="2:2" ht="12.95" customHeight="1" x14ac:dyDescent="0.2">
      <c r="B2340" s="112"/>
    </row>
    <row r="2341" spans="2:2" ht="12.95" customHeight="1" x14ac:dyDescent="0.2">
      <c r="B2341" s="112"/>
    </row>
    <row r="2342" spans="2:2" ht="12.95" customHeight="1" x14ac:dyDescent="0.2">
      <c r="B2342" s="112"/>
    </row>
    <row r="2343" spans="2:2" ht="12.95" customHeight="1" x14ac:dyDescent="0.2">
      <c r="B2343" s="112"/>
    </row>
    <row r="2344" spans="2:2" ht="12.95" customHeight="1" x14ac:dyDescent="0.2">
      <c r="B2344" s="112"/>
    </row>
    <row r="2345" spans="2:2" ht="12.95" customHeight="1" x14ac:dyDescent="0.2">
      <c r="B2345" s="112"/>
    </row>
    <row r="2346" spans="2:2" ht="12.95" customHeight="1" x14ac:dyDescent="0.2">
      <c r="B2346" s="112"/>
    </row>
    <row r="2347" spans="2:2" ht="12.95" customHeight="1" x14ac:dyDescent="0.2">
      <c r="B2347" s="112"/>
    </row>
    <row r="2348" spans="2:2" ht="12.95" customHeight="1" x14ac:dyDescent="0.2">
      <c r="B2348" s="112"/>
    </row>
    <row r="2349" spans="2:2" ht="12.95" customHeight="1" x14ac:dyDescent="0.2">
      <c r="B2349" s="112"/>
    </row>
    <row r="2350" spans="2:2" ht="12.95" customHeight="1" x14ac:dyDescent="0.2">
      <c r="B2350" s="112"/>
    </row>
    <row r="2351" spans="2:2" ht="12.95" customHeight="1" x14ac:dyDescent="0.2">
      <c r="B2351" s="112"/>
    </row>
    <row r="2352" spans="2:2" ht="12.95" customHeight="1" x14ac:dyDescent="0.2">
      <c r="B2352" s="112"/>
    </row>
    <row r="2353" spans="2:2" ht="12.95" customHeight="1" x14ac:dyDescent="0.2">
      <c r="B2353" s="112"/>
    </row>
    <row r="2354" spans="2:2" ht="12.95" customHeight="1" x14ac:dyDescent="0.2">
      <c r="B2354" s="112"/>
    </row>
    <row r="2355" spans="2:2" ht="12.95" customHeight="1" x14ac:dyDescent="0.2">
      <c r="B2355" s="112"/>
    </row>
    <row r="2356" spans="2:2" ht="12.95" customHeight="1" x14ac:dyDescent="0.2">
      <c r="B2356" s="112"/>
    </row>
    <row r="2357" spans="2:2" ht="12.95" customHeight="1" x14ac:dyDescent="0.2">
      <c r="B2357" s="112"/>
    </row>
    <row r="2358" spans="2:2" ht="12.95" customHeight="1" x14ac:dyDescent="0.2">
      <c r="B2358" s="112"/>
    </row>
    <row r="2359" spans="2:2" ht="12.95" customHeight="1" x14ac:dyDescent="0.2">
      <c r="B2359" s="112"/>
    </row>
    <row r="2360" spans="2:2" ht="12.95" customHeight="1" x14ac:dyDescent="0.2">
      <c r="B2360" s="112"/>
    </row>
    <row r="2361" spans="2:2" ht="12.95" customHeight="1" x14ac:dyDescent="0.2">
      <c r="B2361" s="112"/>
    </row>
    <row r="2362" spans="2:2" ht="12.95" customHeight="1" x14ac:dyDescent="0.2">
      <c r="B2362" s="112"/>
    </row>
    <row r="2363" spans="2:2" ht="12.95" customHeight="1" x14ac:dyDescent="0.2">
      <c r="B2363" s="112"/>
    </row>
    <row r="2364" spans="2:2" ht="12.95" customHeight="1" x14ac:dyDescent="0.2">
      <c r="B2364" s="112"/>
    </row>
    <row r="2365" spans="2:2" ht="12.95" customHeight="1" x14ac:dyDescent="0.2">
      <c r="B2365" s="112"/>
    </row>
    <row r="2366" spans="2:2" ht="12.95" customHeight="1" x14ac:dyDescent="0.2">
      <c r="B2366" s="112"/>
    </row>
    <row r="2367" spans="2:2" ht="12.95" customHeight="1" x14ac:dyDescent="0.2">
      <c r="B2367" s="112"/>
    </row>
    <row r="2368" spans="2:2" ht="12.95" customHeight="1" x14ac:dyDescent="0.2">
      <c r="B2368" s="112"/>
    </row>
    <row r="2369" spans="2:2" ht="12.95" customHeight="1" x14ac:dyDescent="0.2">
      <c r="B2369" s="112"/>
    </row>
    <row r="2370" spans="2:2" ht="12.95" customHeight="1" x14ac:dyDescent="0.2">
      <c r="B2370" s="112"/>
    </row>
    <row r="2371" spans="2:2" ht="12.95" customHeight="1" x14ac:dyDescent="0.2">
      <c r="B2371" s="112"/>
    </row>
    <row r="2372" spans="2:2" ht="12.95" customHeight="1" x14ac:dyDescent="0.2">
      <c r="B2372" s="112"/>
    </row>
    <row r="2373" spans="2:2" ht="12.95" customHeight="1" x14ac:dyDescent="0.2">
      <c r="B2373" s="112"/>
    </row>
    <row r="2374" spans="2:2" ht="12.95" customHeight="1" x14ac:dyDescent="0.2">
      <c r="B2374" s="112"/>
    </row>
    <row r="2375" spans="2:2" ht="12.95" customHeight="1" x14ac:dyDescent="0.2">
      <c r="B2375" s="112"/>
    </row>
    <row r="2376" spans="2:2" ht="12.95" customHeight="1" x14ac:dyDescent="0.2">
      <c r="B2376" s="112"/>
    </row>
    <row r="2377" spans="2:2" ht="12.95" customHeight="1" x14ac:dyDescent="0.2">
      <c r="B2377" s="112"/>
    </row>
    <row r="2378" spans="2:2" ht="12.95" customHeight="1" x14ac:dyDescent="0.2">
      <c r="B2378" s="112"/>
    </row>
    <row r="2379" spans="2:2" ht="12.95" customHeight="1" x14ac:dyDescent="0.2">
      <c r="B2379" s="112"/>
    </row>
    <row r="2380" spans="2:2" ht="12.95" customHeight="1" x14ac:dyDescent="0.2">
      <c r="B2380" s="112"/>
    </row>
    <row r="2381" spans="2:2" ht="12.95" customHeight="1" x14ac:dyDescent="0.2">
      <c r="B2381" s="112"/>
    </row>
    <row r="2382" spans="2:2" ht="12.95" customHeight="1" x14ac:dyDescent="0.2">
      <c r="B2382" s="112"/>
    </row>
    <row r="2383" spans="2:2" ht="12.95" customHeight="1" x14ac:dyDescent="0.2">
      <c r="B2383" s="112"/>
    </row>
    <row r="2384" spans="2:2" ht="12.95" customHeight="1" x14ac:dyDescent="0.2">
      <c r="B2384" s="112"/>
    </row>
    <row r="2385" spans="2:2" ht="12.95" customHeight="1" x14ac:dyDescent="0.2">
      <c r="B2385" s="112"/>
    </row>
    <row r="2386" spans="2:2" ht="12.95" customHeight="1" x14ac:dyDescent="0.2">
      <c r="B2386" s="112"/>
    </row>
    <row r="2387" spans="2:2" ht="12.95" customHeight="1" x14ac:dyDescent="0.2">
      <c r="B2387" s="112"/>
    </row>
    <row r="2388" spans="2:2" ht="12.95" customHeight="1" x14ac:dyDescent="0.2">
      <c r="B2388" s="112"/>
    </row>
    <row r="2389" spans="2:2" ht="12.95" customHeight="1" x14ac:dyDescent="0.2">
      <c r="B2389" s="112"/>
    </row>
    <row r="2390" spans="2:2" ht="12.95" customHeight="1" x14ac:dyDescent="0.2">
      <c r="B2390" s="112"/>
    </row>
    <row r="2391" spans="2:2" ht="12.95" customHeight="1" x14ac:dyDescent="0.2">
      <c r="B2391" s="112"/>
    </row>
    <row r="2392" spans="2:2" ht="12.95" customHeight="1" x14ac:dyDescent="0.2">
      <c r="B2392" s="112"/>
    </row>
    <row r="2393" spans="2:2" ht="12.95" customHeight="1" x14ac:dyDescent="0.2">
      <c r="B2393" s="112"/>
    </row>
    <row r="2394" spans="2:2" ht="12.95" customHeight="1" x14ac:dyDescent="0.2">
      <c r="B2394" s="112"/>
    </row>
    <row r="2395" spans="2:2" ht="12.95" customHeight="1" x14ac:dyDescent="0.2">
      <c r="B2395" s="112"/>
    </row>
    <row r="2396" spans="2:2" ht="12.95" customHeight="1" x14ac:dyDescent="0.2">
      <c r="B2396" s="112"/>
    </row>
    <row r="2397" spans="2:2" ht="12.95" customHeight="1" x14ac:dyDescent="0.2">
      <c r="B2397" s="112"/>
    </row>
    <row r="2398" spans="2:2" ht="12.95" customHeight="1" x14ac:dyDescent="0.2">
      <c r="B2398" s="112"/>
    </row>
    <row r="2399" spans="2:2" ht="12.95" customHeight="1" x14ac:dyDescent="0.2">
      <c r="B2399" s="112"/>
    </row>
    <row r="2400" spans="2:2" ht="12.95" customHeight="1" x14ac:dyDescent="0.2">
      <c r="B2400" s="112"/>
    </row>
    <row r="2401" spans="2:2" ht="12.95" customHeight="1" x14ac:dyDescent="0.2">
      <c r="B2401" s="112"/>
    </row>
    <row r="2402" spans="2:2" ht="12.95" customHeight="1" x14ac:dyDescent="0.2">
      <c r="B2402" s="112"/>
    </row>
    <row r="2403" spans="2:2" ht="12.95" customHeight="1" x14ac:dyDescent="0.2">
      <c r="B2403" s="112"/>
    </row>
    <row r="2404" spans="2:2" ht="12.95" customHeight="1" x14ac:dyDescent="0.2">
      <c r="B2404" s="112"/>
    </row>
    <row r="2405" spans="2:2" ht="12.95" customHeight="1" x14ac:dyDescent="0.2">
      <c r="B2405" s="112"/>
    </row>
    <row r="2406" spans="2:2" ht="12.95" customHeight="1" x14ac:dyDescent="0.2">
      <c r="B2406" s="112"/>
    </row>
    <row r="2407" spans="2:2" ht="12.95" customHeight="1" x14ac:dyDescent="0.2">
      <c r="B2407" s="112"/>
    </row>
    <row r="2408" spans="2:2" ht="12.95" customHeight="1" x14ac:dyDescent="0.2">
      <c r="B2408" s="112"/>
    </row>
    <row r="2409" spans="2:2" ht="12.95" customHeight="1" x14ac:dyDescent="0.2">
      <c r="B2409" s="112"/>
    </row>
    <row r="2410" spans="2:2" ht="12.95" customHeight="1" x14ac:dyDescent="0.2">
      <c r="B2410" s="112"/>
    </row>
    <row r="2411" spans="2:2" ht="12.95" customHeight="1" x14ac:dyDescent="0.2">
      <c r="B2411" s="112"/>
    </row>
    <row r="2412" spans="2:2" ht="12.95" customHeight="1" x14ac:dyDescent="0.2">
      <c r="B2412" s="112"/>
    </row>
    <row r="2413" spans="2:2" ht="12.95" customHeight="1" x14ac:dyDescent="0.2">
      <c r="B2413" s="112"/>
    </row>
    <row r="2414" spans="2:2" ht="12.95" customHeight="1" x14ac:dyDescent="0.2">
      <c r="B2414" s="112"/>
    </row>
    <row r="2415" spans="2:2" ht="12.95" customHeight="1" x14ac:dyDescent="0.2">
      <c r="B2415" s="112"/>
    </row>
    <row r="2416" spans="2:2" ht="12.95" customHeight="1" x14ac:dyDescent="0.2">
      <c r="B2416" s="112"/>
    </row>
    <row r="2417" spans="2:2" ht="12.95" customHeight="1" x14ac:dyDescent="0.2">
      <c r="B2417" s="112"/>
    </row>
    <row r="2418" spans="2:2" ht="12.95" customHeight="1" x14ac:dyDescent="0.2">
      <c r="B2418" s="112"/>
    </row>
    <row r="2419" spans="2:2" ht="12.95" customHeight="1" x14ac:dyDescent="0.2">
      <c r="B2419" s="112"/>
    </row>
    <row r="2420" spans="2:2" ht="12.95" customHeight="1" x14ac:dyDescent="0.2">
      <c r="B2420" s="112"/>
    </row>
    <row r="2421" spans="2:2" ht="12.95" customHeight="1" x14ac:dyDescent="0.2">
      <c r="B2421" s="112"/>
    </row>
    <row r="2422" spans="2:2" ht="12.95" customHeight="1" x14ac:dyDescent="0.2">
      <c r="B2422" s="112"/>
    </row>
    <row r="2423" spans="2:2" ht="12.95" customHeight="1" x14ac:dyDescent="0.2">
      <c r="B2423" s="112"/>
    </row>
    <row r="2424" spans="2:2" ht="12.95" customHeight="1" x14ac:dyDescent="0.2">
      <c r="B2424" s="112"/>
    </row>
    <row r="2425" spans="2:2" ht="12.95" customHeight="1" x14ac:dyDescent="0.2">
      <c r="B2425" s="112"/>
    </row>
    <row r="2426" spans="2:2" ht="12.95" customHeight="1" x14ac:dyDescent="0.2">
      <c r="B2426" s="112"/>
    </row>
    <row r="2427" spans="2:2" ht="12.95" customHeight="1" x14ac:dyDescent="0.2">
      <c r="B2427" s="112"/>
    </row>
    <row r="2428" spans="2:2" ht="12.95" customHeight="1" x14ac:dyDescent="0.2">
      <c r="B2428" s="112"/>
    </row>
    <row r="2429" spans="2:2" ht="12.95" customHeight="1" x14ac:dyDescent="0.2">
      <c r="B2429" s="112"/>
    </row>
    <row r="2430" spans="2:2" ht="12.95" customHeight="1" x14ac:dyDescent="0.2">
      <c r="B2430" s="112"/>
    </row>
    <row r="2431" spans="2:2" ht="12.95" customHeight="1" x14ac:dyDescent="0.2">
      <c r="B2431" s="112"/>
    </row>
    <row r="2432" spans="2:2" ht="12.95" customHeight="1" x14ac:dyDescent="0.2">
      <c r="B2432" s="112"/>
    </row>
    <row r="2433" spans="2:2" ht="12.95" customHeight="1" x14ac:dyDescent="0.2">
      <c r="B2433" s="112"/>
    </row>
    <row r="2434" spans="2:2" ht="12.95" customHeight="1" x14ac:dyDescent="0.2">
      <c r="B2434" s="112"/>
    </row>
    <row r="2435" spans="2:2" ht="12.95" customHeight="1" x14ac:dyDescent="0.2">
      <c r="B2435" s="112"/>
    </row>
    <row r="2436" spans="2:2" ht="12.95" customHeight="1" x14ac:dyDescent="0.2">
      <c r="B2436" s="112"/>
    </row>
    <row r="2437" spans="2:2" ht="12.95" customHeight="1" x14ac:dyDescent="0.2">
      <c r="B2437" s="112"/>
    </row>
    <row r="2438" spans="2:2" ht="12.95" customHeight="1" x14ac:dyDescent="0.2">
      <c r="B2438" s="112"/>
    </row>
    <row r="2439" spans="2:2" ht="12.95" customHeight="1" x14ac:dyDescent="0.2">
      <c r="B2439" s="112"/>
    </row>
    <row r="2440" spans="2:2" ht="12.95" customHeight="1" x14ac:dyDescent="0.2">
      <c r="B2440" s="112"/>
    </row>
    <row r="2441" spans="2:2" ht="12.95" customHeight="1" x14ac:dyDescent="0.2">
      <c r="B2441" s="112"/>
    </row>
    <row r="2442" spans="2:2" ht="12.95" customHeight="1" x14ac:dyDescent="0.2">
      <c r="B2442" s="112"/>
    </row>
    <row r="2443" spans="2:2" ht="12.95" customHeight="1" x14ac:dyDescent="0.2">
      <c r="B2443" s="112"/>
    </row>
    <row r="2444" spans="2:2" ht="12.95" customHeight="1" x14ac:dyDescent="0.2">
      <c r="B2444" s="112"/>
    </row>
    <row r="2445" spans="2:2" ht="12.95" customHeight="1" x14ac:dyDescent="0.2">
      <c r="B2445" s="112"/>
    </row>
    <row r="2446" spans="2:2" ht="12.95" customHeight="1" x14ac:dyDescent="0.2">
      <c r="B2446" s="112"/>
    </row>
    <row r="2447" spans="2:2" ht="12.95" customHeight="1" x14ac:dyDescent="0.2">
      <c r="B2447" s="112"/>
    </row>
    <row r="2448" spans="2:2" ht="12.95" customHeight="1" x14ac:dyDescent="0.2">
      <c r="B2448" s="112"/>
    </row>
    <row r="2449" spans="2:2" ht="12.95" customHeight="1" x14ac:dyDescent="0.2">
      <c r="B2449" s="112"/>
    </row>
    <row r="2450" spans="2:2" ht="12.95" customHeight="1" x14ac:dyDescent="0.2">
      <c r="B2450" s="112"/>
    </row>
    <row r="2451" spans="2:2" ht="12.95" customHeight="1" x14ac:dyDescent="0.2">
      <c r="B2451" s="112"/>
    </row>
    <row r="2452" spans="2:2" ht="12.95" customHeight="1" x14ac:dyDescent="0.2">
      <c r="B2452" s="112"/>
    </row>
    <row r="2453" spans="2:2" ht="12.95" customHeight="1" x14ac:dyDescent="0.2">
      <c r="B2453" s="112"/>
    </row>
    <row r="2454" spans="2:2" ht="12.95" customHeight="1" x14ac:dyDescent="0.2">
      <c r="B2454" s="112"/>
    </row>
    <row r="2455" spans="2:2" ht="12.95" customHeight="1" x14ac:dyDescent="0.2">
      <c r="B2455" s="112"/>
    </row>
    <row r="2456" spans="2:2" ht="12.95" customHeight="1" x14ac:dyDescent="0.2">
      <c r="B2456" s="112"/>
    </row>
    <row r="2457" spans="2:2" ht="12.95" customHeight="1" x14ac:dyDescent="0.2">
      <c r="B2457" s="112"/>
    </row>
    <row r="2458" spans="2:2" ht="12.95" customHeight="1" x14ac:dyDescent="0.2">
      <c r="B2458" s="112"/>
    </row>
    <row r="2459" spans="2:2" ht="12.95" customHeight="1" x14ac:dyDescent="0.2">
      <c r="B2459" s="112"/>
    </row>
    <row r="2460" spans="2:2" ht="12.95" customHeight="1" x14ac:dyDescent="0.2">
      <c r="B2460" s="112"/>
    </row>
    <row r="2461" spans="2:2" ht="12.95" customHeight="1" x14ac:dyDescent="0.2">
      <c r="B2461" s="112"/>
    </row>
    <row r="2462" spans="2:2" ht="12.95" customHeight="1" x14ac:dyDescent="0.2">
      <c r="B2462" s="112"/>
    </row>
    <row r="2463" spans="2:2" ht="12.95" customHeight="1" x14ac:dyDescent="0.2">
      <c r="B2463" s="112"/>
    </row>
    <row r="2464" spans="2:2" ht="12.95" customHeight="1" x14ac:dyDescent="0.2">
      <c r="B2464" s="112"/>
    </row>
    <row r="2465" spans="2:2" ht="12.95" customHeight="1" x14ac:dyDescent="0.2">
      <c r="B2465" s="112"/>
    </row>
    <row r="2466" spans="2:2" ht="12.95" customHeight="1" x14ac:dyDescent="0.2">
      <c r="B2466" s="112"/>
    </row>
    <row r="2467" spans="2:2" ht="12.95" customHeight="1" x14ac:dyDescent="0.2">
      <c r="B2467" s="112"/>
    </row>
    <row r="2468" spans="2:2" ht="12.95" customHeight="1" x14ac:dyDescent="0.2">
      <c r="B2468" s="112"/>
    </row>
    <row r="2469" spans="2:2" ht="12.95" customHeight="1" x14ac:dyDescent="0.2">
      <c r="B2469" s="112"/>
    </row>
    <row r="2470" spans="2:2" ht="12.95" customHeight="1" x14ac:dyDescent="0.2">
      <c r="B2470" s="112"/>
    </row>
    <row r="2471" spans="2:2" ht="12.95" customHeight="1" x14ac:dyDescent="0.2">
      <c r="B2471" s="112"/>
    </row>
    <row r="2472" spans="2:2" ht="12.95" customHeight="1" x14ac:dyDescent="0.2">
      <c r="B2472" s="112"/>
    </row>
    <row r="2473" spans="2:2" ht="12.95" customHeight="1" x14ac:dyDescent="0.2">
      <c r="B2473" s="112"/>
    </row>
    <row r="2474" spans="2:2" ht="12.95" customHeight="1" x14ac:dyDescent="0.2">
      <c r="B2474" s="112"/>
    </row>
    <row r="2475" spans="2:2" ht="12.95" customHeight="1" x14ac:dyDescent="0.2">
      <c r="B2475" s="112"/>
    </row>
    <row r="2476" spans="2:2" ht="12.95" customHeight="1" x14ac:dyDescent="0.2">
      <c r="B2476" s="112"/>
    </row>
    <row r="2477" spans="2:2" ht="12.95" customHeight="1" x14ac:dyDescent="0.2">
      <c r="B2477" s="112"/>
    </row>
    <row r="2478" spans="2:2" ht="12.95" customHeight="1" x14ac:dyDescent="0.2">
      <c r="B2478" s="112"/>
    </row>
    <row r="2479" spans="2:2" ht="12.95" customHeight="1" x14ac:dyDescent="0.2">
      <c r="B2479" s="112"/>
    </row>
    <row r="2480" spans="2:2" ht="12.95" customHeight="1" x14ac:dyDescent="0.2">
      <c r="B2480" s="112"/>
    </row>
    <row r="2481" spans="2:2" ht="12.95" customHeight="1" x14ac:dyDescent="0.2">
      <c r="B2481" s="112"/>
    </row>
    <row r="2482" spans="2:2" ht="12.95" customHeight="1" x14ac:dyDescent="0.2">
      <c r="B2482" s="112"/>
    </row>
    <row r="2483" spans="2:2" ht="12.95" customHeight="1" x14ac:dyDescent="0.2">
      <c r="B2483" s="112"/>
    </row>
    <row r="2484" spans="2:2" ht="12.95" customHeight="1" x14ac:dyDescent="0.2">
      <c r="B2484" s="112"/>
    </row>
    <row r="2485" spans="2:2" ht="12.95" customHeight="1" x14ac:dyDescent="0.2">
      <c r="B2485" s="112"/>
    </row>
    <row r="2486" spans="2:2" ht="12.95" customHeight="1" x14ac:dyDescent="0.2">
      <c r="B2486" s="112"/>
    </row>
    <row r="2487" spans="2:2" ht="12.95" customHeight="1" x14ac:dyDescent="0.2">
      <c r="B2487" s="112"/>
    </row>
    <row r="2488" spans="2:2" ht="12.95" customHeight="1" x14ac:dyDescent="0.2">
      <c r="B2488" s="112"/>
    </row>
    <row r="2489" spans="2:2" ht="12.95" customHeight="1" x14ac:dyDescent="0.2">
      <c r="B2489" s="112"/>
    </row>
    <row r="2490" spans="2:2" ht="12.95" customHeight="1" x14ac:dyDescent="0.2">
      <c r="B2490" s="112"/>
    </row>
    <row r="2491" spans="2:2" ht="12.95" customHeight="1" x14ac:dyDescent="0.2">
      <c r="B2491" s="112"/>
    </row>
    <row r="2492" spans="2:2" ht="12.95" customHeight="1" x14ac:dyDescent="0.2">
      <c r="B2492" s="112"/>
    </row>
    <row r="2493" spans="2:2" ht="12.95" customHeight="1" x14ac:dyDescent="0.2">
      <c r="B2493" s="112"/>
    </row>
    <row r="2494" spans="2:2" ht="12.95" customHeight="1" x14ac:dyDescent="0.2">
      <c r="B2494" s="112"/>
    </row>
    <row r="2495" spans="2:2" ht="12.95" customHeight="1" x14ac:dyDescent="0.2">
      <c r="B2495" s="112"/>
    </row>
    <row r="2496" spans="2:2" ht="12.95" customHeight="1" x14ac:dyDescent="0.2">
      <c r="B2496" s="112"/>
    </row>
    <row r="2497" spans="2:2" ht="12.95" customHeight="1" x14ac:dyDescent="0.2">
      <c r="B2497" s="112"/>
    </row>
    <row r="2498" spans="2:2" ht="12.95" customHeight="1" x14ac:dyDescent="0.2">
      <c r="B2498" s="112"/>
    </row>
    <row r="2499" spans="2:2" ht="12.95" customHeight="1" x14ac:dyDescent="0.2">
      <c r="B2499" s="112"/>
    </row>
    <row r="2500" spans="2:2" ht="12.95" customHeight="1" x14ac:dyDescent="0.2">
      <c r="B2500" s="112"/>
    </row>
    <row r="2501" spans="2:2" ht="12.95" customHeight="1" x14ac:dyDescent="0.2">
      <c r="B2501" s="112"/>
    </row>
    <row r="2502" spans="2:2" ht="12.95" customHeight="1" x14ac:dyDescent="0.2">
      <c r="B2502" s="112"/>
    </row>
    <row r="2503" spans="2:2" ht="12.95" customHeight="1" x14ac:dyDescent="0.2">
      <c r="B2503" s="112"/>
    </row>
    <row r="2504" spans="2:2" ht="12.95" customHeight="1" x14ac:dyDescent="0.2">
      <c r="B2504" s="112"/>
    </row>
    <row r="2505" spans="2:2" ht="12.95" customHeight="1" x14ac:dyDescent="0.2">
      <c r="B2505" s="112"/>
    </row>
    <row r="2506" spans="2:2" ht="12.95" customHeight="1" x14ac:dyDescent="0.2">
      <c r="B2506" s="112"/>
    </row>
    <row r="2507" spans="2:2" ht="12.95" customHeight="1" x14ac:dyDescent="0.2">
      <c r="B2507" s="112"/>
    </row>
    <row r="2508" spans="2:2" ht="12.95" customHeight="1" x14ac:dyDescent="0.2">
      <c r="B2508" s="112"/>
    </row>
    <row r="2509" spans="2:2" ht="12.95" customHeight="1" x14ac:dyDescent="0.2">
      <c r="B2509" s="112"/>
    </row>
    <row r="2510" spans="2:2" ht="12.95" customHeight="1" x14ac:dyDescent="0.2">
      <c r="B2510" s="112"/>
    </row>
    <row r="2511" spans="2:2" ht="12.95" customHeight="1" x14ac:dyDescent="0.2">
      <c r="B2511" s="112"/>
    </row>
    <row r="2512" spans="2:2" ht="12.95" customHeight="1" x14ac:dyDescent="0.2">
      <c r="B2512" s="112"/>
    </row>
    <row r="2513" spans="2:2" ht="12.95" customHeight="1" x14ac:dyDescent="0.2">
      <c r="B2513" s="112"/>
    </row>
    <row r="2514" spans="2:2" ht="12.95" customHeight="1" x14ac:dyDescent="0.2">
      <c r="B2514" s="112"/>
    </row>
    <row r="2515" spans="2:2" ht="12.95" customHeight="1" x14ac:dyDescent="0.2">
      <c r="B2515" s="112"/>
    </row>
    <row r="2516" spans="2:2" ht="12.95" customHeight="1" x14ac:dyDescent="0.2">
      <c r="B2516" s="112"/>
    </row>
    <row r="2517" spans="2:2" ht="12.95" customHeight="1" x14ac:dyDescent="0.2">
      <c r="B2517" s="112"/>
    </row>
    <row r="2518" spans="2:2" ht="12.95" customHeight="1" x14ac:dyDescent="0.2">
      <c r="B2518" s="112"/>
    </row>
    <row r="2519" spans="2:2" ht="12.95" customHeight="1" x14ac:dyDescent="0.2">
      <c r="B2519" s="112"/>
    </row>
    <row r="2520" spans="2:2" ht="12.95" customHeight="1" x14ac:dyDescent="0.2">
      <c r="B2520" s="112"/>
    </row>
    <row r="2521" spans="2:2" ht="12.95" customHeight="1" x14ac:dyDescent="0.2">
      <c r="B2521" s="112"/>
    </row>
    <row r="2522" spans="2:2" ht="12.95" customHeight="1" x14ac:dyDescent="0.2">
      <c r="B2522" s="112"/>
    </row>
    <row r="2523" spans="2:2" ht="12.95" customHeight="1" x14ac:dyDescent="0.2">
      <c r="B2523" s="112"/>
    </row>
    <row r="2524" spans="2:2" ht="12.95" customHeight="1" x14ac:dyDescent="0.2">
      <c r="B2524" s="112"/>
    </row>
    <row r="2525" spans="2:2" ht="12.95" customHeight="1" x14ac:dyDescent="0.2">
      <c r="B2525" s="112"/>
    </row>
    <row r="2526" spans="2:2" ht="12.95" customHeight="1" x14ac:dyDescent="0.2">
      <c r="B2526" s="112"/>
    </row>
    <row r="2527" spans="2:2" ht="12.95" customHeight="1" x14ac:dyDescent="0.2">
      <c r="B2527" s="112"/>
    </row>
    <row r="2528" spans="2:2" ht="12.95" customHeight="1" x14ac:dyDescent="0.2">
      <c r="B2528" s="112"/>
    </row>
    <row r="2529" spans="2:2" ht="12.95" customHeight="1" x14ac:dyDescent="0.2">
      <c r="B2529" s="112"/>
    </row>
    <row r="2530" spans="2:2" ht="12.95" customHeight="1" x14ac:dyDescent="0.2">
      <c r="B2530" s="112"/>
    </row>
    <row r="2531" spans="2:2" ht="12.95" customHeight="1" x14ac:dyDescent="0.2">
      <c r="B2531" s="112"/>
    </row>
    <row r="2532" spans="2:2" ht="12.95" customHeight="1" x14ac:dyDescent="0.2">
      <c r="B2532" s="112"/>
    </row>
    <row r="2533" spans="2:2" ht="12.95" customHeight="1" x14ac:dyDescent="0.2">
      <c r="B2533" s="112"/>
    </row>
    <row r="2534" spans="2:2" ht="12.95" customHeight="1" x14ac:dyDescent="0.2">
      <c r="B2534" s="112"/>
    </row>
    <row r="2535" spans="2:2" ht="12.95" customHeight="1" x14ac:dyDescent="0.2">
      <c r="B2535" s="112"/>
    </row>
    <row r="2536" spans="2:2" ht="12.95" customHeight="1" x14ac:dyDescent="0.2">
      <c r="B2536" s="112"/>
    </row>
    <row r="2537" spans="2:2" ht="12.95" customHeight="1" x14ac:dyDescent="0.2">
      <c r="B2537" s="112"/>
    </row>
    <row r="2538" spans="2:2" ht="12.95" customHeight="1" x14ac:dyDescent="0.2">
      <c r="B2538" s="112"/>
    </row>
    <row r="2539" spans="2:2" ht="12.95" customHeight="1" x14ac:dyDescent="0.2">
      <c r="B2539" s="112"/>
    </row>
    <row r="2540" spans="2:2" ht="12.95" customHeight="1" x14ac:dyDescent="0.2">
      <c r="B2540" s="112"/>
    </row>
    <row r="2541" spans="2:2" ht="12.95" customHeight="1" x14ac:dyDescent="0.2">
      <c r="B2541" s="112"/>
    </row>
    <row r="2542" spans="2:2" ht="12.95" customHeight="1" x14ac:dyDescent="0.2">
      <c r="B2542" s="112"/>
    </row>
    <row r="2543" spans="2:2" ht="12.95" customHeight="1" x14ac:dyDescent="0.2">
      <c r="B2543" s="112"/>
    </row>
    <row r="2544" spans="2:2" ht="12.95" customHeight="1" x14ac:dyDescent="0.2">
      <c r="B2544" s="112"/>
    </row>
    <row r="2545" spans="2:2" ht="12.95" customHeight="1" x14ac:dyDescent="0.2">
      <c r="B2545" s="112"/>
    </row>
    <row r="2546" spans="2:2" ht="12.95" customHeight="1" x14ac:dyDescent="0.2">
      <c r="B2546" s="112"/>
    </row>
    <row r="2547" spans="2:2" ht="12.95" customHeight="1" x14ac:dyDescent="0.2">
      <c r="B2547" s="112"/>
    </row>
    <row r="2548" spans="2:2" ht="12.95" customHeight="1" x14ac:dyDescent="0.2">
      <c r="B2548" s="112"/>
    </row>
    <row r="2549" spans="2:2" ht="12.95" customHeight="1" x14ac:dyDescent="0.2">
      <c r="B2549" s="112"/>
    </row>
    <row r="2550" spans="2:2" ht="12.95" customHeight="1" x14ac:dyDescent="0.2">
      <c r="B2550" s="112"/>
    </row>
    <row r="2551" spans="2:2" ht="12.95" customHeight="1" x14ac:dyDescent="0.2">
      <c r="B2551" s="112"/>
    </row>
    <row r="2552" spans="2:2" ht="12.95" customHeight="1" x14ac:dyDescent="0.2">
      <c r="B2552" s="112"/>
    </row>
    <row r="2553" spans="2:2" ht="12.95" customHeight="1" x14ac:dyDescent="0.2">
      <c r="B2553" s="112"/>
    </row>
    <row r="2554" spans="2:2" ht="12.95" customHeight="1" x14ac:dyDescent="0.2">
      <c r="B2554" s="112"/>
    </row>
    <row r="2555" spans="2:2" ht="12.95" customHeight="1" x14ac:dyDescent="0.2">
      <c r="B2555" s="112"/>
    </row>
    <row r="2556" spans="2:2" ht="12.95" customHeight="1" x14ac:dyDescent="0.2">
      <c r="B2556" s="112"/>
    </row>
    <row r="2557" spans="2:2" ht="12.95" customHeight="1" x14ac:dyDescent="0.2">
      <c r="B2557" s="112"/>
    </row>
    <row r="2558" spans="2:2" ht="12.95" customHeight="1" x14ac:dyDescent="0.2">
      <c r="B2558" s="112"/>
    </row>
    <row r="2559" spans="2:2" ht="12.95" customHeight="1" x14ac:dyDescent="0.2">
      <c r="B2559" s="112"/>
    </row>
    <row r="2560" spans="2:2" ht="12.95" customHeight="1" x14ac:dyDescent="0.2">
      <c r="B2560" s="112"/>
    </row>
    <row r="2561" spans="2:2" ht="12.95" customHeight="1" x14ac:dyDescent="0.2">
      <c r="B2561" s="112"/>
    </row>
    <row r="2562" spans="2:2" ht="12.95" customHeight="1" x14ac:dyDescent="0.2">
      <c r="B2562" s="112"/>
    </row>
    <row r="2563" spans="2:2" ht="12.95" customHeight="1" x14ac:dyDescent="0.2">
      <c r="B2563" s="112"/>
    </row>
    <row r="2564" spans="2:2" ht="12.95" customHeight="1" x14ac:dyDescent="0.2">
      <c r="B2564" s="112"/>
    </row>
    <row r="2565" spans="2:2" ht="12.95" customHeight="1" x14ac:dyDescent="0.2">
      <c r="B2565" s="112"/>
    </row>
    <row r="2566" spans="2:2" ht="12.95" customHeight="1" x14ac:dyDescent="0.2">
      <c r="B2566" s="112"/>
    </row>
    <row r="2567" spans="2:2" ht="12.95" customHeight="1" x14ac:dyDescent="0.2">
      <c r="B2567" s="112"/>
    </row>
    <row r="2568" spans="2:2" ht="12.95" customHeight="1" x14ac:dyDescent="0.2">
      <c r="B2568" s="112"/>
    </row>
    <row r="2569" spans="2:2" ht="12.95" customHeight="1" x14ac:dyDescent="0.2">
      <c r="B2569" s="112"/>
    </row>
    <row r="2570" spans="2:2" ht="12.95" customHeight="1" x14ac:dyDescent="0.2">
      <c r="B2570" s="112"/>
    </row>
    <row r="2571" spans="2:2" ht="12.95" customHeight="1" x14ac:dyDescent="0.2">
      <c r="B2571" s="112"/>
    </row>
    <row r="2572" spans="2:2" ht="12.95" customHeight="1" x14ac:dyDescent="0.2">
      <c r="B2572" s="112"/>
    </row>
    <row r="2573" spans="2:2" ht="12.95" customHeight="1" x14ac:dyDescent="0.2">
      <c r="B2573" s="112"/>
    </row>
    <row r="2574" spans="2:2" ht="12.95" customHeight="1" x14ac:dyDescent="0.2">
      <c r="B2574" s="112"/>
    </row>
    <row r="2575" spans="2:2" ht="12.95" customHeight="1" x14ac:dyDescent="0.2">
      <c r="B2575" s="112"/>
    </row>
    <row r="2576" spans="2:2" ht="12.95" customHeight="1" x14ac:dyDescent="0.2">
      <c r="B2576" s="112"/>
    </row>
    <row r="2577" spans="2:2" ht="12.95" customHeight="1" x14ac:dyDescent="0.2">
      <c r="B2577" s="112"/>
    </row>
    <row r="2578" spans="2:2" ht="12.95" customHeight="1" x14ac:dyDescent="0.2">
      <c r="B2578" s="112"/>
    </row>
    <row r="2579" spans="2:2" ht="12.95" customHeight="1" x14ac:dyDescent="0.2">
      <c r="B2579" s="112"/>
    </row>
    <row r="2580" spans="2:2" ht="12.95" customHeight="1" x14ac:dyDescent="0.2">
      <c r="B2580" s="112"/>
    </row>
    <row r="2581" spans="2:2" ht="12.95" customHeight="1" x14ac:dyDescent="0.2">
      <c r="B2581" s="112"/>
    </row>
    <row r="2582" spans="2:2" ht="12.95" customHeight="1" x14ac:dyDescent="0.2">
      <c r="B2582" s="112"/>
    </row>
    <row r="2583" spans="2:2" ht="12.95" customHeight="1" x14ac:dyDescent="0.2">
      <c r="B2583" s="112"/>
    </row>
    <row r="2584" spans="2:2" ht="12.95" customHeight="1" x14ac:dyDescent="0.2">
      <c r="B2584" s="112"/>
    </row>
    <row r="2585" spans="2:2" ht="12.95" customHeight="1" x14ac:dyDescent="0.2">
      <c r="B2585" s="112"/>
    </row>
    <row r="2586" spans="2:2" ht="12.95" customHeight="1" x14ac:dyDescent="0.2">
      <c r="B2586" s="112"/>
    </row>
    <row r="2587" spans="2:2" ht="12.95" customHeight="1" x14ac:dyDescent="0.2">
      <c r="B2587" s="112"/>
    </row>
    <row r="2588" spans="2:2" ht="12.95" customHeight="1" x14ac:dyDescent="0.2">
      <c r="B2588" s="112"/>
    </row>
    <row r="2589" spans="2:2" ht="12.95" customHeight="1" x14ac:dyDescent="0.2">
      <c r="B2589" s="112"/>
    </row>
    <row r="2590" spans="2:2" ht="12.95" customHeight="1" x14ac:dyDescent="0.2">
      <c r="B2590" s="112"/>
    </row>
    <row r="2591" spans="2:2" ht="12.95" customHeight="1" x14ac:dyDescent="0.2">
      <c r="B2591" s="112"/>
    </row>
    <row r="2592" spans="2:2" ht="12.95" customHeight="1" x14ac:dyDescent="0.2">
      <c r="B2592" s="112"/>
    </row>
    <row r="2593" spans="2:2" ht="12.95" customHeight="1" x14ac:dyDescent="0.2">
      <c r="B2593" s="112"/>
    </row>
    <row r="2594" spans="2:2" ht="12.95" customHeight="1" x14ac:dyDescent="0.2">
      <c r="B2594" s="112"/>
    </row>
    <row r="2595" spans="2:2" ht="12.95" customHeight="1" x14ac:dyDescent="0.2">
      <c r="B2595" s="112"/>
    </row>
    <row r="2596" spans="2:2" ht="12.95" customHeight="1" x14ac:dyDescent="0.2">
      <c r="B2596" s="112"/>
    </row>
    <row r="2597" spans="2:2" ht="12.95" customHeight="1" x14ac:dyDescent="0.2">
      <c r="B2597" s="112"/>
    </row>
    <row r="2598" spans="2:2" ht="12.95" customHeight="1" x14ac:dyDescent="0.2">
      <c r="B2598" s="112"/>
    </row>
    <row r="2599" spans="2:2" ht="12.95" customHeight="1" x14ac:dyDescent="0.2">
      <c r="B2599" s="112"/>
    </row>
    <row r="2600" spans="2:2" ht="12.95" customHeight="1" x14ac:dyDescent="0.2">
      <c r="B2600" s="112"/>
    </row>
    <row r="2601" spans="2:2" ht="12.95" customHeight="1" x14ac:dyDescent="0.2">
      <c r="B2601" s="112"/>
    </row>
    <row r="2602" spans="2:2" ht="12.95" customHeight="1" x14ac:dyDescent="0.2">
      <c r="B2602" s="112"/>
    </row>
    <row r="2603" spans="2:2" ht="12.95" customHeight="1" x14ac:dyDescent="0.2">
      <c r="B2603" s="112"/>
    </row>
    <row r="2604" spans="2:2" ht="12.95" customHeight="1" x14ac:dyDescent="0.2">
      <c r="B2604" s="112"/>
    </row>
    <row r="2605" spans="2:2" ht="12.95" customHeight="1" x14ac:dyDescent="0.2">
      <c r="B2605" s="112"/>
    </row>
    <row r="2606" spans="2:2" ht="12.95" customHeight="1" x14ac:dyDescent="0.2">
      <c r="B2606" s="112"/>
    </row>
    <row r="2607" spans="2:2" ht="12.95" customHeight="1" x14ac:dyDescent="0.2">
      <c r="B2607" s="112"/>
    </row>
    <row r="2608" spans="2:2" ht="12.95" customHeight="1" x14ac:dyDescent="0.2">
      <c r="B2608" s="112"/>
    </row>
    <row r="2609" spans="2:2" ht="12.95" customHeight="1" x14ac:dyDescent="0.2">
      <c r="B2609" s="112"/>
    </row>
    <row r="2610" spans="2:2" ht="12.95" customHeight="1" x14ac:dyDescent="0.2">
      <c r="B2610" s="112"/>
    </row>
    <row r="2611" spans="2:2" ht="12.95" customHeight="1" x14ac:dyDescent="0.2">
      <c r="B2611" s="112"/>
    </row>
    <row r="2612" spans="2:2" ht="12.95" customHeight="1" x14ac:dyDescent="0.2">
      <c r="B2612" s="112"/>
    </row>
    <row r="2613" spans="2:2" ht="12.95" customHeight="1" x14ac:dyDescent="0.2">
      <c r="B2613" s="112"/>
    </row>
    <row r="2614" spans="2:2" ht="12.95" customHeight="1" x14ac:dyDescent="0.2">
      <c r="B2614" s="112"/>
    </row>
    <row r="2615" spans="2:2" ht="12.95" customHeight="1" x14ac:dyDescent="0.2">
      <c r="B2615" s="112"/>
    </row>
    <row r="2616" spans="2:2" ht="12.95" customHeight="1" x14ac:dyDescent="0.2">
      <c r="B2616" s="112"/>
    </row>
    <row r="2617" spans="2:2" ht="12.95" customHeight="1" x14ac:dyDescent="0.2">
      <c r="B2617" s="112"/>
    </row>
    <row r="2618" spans="2:2" ht="12.95" customHeight="1" x14ac:dyDescent="0.2">
      <c r="B2618" s="112"/>
    </row>
    <row r="2619" spans="2:2" ht="12.95" customHeight="1" x14ac:dyDescent="0.2">
      <c r="B2619" s="112"/>
    </row>
    <row r="2620" spans="2:2" ht="12.95" customHeight="1" x14ac:dyDescent="0.2">
      <c r="B2620" s="112"/>
    </row>
    <row r="2621" spans="2:2" ht="12.95" customHeight="1" x14ac:dyDescent="0.2">
      <c r="B2621" s="112"/>
    </row>
    <row r="2622" spans="2:2" ht="12.95" customHeight="1" x14ac:dyDescent="0.2">
      <c r="B2622" s="112"/>
    </row>
    <row r="2623" spans="2:2" ht="12.95" customHeight="1" x14ac:dyDescent="0.2">
      <c r="B2623" s="112"/>
    </row>
    <row r="2624" spans="2:2" ht="12.95" customHeight="1" x14ac:dyDescent="0.2">
      <c r="B2624" s="112"/>
    </row>
    <row r="2625" spans="2:2" ht="12.95" customHeight="1" x14ac:dyDescent="0.2">
      <c r="B2625" s="112"/>
    </row>
    <row r="2626" spans="2:2" ht="12.95" customHeight="1" x14ac:dyDescent="0.2">
      <c r="B2626" s="112"/>
    </row>
    <row r="2627" spans="2:2" ht="12.95" customHeight="1" x14ac:dyDescent="0.2">
      <c r="B2627" s="112"/>
    </row>
    <row r="2628" spans="2:2" ht="12.95" customHeight="1" x14ac:dyDescent="0.2">
      <c r="B2628" s="112"/>
    </row>
    <row r="2629" spans="2:2" ht="12.95" customHeight="1" x14ac:dyDescent="0.2">
      <c r="B2629" s="112"/>
    </row>
    <row r="2630" spans="2:2" ht="12.95" customHeight="1" x14ac:dyDescent="0.2">
      <c r="B2630" s="112"/>
    </row>
    <row r="2631" spans="2:2" ht="12.95" customHeight="1" x14ac:dyDescent="0.2">
      <c r="B2631" s="112"/>
    </row>
    <row r="2632" spans="2:2" ht="12.95" customHeight="1" x14ac:dyDescent="0.2">
      <c r="B2632" s="112"/>
    </row>
    <row r="2633" spans="2:2" ht="12.95" customHeight="1" x14ac:dyDescent="0.2">
      <c r="B2633" s="112"/>
    </row>
    <row r="2634" spans="2:2" ht="12.95" customHeight="1" x14ac:dyDescent="0.2">
      <c r="B2634" s="112"/>
    </row>
    <row r="2635" spans="2:2" ht="12.95" customHeight="1" x14ac:dyDescent="0.2">
      <c r="B2635" s="112"/>
    </row>
    <row r="2636" spans="2:2" ht="12.95" customHeight="1" x14ac:dyDescent="0.2">
      <c r="B2636" s="112"/>
    </row>
    <row r="2637" spans="2:2" ht="12.95" customHeight="1" x14ac:dyDescent="0.2">
      <c r="B2637" s="112"/>
    </row>
    <row r="2638" spans="2:2" ht="12.95" customHeight="1" x14ac:dyDescent="0.2">
      <c r="B2638" s="112"/>
    </row>
    <row r="2639" spans="2:2" ht="12.95" customHeight="1" x14ac:dyDescent="0.2">
      <c r="B2639" s="112"/>
    </row>
    <row r="2640" spans="2:2" ht="12.95" customHeight="1" x14ac:dyDescent="0.2">
      <c r="B2640" s="112"/>
    </row>
    <row r="2641" spans="2:2" ht="12.95" customHeight="1" x14ac:dyDescent="0.2">
      <c r="B2641" s="112"/>
    </row>
    <row r="2642" spans="2:2" ht="12.95" customHeight="1" x14ac:dyDescent="0.2">
      <c r="B2642" s="112"/>
    </row>
    <row r="2643" spans="2:2" ht="12.95" customHeight="1" x14ac:dyDescent="0.2">
      <c r="B2643" s="112"/>
    </row>
    <row r="2644" spans="2:2" ht="12.95" customHeight="1" x14ac:dyDescent="0.2">
      <c r="B2644" s="112"/>
    </row>
    <row r="2645" spans="2:2" ht="12.95" customHeight="1" x14ac:dyDescent="0.2">
      <c r="B2645" s="112"/>
    </row>
    <row r="2646" spans="2:2" ht="12.95" customHeight="1" x14ac:dyDescent="0.2">
      <c r="B2646" s="112"/>
    </row>
    <row r="2647" spans="2:2" ht="12.95" customHeight="1" x14ac:dyDescent="0.2">
      <c r="B2647" s="112"/>
    </row>
    <row r="2648" spans="2:2" ht="12.95" customHeight="1" x14ac:dyDescent="0.2">
      <c r="B2648" s="112"/>
    </row>
    <row r="2649" spans="2:2" ht="12.95" customHeight="1" x14ac:dyDescent="0.2">
      <c r="B2649" s="112"/>
    </row>
    <row r="2650" spans="2:2" ht="12.95" customHeight="1" x14ac:dyDescent="0.2">
      <c r="B2650" s="112"/>
    </row>
    <row r="2651" spans="2:2" ht="12.95" customHeight="1" x14ac:dyDescent="0.2">
      <c r="B2651" s="112"/>
    </row>
    <row r="2652" spans="2:2" ht="12.95" customHeight="1" x14ac:dyDescent="0.2">
      <c r="B2652" s="112"/>
    </row>
    <row r="2653" spans="2:2" ht="12.95" customHeight="1" x14ac:dyDescent="0.2">
      <c r="B2653" s="112"/>
    </row>
    <row r="2654" spans="2:2" ht="12.95" customHeight="1" x14ac:dyDescent="0.2">
      <c r="B2654" s="112"/>
    </row>
    <row r="2655" spans="2:2" ht="12.95" customHeight="1" x14ac:dyDescent="0.2">
      <c r="B2655" s="112"/>
    </row>
    <row r="2656" spans="2:2" ht="12.95" customHeight="1" x14ac:dyDescent="0.2">
      <c r="B2656" s="112"/>
    </row>
    <row r="2657" spans="2:2" ht="12.95" customHeight="1" x14ac:dyDescent="0.2">
      <c r="B2657" s="112"/>
    </row>
    <row r="2658" spans="2:2" ht="12.95" customHeight="1" x14ac:dyDescent="0.2">
      <c r="B2658" s="112"/>
    </row>
    <row r="2659" spans="2:2" ht="12.95" customHeight="1" x14ac:dyDescent="0.2">
      <c r="B2659" s="112"/>
    </row>
    <row r="2660" spans="2:2" ht="12.95" customHeight="1" x14ac:dyDescent="0.2">
      <c r="B2660" s="112"/>
    </row>
    <row r="2661" spans="2:2" ht="12.95" customHeight="1" x14ac:dyDescent="0.2">
      <c r="B2661" s="112"/>
    </row>
    <row r="2662" spans="2:2" ht="12.95" customHeight="1" x14ac:dyDescent="0.2">
      <c r="B2662" s="112"/>
    </row>
    <row r="2663" spans="2:2" ht="12.95" customHeight="1" x14ac:dyDescent="0.2">
      <c r="B2663" s="112"/>
    </row>
    <row r="2664" spans="2:2" ht="12.95" customHeight="1" x14ac:dyDescent="0.2">
      <c r="B2664" s="112"/>
    </row>
    <row r="2665" spans="2:2" ht="12.95" customHeight="1" x14ac:dyDescent="0.2">
      <c r="B2665" s="112"/>
    </row>
    <row r="2666" spans="2:2" ht="12.95" customHeight="1" x14ac:dyDescent="0.2">
      <c r="B2666" s="112"/>
    </row>
    <row r="2667" spans="2:2" ht="12.95" customHeight="1" x14ac:dyDescent="0.2">
      <c r="B2667" s="112"/>
    </row>
    <row r="2668" spans="2:2" ht="12.95" customHeight="1" x14ac:dyDescent="0.2">
      <c r="B2668" s="112"/>
    </row>
    <row r="2669" spans="2:2" ht="12.95" customHeight="1" x14ac:dyDescent="0.2">
      <c r="B2669" s="112"/>
    </row>
    <row r="2670" spans="2:2" ht="12.95" customHeight="1" x14ac:dyDescent="0.2">
      <c r="B2670" s="112"/>
    </row>
    <row r="2671" spans="2:2" ht="12.95" customHeight="1" x14ac:dyDescent="0.2">
      <c r="B2671" s="112"/>
    </row>
    <row r="2672" spans="2:2" ht="12.95" customHeight="1" x14ac:dyDescent="0.2">
      <c r="B2672" s="112"/>
    </row>
    <row r="2673" spans="2:2" ht="12.95" customHeight="1" x14ac:dyDescent="0.2">
      <c r="B2673" s="112"/>
    </row>
    <row r="2674" spans="2:2" ht="12.95" customHeight="1" x14ac:dyDescent="0.2">
      <c r="B2674" s="112"/>
    </row>
    <row r="2675" spans="2:2" ht="12.95" customHeight="1" x14ac:dyDescent="0.2">
      <c r="B2675" s="112"/>
    </row>
    <row r="2676" spans="2:2" ht="12.95" customHeight="1" x14ac:dyDescent="0.2">
      <c r="B2676" s="112"/>
    </row>
    <row r="2677" spans="2:2" ht="12.95" customHeight="1" x14ac:dyDescent="0.2">
      <c r="B2677" s="112"/>
    </row>
    <row r="2678" spans="2:2" ht="12.95" customHeight="1" x14ac:dyDescent="0.2">
      <c r="B2678" s="112"/>
    </row>
    <row r="2679" spans="2:2" ht="12.95" customHeight="1" x14ac:dyDescent="0.2">
      <c r="B2679" s="112"/>
    </row>
    <row r="2680" spans="2:2" ht="12.95" customHeight="1" x14ac:dyDescent="0.2">
      <c r="B2680" s="112"/>
    </row>
    <row r="2681" spans="2:2" ht="12.95" customHeight="1" x14ac:dyDescent="0.2">
      <c r="B2681" s="112"/>
    </row>
    <row r="2682" spans="2:2" ht="12.95" customHeight="1" x14ac:dyDescent="0.2">
      <c r="B2682" s="112"/>
    </row>
    <row r="2683" spans="2:2" ht="12.95" customHeight="1" x14ac:dyDescent="0.2">
      <c r="B2683" s="112"/>
    </row>
    <row r="2684" spans="2:2" ht="12.95" customHeight="1" x14ac:dyDescent="0.2">
      <c r="B2684" s="112"/>
    </row>
    <row r="2685" spans="2:2" ht="12.95" customHeight="1" x14ac:dyDescent="0.2">
      <c r="B2685" s="112"/>
    </row>
    <row r="2686" spans="2:2" ht="12.95" customHeight="1" x14ac:dyDescent="0.2">
      <c r="B2686" s="112"/>
    </row>
    <row r="2687" spans="2:2" ht="12.95" customHeight="1" x14ac:dyDescent="0.2">
      <c r="B2687" s="112"/>
    </row>
    <row r="2688" spans="2:2" ht="12.95" customHeight="1" x14ac:dyDescent="0.2">
      <c r="B2688" s="112"/>
    </row>
    <row r="2689" spans="2:2" ht="12.95" customHeight="1" x14ac:dyDescent="0.2">
      <c r="B2689" s="112"/>
    </row>
    <row r="2690" spans="2:2" ht="12.95" customHeight="1" x14ac:dyDescent="0.2">
      <c r="B2690" s="112"/>
    </row>
    <row r="2691" spans="2:2" ht="12.95" customHeight="1" x14ac:dyDescent="0.2">
      <c r="B2691" s="112"/>
    </row>
    <row r="2692" spans="2:2" ht="12.95" customHeight="1" x14ac:dyDescent="0.2">
      <c r="B2692" s="112"/>
    </row>
    <row r="2693" spans="2:2" ht="12.95" customHeight="1" x14ac:dyDescent="0.2">
      <c r="B2693" s="112"/>
    </row>
    <row r="2694" spans="2:2" ht="12.95" customHeight="1" x14ac:dyDescent="0.2">
      <c r="B2694" s="112"/>
    </row>
    <row r="2695" spans="2:2" ht="12.95" customHeight="1" x14ac:dyDescent="0.2">
      <c r="B2695" s="112"/>
    </row>
    <row r="2696" spans="2:2" ht="12.95" customHeight="1" x14ac:dyDescent="0.2">
      <c r="B2696" s="112"/>
    </row>
    <row r="2697" spans="2:2" ht="12.95" customHeight="1" x14ac:dyDescent="0.2">
      <c r="B2697" s="112"/>
    </row>
    <row r="2698" spans="2:2" ht="12.95" customHeight="1" x14ac:dyDescent="0.2">
      <c r="B2698" s="112"/>
    </row>
    <row r="2699" spans="2:2" ht="12.95" customHeight="1" x14ac:dyDescent="0.2">
      <c r="B2699" s="112"/>
    </row>
    <row r="2700" spans="2:2" ht="12.95" customHeight="1" x14ac:dyDescent="0.2">
      <c r="B2700" s="112"/>
    </row>
    <row r="2701" spans="2:2" ht="12.95" customHeight="1" x14ac:dyDescent="0.2">
      <c r="B2701" s="112"/>
    </row>
    <row r="2702" spans="2:2" ht="12.95" customHeight="1" x14ac:dyDescent="0.2">
      <c r="B2702" s="112"/>
    </row>
    <row r="2703" spans="2:2" ht="12.95" customHeight="1" x14ac:dyDescent="0.2">
      <c r="B2703" s="112"/>
    </row>
    <row r="2704" spans="2:2" ht="12.95" customHeight="1" x14ac:dyDescent="0.2">
      <c r="B2704" s="112"/>
    </row>
    <row r="2705" spans="2:2" ht="12.95" customHeight="1" x14ac:dyDescent="0.2">
      <c r="B2705" s="112"/>
    </row>
    <row r="2706" spans="2:2" ht="12.95" customHeight="1" x14ac:dyDescent="0.2">
      <c r="B2706" s="112"/>
    </row>
    <row r="2707" spans="2:2" ht="12.95" customHeight="1" x14ac:dyDescent="0.2">
      <c r="B2707" s="112"/>
    </row>
    <row r="2708" spans="2:2" ht="12.95" customHeight="1" x14ac:dyDescent="0.2">
      <c r="B2708" s="112"/>
    </row>
    <row r="2709" spans="2:2" ht="12.95" customHeight="1" x14ac:dyDescent="0.2">
      <c r="B2709" s="112"/>
    </row>
    <row r="2710" spans="2:2" ht="12.95" customHeight="1" x14ac:dyDescent="0.2">
      <c r="B2710" s="112"/>
    </row>
    <row r="2711" spans="2:2" ht="12.95" customHeight="1" x14ac:dyDescent="0.2">
      <c r="B2711" s="112"/>
    </row>
    <row r="2712" spans="2:2" ht="12.95" customHeight="1" x14ac:dyDescent="0.2">
      <c r="B2712" s="112"/>
    </row>
    <row r="2713" spans="2:2" ht="12.95" customHeight="1" x14ac:dyDescent="0.2">
      <c r="B2713" s="112"/>
    </row>
    <row r="2714" spans="2:2" ht="12.95" customHeight="1" x14ac:dyDescent="0.2">
      <c r="B2714" s="112"/>
    </row>
    <row r="2715" spans="2:2" ht="12.95" customHeight="1" x14ac:dyDescent="0.2">
      <c r="B2715" s="112"/>
    </row>
    <row r="2716" spans="2:2" ht="12.95" customHeight="1" x14ac:dyDescent="0.2">
      <c r="B2716" s="112"/>
    </row>
    <row r="2717" spans="2:2" ht="12.95" customHeight="1" x14ac:dyDescent="0.2">
      <c r="B2717" s="112"/>
    </row>
    <row r="2718" spans="2:2" ht="12.95" customHeight="1" x14ac:dyDescent="0.2">
      <c r="B2718" s="112"/>
    </row>
    <row r="2719" spans="2:2" ht="12.95" customHeight="1" x14ac:dyDescent="0.2">
      <c r="B2719" s="112"/>
    </row>
    <row r="2720" spans="2:2" ht="12.95" customHeight="1" x14ac:dyDescent="0.2">
      <c r="B2720" s="112"/>
    </row>
    <row r="2721" spans="2:2" ht="12.95" customHeight="1" x14ac:dyDescent="0.2">
      <c r="B2721" s="112"/>
    </row>
    <row r="2722" spans="2:2" ht="12.95" customHeight="1" x14ac:dyDescent="0.2">
      <c r="B2722" s="112"/>
    </row>
    <row r="2723" spans="2:2" ht="12.95" customHeight="1" x14ac:dyDescent="0.2">
      <c r="B2723" s="112"/>
    </row>
    <row r="2724" spans="2:2" ht="12.95" customHeight="1" x14ac:dyDescent="0.2">
      <c r="B2724" s="112"/>
    </row>
    <row r="2725" spans="2:2" ht="12.95" customHeight="1" x14ac:dyDescent="0.2">
      <c r="B2725" s="112"/>
    </row>
    <row r="2726" spans="2:2" ht="12.95" customHeight="1" x14ac:dyDescent="0.2">
      <c r="B2726" s="112"/>
    </row>
    <row r="2727" spans="2:2" ht="12.95" customHeight="1" x14ac:dyDescent="0.2">
      <c r="B2727" s="112"/>
    </row>
    <row r="2728" spans="2:2" ht="12.95" customHeight="1" x14ac:dyDescent="0.2">
      <c r="B2728" s="112"/>
    </row>
    <row r="2729" spans="2:2" ht="12.95" customHeight="1" x14ac:dyDescent="0.2">
      <c r="B2729" s="112"/>
    </row>
    <row r="2730" spans="2:2" ht="12.95" customHeight="1" x14ac:dyDescent="0.2">
      <c r="B2730" s="112"/>
    </row>
    <row r="2731" spans="2:2" ht="12.95" customHeight="1" x14ac:dyDescent="0.2">
      <c r="B2731" s="112"/>
    </row>
    <row r="2732" spans="2:2" ht="12.95" customHeight="1" x14ac:dyDescent="0.2">
      <c r="B2732" s="112"/>
    </row>
    <row r="2733" spans="2:2" ht="12.95" customHeight="1" x14ac:dyDescent="0.2">
      <c r="B2733" s="112"/>
    </row>
    <row r="2734" spans="2:2" ht="12.95" customHeight="1" x14ac:dyDescent="0.2">
      <c r="B2734" s="112"/>
    </row>
    <row r="2735" spans="2:2" ht="12.95" customHeight="1" x14ac:dyDescent="0.2">
      <c r="B2735" s="112"/>
    </row>
    <row r="2736" spans="2:2" ht="12.95" customHeight="1" x14ac:dyDescent="0.2">
      <c r="B2736" s="112"/>
    </row>
    <row r="2737" spans="2:2" ht="12.95" customHeight="1" x14ac:dyDescent="0.2">
      <c r="B2737" s="112"/>
    </row>
    <row r="2738" spans="2:2" ht="12.95" customHeight="1" x14ac:dyDescent="0.2">
      <c r="B2738" s="112"/>
    </row>
    <row r="2739" spans="2:2" ht="12.95" customHeight="1" x14ac:dyDescent="0.2">
      <c r="B2739" s="112"/>
    </row>
    <row r="2740" spans="2:2" ht="12.95" customHeight="1" x14ac:dyDescent="0.2">
      <c r="B2740" s="112"/>
    </row>
    <row r="2741" spans="2:2" ht="12.95" customHeight="1" x14ac:dyDescent="0.2">
      <c r="B2741" s="112"/>
    </row>
    <row r="2742" spans="2:2" ht="12.95" customHeight="1" x14ac:dyDescent="0.2">
      <c r="B2742" s="112"/>
    </row>
    <row r="2743" spans="2:2" ht="12.95" customHeight="1" x14ac:dyDescent="0.2">
      <c r="B2743" s="112"/>
    </row>
    <row r="2744" spans="2:2" ht="12.95" customHeight="1" x14ac:dyDescent="0.2">
      <c r="B2744" s="112"/>
    </row>
    <row r="2745" spans="2:2" ht="12.95" customHeight="1" x14ac:dyDescent="0.2">
      <c r="B2745" s="112"/>
    </row>
    <row r="2746" spans="2:2" ht="12.95" customHeight="1" x14ac:dyDescent="0.2">
      <c r="B2746" s="112"/>
    </row>
    <row r="2747" spans="2:2" ht="12.95" customHeight="1" x14ac:dyDescent="0.2">
      <c r="B2747" s="112"/>
    </row>
    <row r="2748" spans="2:2" ht="12.95" customHeight="1" x14ac:dyDescent="0.2">
      <c r="B2748" s="112"/>
    </row>
    <row r="2749" spans="2:2" ht="12.95" customHeight="1" x14ac:dyDescent="0.2">
      <c r="B2749" s="112"/>
    </row>
    <row r="2750" spans="2:2" ht="12.95" customHeight="1" x14ac:dyDescent="0.2">
      <c r="B2750" s="112"/>
    </row>
    <row r="2751" spans="2:2" ht="12.95" customHeight="1" x14ac:dyDescent="0.2">
      <c r="B2751" s="112"/>
    </row>
    <row r="2752" spans="2:2" ht="12.95" customHeight="1" x14ac:dyDescent="0.2">
      <c r="B2752" s="112"/>
    </row>
    <row r="2753" spans="2:2" ht="12.95" customHeight="1" x14ac:dyDescent="0.2">
      <c r="B2753" s="112"/>
    </row>
    <row r="2754" spans="2:2" ht="12.95" customHeight="1" x14ac:dyDescent="0.2">
      <c r="B2754" s="112"/>
    </row>
    <row r="2755" spans="2:2" ht="12.95" customHeight="1" x14ac:dyDescent="0.2">
      <c r="B2755" s="112"/>
    </row>
    <row r="2756" spans="2:2" ht="12.95" customHeight="1" x14ac:dyDescent="0.2">
      <c r="B2756" s="112"/>
    </row>
    <row r="2757" spans="2:2" ht="12.95" customHeight="1" x14ac:dyDescent="0.2">
      <c r="B2757" s="112"/>
    </row>
    <row r="2758" spans="2:2" ht="12.95" customHeight="1" x14ac:dyDescent="0.2">
      <c r="B2758" s="112"/>
    </row>
    <row r="2759" spans="2:2" ht="12.95" customHeight="1" x14ac:dyDescent="0.2">
      <c r="B2759" s="112"/>
    </row>
    <row r="2760" spans="2:2" ht="12.95" customHeight="1" x14ac:dyDescent="0.2">
      <c r="B2760" s="112"/>
    </row>
    <row r="2761" spans="2:2" ht="12.95" customHeight="1" x14ac:dyDescent="0.2">
      <c r="B2761" s="112"/>
    </row>
    <row r="2762" spans="2:2" ht="12.95" customHeight="1" x14ac:dyDescent="0.2">
      <c r="B2762" s="112"/>
    </row>
    <row r="2763" spans="2:2" ht="12.95" customHeight="1" x14ac:dyDescent="0.2">
      <c r="B2763" s="112"/>
    </row>
    <row r="2764" spans="2:2" ht="12.95" customHeight="1" x14ac:dyDescent="0.2">
      <c r="B2764" s="112"/>
    </row>
    <row r="2765" spans="2:2" ht="12.95" customHeight="1" x14ac:dyDescent="0.2">
      <c r="B2765" s="112"/>
    </row>
    <row r="2766" spans="2:2" ht="12.95" customHeight="1" x14ac:dyDescent="0.2">
      <c r="B2766" s="112"/>
    </row>
    <row r="2767" spans="2:2" ht="12.95" customHeight="1" x14ac:dyDescent="0.2">
      <c r="B2767" s="112"/>
    </row>
    <row r="2768" spans="2:2" ht="12.95" customHeight="1" x14ac:dyDescent="0.2">
      <c r="B2768" s="112"/>
    </row>
    <row r="2769" spans="2:2" ht="12.95" customHeight="1" x14ac:dyDescent="0.2">
      <c r="B2769" s="112"/>
    </row>
    <row r="2770" spans="2:2" ht="12.95" customHeight="1" x14ac:dyDescent="0.2">
      <c r="B2770" s="112"/>
    </row>
    <row r="2771" spans="2:2" ht="12.95" customHeight="1" x14ac:dyDescent="0.2">
      <c r="B2771" s="112"/>
    </row>
    <row r="2772" spans="2:2" ht="12.95" customHeight="1" x14ac:dyDescent="0.2">
      <c r="B2772" s="112"/>
    </row>
    <row r="2773" spans="2:2" ht="12.95" customHeight="1" x14ac:dyDescent="0.2">
      <c r="B2773" s="112"/>
    </row>
    <row r="2774" spans="2:2" ht="12.95" customHeight="1" x14ac:dyDescent="0.2">
      <c r="B2774" s="112"/>
    </row>
    <row r="2775" spans="2:2" ht="12.95" customHeight="1" x14ac:dyDescent="0.2">
      <c r="B2775" s="112"/>
    </row>
    <row r="2776" spans="2:2" ht="12.95" customHeight="1" x14ac:dyDescent="0.2">
      <c r="B2776" s="112"/>
    </row>
    <row r="2777" spans="2:2" ht="12.95" customHeight="1" x14ac:dyDescent="0.2">
      <c r="B2777" s="112"/>
    </row>
    <row r="2778" spans="2:2" ht="12.95" customHeight="1" x14ac:dyDescent="0.2">
      <c r="B2778" s="112"/>
    </row>
    <row r="2779" spans="2:2" ht="12.95" customHeight="1" x14ac:dyDescent="0.2">
      <c r="B2779" s="112"/>
    </row>
    <row r="2780" spans="2:2" ht="12.95" customHeight="1" x14ac:dyDescent="0.2">
      <c r="B2780" s="112"/>
    </row>
    <row r="2781" spans="2:2" ht="12.95" customHeight="1" x14ac:dyDescent="0.2">
      <c r="B2781" s="112"/>
    </row>
    <row r="2782" spans="2:2" ht="12.95" customHeight="1" x14ac:dyDescent="0.2">
      <c r="B2782" s="112"/>
    </row>
    <row r="2783" spans="2:2" ht="12.95" customHeight="1" x14ac:dyDescent="0.2">
      <c r="B2783" s="112"/>
    </row>
    <row r="2784" spans="2:2" ht="12.95" customHeight="1" x14ac:dyDescent="0.2">
      <c r="B2784" s="112"/>
    </row>
    <row r="2785" spans="2:2" ht="12.95" customHeight="1" x14ac:dyDescent="0.2">
      <c r="B2785" s="112"/>
    </row>
    <row r="2786" spans="2:2" ht="12.95" customHeight="1" x14ac:dyDescent="0.2">
      <c r="B2786" s="112"/>
    </row>
    <row r="2787" spans="2:2" ht="12.95" customHeight="1" x14ac:dyDescent="0.2">
      <c r="B2787" s="112"/>
    </row>
    <row r="2788" spans="2:2" ht="12.95" customHeight="1" x14ac:dyDescent="0.2">
      <c r="B2788" s="112"/>
    </row>
    <row r="2789" spans="2:2" ht="12.95" customHeight="1" x14ac:dyDescent="0.2">
      <c r="B2789" s="112"/>
    </row>
    <row r="2790" spans="2:2" ht="12.95" customHeight="1" x14ac:dyDescent="0.2">
      <c r="B2790" s="112"/>
    </row>
    <row r="2791" spans="2:2" ht="12.95" customHeight="1" x14ac:dyDescent="0.2">
      <c r="B2791" s="112"/>
    </row>
    <row r="2792" spans="2:2" ht="12.95" customHeight="1" x14ac:dyDescent="0.2">
      <c r="B2792" s="112"/>
    </row>
    <row r="2793" spans="2:2" ht="12.95" customHeight="1" x14ac:dyDescent="0.2">
      <c r="B2793" s="112"/>
    </row>
    <row r="2794" spans="2:2" ht="12.95" customHeight="1" x14ac:dyDescent="0.2">
      <c r="B2794" s="112"/>
    </row>
    <row r="2795" spans="2:2" ht="12.95" customHeight="1" x14ac:dyDescent="0.2">
      <c r="B2795" s="112"/>
    </row>
    <row r="2796" spans="2:2" ht="12.95" customHeight="1" x14ac:dyDescent="0.2">
      <c r="B2796" s="112"/>
    </row>
    <row r="2797" spans="2:2" ht="12.95" customHeight="1" x14ac:dyDescent="0.2">
      <c r="B2797" s="112"/>
    </row>
    <row r="2798" spans="2:2" ht="12.95" customHeight="1" x14ac:dyDescent="0.2">
      <c r="B2798" s="112"/>
    </row>
    <row r="2799" spans="2:2" ht="12.95" customHeight="1" x14ac:dyDescent="0.2">
      <c r="B2799" s="112"/>
    </row>
    <row r="2800" spans="2:2" ht="12.95" customHeight="1" x14ac:dyDescent="0.2">
      <c r="B2800" s="112"/>
    </row>
    <row r="2801" spans="2:2" ht="12.95" customHeight="1" x14ac:dyDescent="0.2">
      <c r="B2801" s="112"/>
    </row>
    <row r="2802" spans="2:2" ht="12.95" customHeight="1" x14ac:dyDescent="0.2">
      <c r="B2802" s="112"/>
    </row>
    <row r="2803" spans="2:2" ht="12.95" customHeight="1" x14ac:dyDescent="0.2">
      <c r="B2803" s="112"/>
    </row>
    <row r="2804" spans="2:2" ht="12.95" customHeight="1" x14ac:dyDescent="0.2">
      <c r="B2804" s="112"/>
    </row>
    <row r="2805" spans="2:2" ht="12.95" customHeight="1" x14ac:dyDescent="0.2">
      <c r="B2805" s="112"/>
    </row>
    <row r="2806" spans="2:2" ht="12.95" customHeight="1" x14ac:dyDescent="0.2">
      <c r="B2806" s="112"/>
    </row>
    <row r="2807" spans="2:2" ht="12.95" customHeight="1" x14ac:dyDescent="0.2">
      <c r="B2807" s="112"/>
    </row>
    <row r="2808" spans="2:2" ht="12.95" customHeight="1" x14ac:dyDescent="0.2">
      <c r="B2808" s="112"/>
    </row>
    <row r="2809" spans="2:2" ht="12.95" customHeight="1" x14ac:dyDescent="0.2">
      <c r="B2809" s="112"/>
    </row>
    <row r="2810" spans="2:2" ht="12.95" customHeight="1" x14ac:dyDescent="0.2">
      <c r="B2810" s="112"/>
    </row>
    <row r="2811" spans="2:2" ht="12.95" customHeight="1" x14ac:dyDescent="0.2">
      <c r="B2811" s="112"/>
    </row>
    <row r="2812" spans="2:2" ht="12.95" customHeight="1" x14ac:dyDescent="0.2">
      <c r="B2812" s="112"/>
    </row>
    <row r="2813" spans="2:2" ht="12.95" customHeight="1" x14ac:dyDescent="0.2">
      <c r="B2813" s="112"/>
    </row>
    <row r="2814" spans="2:2" ht="12.95" customHeight="1" x14ac:dyDescent="0.2">
      <c r="B2814" s="112"/>
    </row>
    <row r="2815" spans="2:2" ht="12.95" customHeight="1" x14ac:dyDescent="0.2">
      <c r="B2815" s="112"/>
    </row>
    <row r="2816" spans="2:2" ht="12.95" customHeight="1" x14ac:dyDescent="0.2">
      <c r="B2816" s="112"/>
    </row>
    <row r="2817" spans="2:2" ht="12.95" customHeight="1" x14ac:dyDescent="0.2">
      <c r="B2817" s="112"/>
    </row>
    <row r="2818" spans="2:2" ht="12.95" customHeight="1" x14ac:dyDescent="0.2">
      <c r="B2818" s="112"/>
    </row>
    <row r="2819" spans="2:2" ht="12.95" customHeight="1" x14ac:dyDescent="0.2">
      <c r="B2819" s="112"/>
    </row>
    <row r="2820" spans="2:2" ht="12.95" customHeight="1" x14ac:dyDescent="0.2">
      <c r="B2820" s="112"/>
    </row>
    <row r="2821" spans="2:2" ht="12.95" customHeight="1" x14ac:dyDescent="0.2">
      <c r="B2821" s="112"/>
    </row>
    <row r="2822" spans="2:2" ht="12.95" customHeight="1" x14ac:dyDescent="0.2">
      <c r="B2822" s="112"/>
    </row>
    <row r="2823" spans="2:2" ht="12.95" customHeight="1" x14ac:dyDescent="0.2">
      <c r="B2823" s="112"/>
    </row>
    <row r="2824" spans="2:2" ht="12.95" customHeight="1" x14ac:dyDescent="0.2">
      <c r="B2824" s="112"/>
    </row>
    <row r="2825" spans="2:2" ht="12.95" customHeight="1" x14ac:dyDescent="0.2">
      <c r="B2825" s="112"/>
    </row>
    <row r="2826" spans="2:2" ht="12.95" customHeight="1" x14ac:dyDescent="0.2">
      <c r="B2826" s="112"/>
    </row>
    <row r="2827" spans="2:2" ht="12.95" customHeight="1" x14ac:dyDescent="0.2">
      <c r="B2827" s="112"/>
    </row>
    <row r="2828" spans="2:2" ht="12.95" customHeight="1" x14ac:dyDescent="0.2">
      <c r="B2828" s="112"/>
    </row>
    <row r="2829" spans="2:2" ht="12.95" customHeight="1" x14ac:dyDescent="0.2">
      <c r="B2829" s="112"/>
    </row>
    <row r="2830" spans="2:2" ht="12.95" customHeight="1" x14ac:dyDescent="0.2">
      <c r="B2830" s="112"/>
    </row>
    <row r="2831" spans="2:2" ht="12.95" customHeight="1" x14ac:dyDescent="0.2">
      <c r="B2831" s="112"/>
    </row>
    <row r="2832" spans="2:2" ht="12.95" customHeight="1" x14ac:dyDescent="0.2">
      <c r="B2832" s="112"/>
    </row>
    <row r="2833" spans="2:2" ht="12.95" customHeight="1" x14ac:dyDescent="0.2">
      <c r="B2833" s="112"/>
    </row>
    <row r="2834" spans="2:2" ht="12.95" customHeight="1" x14ac:dyDescent="0.2">
      <c r="B2834" s="112"/>
    </row>
    <row r="2835" spans="2:2" ht="12.95" customHeight="1" x14ac:dyDescent="0.2">
      <c r="B2835" s="112"/>
    </row>
    <row r="2836" spans="2:2" ht="12.95" customHeight="1" x14ac:dyDescent="0.2">
      <c r="B2836" s="112"/>
    </row>
    <row r="2837" spans="2:2" ht="12.95" customHeight="1" x14ac:dyDescent="0.2">
      <c r="B2837" s="112"/>
    </row>
    <row r="2838" spans="2:2" ht="12.95" customHeight="1" x14ac:dyDescent="0.2">
      <c r="B2838" s="112"/>
    </row>
    <row r="2839" spans="2:2" ht="12.95" customHeight="1" x14ac:dyDescent="0.2">
      <c r="B2839" s="112"/>
    </row>
    <row r="2840" spans="2:2" ht="12.95" customHeight="1" x14ac:dyDescent="0.2">
      <c r="B2840" s="112"/>
    </row>
    <row r="2841" spans="2:2" ht="12.95" customHeight="1" x14ac:dyDescent="0.2">
      <c r="B2841" s="112"/>
    </row>
    <row r="2842" spans="2:2" ht="12.95" customHeight="1" x14ac:dyDescent="0.2">
      <c r="B2842" s="112"/>
    </row>
    <row r="2843" spans="2:2" ht="12.95" customHeight="1" x14ac:dyDescent="0.2">
      <c r="B2843" s="112"/>
    </row>
    <row r="2844" spans="2:2" ht="12.95" customHeight="1" x14ac:dyDescent="0.2">
      <c r="B2844" s="112"/>
    </row>
    <row r="2845" spans="2:2" ht="12.95" customHeight="1" x14ac:dyDescent="0.2">
      <c r="B2845" s="112"/>
    </row>
    <row r="2846" spans="2:2" ht="12.95" customHeight="1" x14ac:dyDescent="0.2">
      <c r="B2846" s="112"/>
    </row>
    <row r="2847" spans="2:2" ht="12.95" customHeight="1" x14ac:dyDescent="0.2">
      <c r="B2847" s="112"/>
    </row>
    <row r="2848" spans="2:2" ht="12.95" customHeight="1" x14ac:dyDescent="0.2">
      <c r="B2848" s="112"/>
    </row>
    <row r="2849" spans="2:2" ht="12.95" customHeight="1" x14ac:dyDescent="0.2">
      <c r="B2849" s="112"/>
    </row>
    <row r="2850" spans="2:2" ht="12.95" customHeight="1" x14ac:dyDescent="0.2">
      <c r="B2850" s="112"/>
    </row>
    <row r="2851" spans="2:2" ht="12.95" customHeight="1" x14ac:dyDescent="0.2">
      <c r="B2851" s="112"/>
    </row>
    <row r="2852" spans="2:2" ht="12.95" customHeight="1" x14ac:dyDescent="0.2">
      <c r="B2852" s="112"/>
    </row>
    <row r="2853" spans="2:2" ht="12.95" customHeight="1" x14ac:dyDescent="0.2">
      <c r="B2853" s="112"/>
    </row>
    <row r="2854" spans="2:2" ht="12.95" customHeight="1" x14ac:dyDescent="0.2">
      <c r="B2854" s="112"/>
    </row>
    <row r="2855" spans="2:2" ht="12.95" customHeight="1" x14ac:dyDescent="0.2">
      <c r="B2855" s="112"/>
    </row>
    <row r="2856" spans="2:2" ht="12.95" customHeight="1" x14ac:dyDescent="0.2">
      <c r="B2856" s="112"/>
    </row>
    <row r="2857" spans="2:2" ht="12.95" customHeight="1" x14ac:dyDescent="0.2">
      <c r="B2857" s="112"/>
    </row>
    <row r="2858" spans="2:2" ht="12.95" customHeight="1" x14ac:dyDescent="0.2">
      <c r="B2858" s="112"/>
    </row>
    <row r="2859" spans="2:2" ht="12.95" customHeight="1" x14ac:dyDescent="0.2">
      <c r="B2859" s="112"/>
    </row>
    <row r="2860" spans="2:2" ht="12.95" customHeight="1" x14ac:dyDescent="0.2">
      <c r="B2860" s="112"/>
    </row>
    <row r="2861" spans="2:2" ht="12.95" customHeight="1" x14ac:dyDescent="0.2">
      <c r="B2861" s="112"/>
    </row>
    <row r="2862" spans="2:2" ht="12.95" customHeight="1" x14ac:dyDescent="0.2">
      <c r="B2862" s="112"/>
    </row>
    <row r="2863" spans="2:2" ht="12.95" customHeight="1" x14ac:dyDescent="0.2">
      <c r="B2863" s="112"/>
    </row>
    <row r="2864" spans="2:2" ht="12.95" customHeight="1" x14ac:dyDescent="0.2">
      <c r="B2864" s="112"/>
    </row>
    <row r="2865" spans="2:2" ht="12.95" customHeight="1" x14ac:dyDescent="0.2">
      <c r="B2865" s="112"/>
    </row>
    <row r="2866" spans="2:2" ht="12.95" customHeight="1" x14ac:dyDescent="0.2">
      <c r="B2866" s="112"/>
    </row>
    <row r="2867" spans="2:2" ht="12.95" customHeight="1" x14ac:dyDescent="0.2">
      <c r="B2867" s="112"/>
    </row>
    <row r="2868" spans="2:2" ht="12.95" customHeight="1" x14ac:dyDescent="0.2">
      <c r="B2868" s="112"/>
    </row>
    <row r="2869" spans="2:2" ht="12.95" customHeight="1" x14ac:dyDescent="0.2">
      <c r="B2869" s="112"/>
    </row>
    <row r="2870" spans="2:2" ht="12.95" customHeight="1" x14ac:dyDescent="0.2">
      <c r="B2870" s="112"/>
    </row>
    <row r="2871" spans="2:2" ht="12.95" customHeight="1" x14ac:dyDescent="0.2">
      <c r="B2871" s="112"/>
    </row>
    <row r="2872" spans="2:2" ht="12.95" customHeight="1" x14ac:dyDescent="0.2">
      <c r="B2872" s="112"/>
    </row>
    <row r="2873" spans="2:2" ht="12.95" customHeight="1" x14ac:dyDescent="0.2">
      <c r="B2873" s="112"/>
    </row>
    <row r="2874" spans="2:2" ht="12.95" customHeight="1" x14ac:dyDescent="0.2">
      <c r="B2874" s="112"/>
    </row>
    <row r="2875" spans="2:2" ht="12.95" customHeight="1" x14ac:dyDescent="0.2">
      <c r="B2875" s="112"/>
    </row>
    <row r="2876" spans="2:2" ht="12.95" customHeight="1" x14ac:dyDescent="0.2">
      <c r="B2876" s="112"/>
    </row>
    <row r="2877" spans="2:2" ht="12.95" customHeight="1" x14ac:dyDescent="0.2">
      <c r="B2877" s="112"/>
    </row>
    <row r="2878" spans="2:2" ht="12.95" customHeight="1" x14ac:dyDescent="0.2">
      <c r="B2878" s="112"/>
    </row>
    <row r="2879" spans="2:2" ht="12.95" customHeight="1" x14ac:dyDescent="0.2">
      <c r="B2879" s="112"/>
    </row>
    <row r="2880" spans="2:2" ht="12.95" customHeight="1" x14ac:dyDescent="0.2">
      <c r="B2880" s="112"/>
    </row>
    <row r="2881" spans="2:2" ht="12.95" customHeight="1" x14ac:dyDescent="0.2">
      <c r="B2881" s="112"/>
    </row>
    <row r="2882" spans="2:2" ht="12.95" customHeight="1" x14ac:dyDescent="0.2">
      <c r="B2882" s="112"/>
    </row>
    <row r="2883" spans="2:2" ht="12.95" customHeight="1" x14ac:dyDescent="0.2">
      <c r="B2883" s="112"/>
    </row>
    <row r="2884" spans="2:2" ht="12.95" customHeight="1" x14ac:dyDescent="0.2">
      <c r="B2884" s="112"/>
    </row>
    <row r="2885" spans="2:2" ht="12.95" customHeight="1" x14ac:dyDescent="0.2">
      <c r="B2885" s="112"/>
    </row>
    <row r="2886" spans="2:2" ht="12.95" customHeight="1" x14ac:dyDescent="0.2">
      <c r="B2886" s="112"/>
    </row>
    <row r="2887" spans="2:2" ht="12.95" customHeight="1" x14ac:dyDescent="0.2">
      <c r="B2887" s="112"/>
    </row>
    <row r="2888" spans="2:2" ht="12.95" customHeight="1" x14ac:dyDescent="0.2">
      <c r="B2888" s="112"/>
    </row>
    <row r="2889" spans="2:2" ht="12.95" customHeight="1" x14ac:dyDescent="0.2">
      <c r="B2889" s="112"/>
    </row>
    <row r="2890" spans="2:2" ht="12.95" customHeight="1" x14ac:dyDescent="0.2">
      <c r="B2890" s="112"/>
    </row>
    <row r="2891" spans="2:2" ht="12.95" customHeight="1" x14ac:dyDescent="0.2">
      <c r="B2891" s="112"/>
    </row>
    <row r="2892" spans="2:2" ht="12.95" customHeight="1" x14ac:dyDescent="0.2">
      <c r="B2892" s="112"/>
    </row>
    <row r="2893" spans="2:2" ht="12.95" customHeight="1" x14ac:dyDescent="0.2">
      <c r="B2893" s="112"/>
    </row>
    <row r="2894" spans="2:2" ht="12.95" customHeight="1" x14ac:dyDescent="0.2">
      <c r="B2894" s="112"/>
    </row>
    <row r="2895" spans="2:2" ht="12.95" customHeight="1" x14ac:dyDescent="0.2">
      <c r="B2895" s="112"/>
    </row>
    <row r="2896" spans="2:2" ht="12.95" customHeight="1" x14ac:dyDescent="0.2">
      <c r="B2896" s="112"/>
    </row>
    <row r="2897" spans="2:2" ht="12.95" customHeight="1" x14ac:dyDescent="0.2">
      <c r="B2897" s="112"/>
    </row>
    <row r="2898" spans="2:2" ht="12.95" customHeight="1" x14ac:dyDescent="0.2">
      <c r="B2898" s="112"/>
    </row>
    <row r="2899" spans="2:2" ht="12.95" customHeight="1" x14ac:dyDescent="0.2">
      <c r="B2899" s="112"/>
    </row>
    <row r="2900" spans="2:2" ht="12.95" customHeight="1" x14ac:dyDescent="0.2">
      <c r="B2900" s="112"/>
    </row>
    <row r="2901" spans="2:2" ht="12.95" customHeight="1" x14ac:dyDescent="0.2">
      <c r="B2901" s="112"/>
    </row>
    <row r="2902" spans="2:2" ht="12.95" customHeight="1" x14ac:dyDescent="0.2">
      <c r="B2902" s="112"/>
    </row>
    <row r="2903" spans="2:2" ht="12.95" customHeight="1" x14ac:dyDescent="0.2">
      <c r="B2903" s="112"/>
    </row>
    <row r="2904" spans="2:2" ht="12.95" customHeight="1" x14ac:dyDescent="0.2">
      <c r="B2904" s="112"/>
    </row>
    <row r="2905" spans="2:2" ht="12.95" customHeight="1" x14ac:dyDescent="0.2">
      <c r="B2905" s="112"/>
    </row>
    <row r="2906" spans="2:2" ht="12.95" customHeight="1" x14ac:dyDescent="0.2">
      <c r="B2906" s="112"/>
    </row>
    <row r="2907" spans="2:2" ht="12.95" customHeight="1" x14ac:dyDescent="0.2">
      <c r="B2907" s="112"/>
    </row>
    <row r="2908" spans="2:2" ht="12.95" customHeight="1" x14ac:dyDescent="0.2">
      <c r="B2908" s="112"/>
    </row>
    <row r="2909" spans="2:2" ht="12.95" customHeight="1" x14ac:dyDescent="0.2">
      <c r="B2909" s="112"/>
    </row>
    <row r="2910" spans="2:2" ht="12.95" customHeight="1" x14ac:dyDescent="0.2">
      <c r="B2910" s="112"/>
    </row>
    <row r="2911" spans="2:2" ht="12.95" customHeight="1" x14ac:dyDescent="0.2">
      <c r="B2911" s="112"/>
    </row>
    <row r="2912" spans="2:2" ht="12.95" customHeight="1" x14ac:dyDescent="0.2">
      <c r="B2912" s="112"/>
    </row>
    <row r="2913" spans="2:2" ht="12.95" customHeight="1" x14ac:dyDescent="0.2">
      <c r="B2913" s="112"/>
    </row>
    <row r="2914" spans="2:2" ht="12.95" customHeight="1" x14ac:dyDescent="0.2">
      <c r="B2914" s="112"/>
    </row>
    <row r="2915" spans="2:2" ht="12.95" customHeight="1" x14ac:dyDescent="0.2">
      <c r="B2915" s="112"/>
    </row>
    <row r="2916" spans="2:2" ht="12.95" customHeight="1" x14ac:dyDescent="0.2">
      <c r="B2916" s="112"/>
    </row>
    <row r="2917" spans="2:2" ht="12.95" customHeight="1" x14ac:dyDescent="0.2">
      <c r="B2917" s="112"/>
    </row>
    <row r="2918" spans="2:2" ht="12.95" customHeight="1" x14ac:dyDescent="0.2">
      <c r="B2918" s="112"/>
    </row>
    <row r="2919" spans="2:2" ht="12.95" customHeight="1" x14ac:dyDescent="0.2">
      <c r="B2919" s="112"/>
    </row>
    <row r="2920" spans="2:2" ht="12.95" customHeight="1" x14ac:dyDescent="0.2">
      <c r="B2920" s="112"/>
    </row>
    <row r="2921" spans="2:2" ht="12.95" customHeight="1" x14ac:dyDescent="0.2">
      <c r="B2921" s="112"/>
    </row>
    <row r="2922" spans="2:2" ht="12.95" customHeight="1" x14ac:dyDescent="0.2">
      <c r="B2922" s="112"/>
    </row>
    <row r="2923" spans="2:2" ht="12.95" customHeight="1" x14ac:dyDescent="0.2">
      <c r="B2923" s="112"/>
    </row>
    <row r="2924" spans="2:2" ht="12.95" customHeight="1" x14ac:dyDescent="0.2">
      <c r="B2924" s="112"/>
    </row>
    <row r="2925" spans="2:2" ht="12.95" customHeight="1" x14ac:dyDescent="0.2">
      <c r="B2925" s="112"/>
    </row>
    <row r="2926" spans="2:2" ht="12.95" customHeight="1" x14ac:dyDescent="0.2">
      <c r="B2926" s="112"/>
    </row>
    <row r="2927" spans="2:2" ht="12.95" customHeight="1" x14ac:dyDescent="0.2">
      <c r="B2927" s="112"/>
    </row>
    <row r="2928" spans="2:2" ht="12.95" customHeight="1" x14ac:dyDescent="0.2">
      <c r="B2928" s="112"/>
    </row>
    <row r="2929" spans="2:2" ht="12.95" customHeight="1" x14ac:dyDescent="0.2">
      <c r="B2929" s="112"/>
    </row>
    <row r="2930" spans="2:2" ht="12.95" customHeight="1" x14ac:dyDescent="0.2">
      <c r="B2930" s="112"/>
    </row>
    <row r="2931" spans="2:2" ht="12.95" customHeight="1" x14ac:dyDescent="0.2">
      <c r="B2931" s="112"/>
    </row>
    <row r="2932" spans="2:2" ht="12.95" customHeight="1" x14ac:dyDescent="0.2">
      <c r="B2932" s="112"/>
    </row>
    <row r="2933" spans="2:2" ht="12.95" customHeight="1" x14ac:dyDescent="0.2">
      <c r="B2933" s="112"/>
    </row>
    <row r="2934" spans="2:2" ht="12.95" customHeight="1" x14ac:dyDescent="0.2">
      <c r="B2934" s="112"/>
    </row>
    <row r="2935" spans="2:2" ht="12.95" customHeight="1" x14ac:dyDescent="0.2">
      <c r="B2935" s="112"/>
    </row>
    <row r="2936" spans="2:2" ht="12.95" customHeight="1" x14ac:dyDescent="0.2">
      <c r="B2936" s="112"/>
    </row>
    <row r="2937" spans="2:2" ht="12.95" customHeight="1" x14ac:dyDescent="0.2">
      <c r="B2937" s="112"/>
    </row>
    <row r="2938" spans="2:2" ht="12.95" customHeight="1" x14ac:dyDescent="0.2">
      <c r="B2938" s="112"/>
    </row>
    <row r="2939" spans="2:2" ht="12.95" customHeight="1" x14ac:dyDescent="0.2">
      <c r="B2939" s="112"/>
    </row>
    <row r="2940" spans="2:2" ht="12.95" customHeight="1" x14ac:dyDescent="0.2">
      <c r="B2940" s="112"/>
    </row>
    <row r="2941" spans="2:2" ht="12.95" customHeight="1" x14ac:dyDescent="0.2">
      <c r="B2941" s="112"/>
    </row>
    <row r="2942" spans="2:2" ht="12.95" customHeight="1" x14ac:dyDescent="0.2">
      <c r="B2942" s="112"/>
    </row>
    <row r="2943" spans="2:2" ht="12.95" customHeight="1" x14ac:dyDescent="0.2">
      <c r="B2943" s="112"/>
    </row>
    <row r="2944" spans="2:2" ht="12.95" customHeight="1" x14ac:dyDescent="0.2">
      <c r="B2944" s="112"/>
    </row>
    <row r="2945" spans="2:2" ht="12.95" customHeight="1" x14ac:dyDescent="0.2">
      <c r="B2945" s="112"/>
    </row>
    <row r="2946" spans="2:2" ht="12.95" customHeight="1" x14ac:dyDescent="0.2">
      <c r="B2946" s="112"/>
    </row>
    <row r="2947" spans="2:2" ht="12.95" customHeight="1" x14ac:dyDescent="0.2">
      <c r="B2947" s="112"/>
    </row>
    <row r="2948" spans="2:2" ht="12.95" customHeight="1" x14ac:dyDescent="0.2">
      <c r="B2948" s="112"/>
    </row>
    <row r="2949" spans="2:2" ht="12.95" customHeight="1" x14ac:dyDescent="0.2">
      <c r="B2949" s="112"/>
    </row>
    <row r="2950" spans="2:2" ht="12.95" customHeight="1" x14ac:dyDescent="0.2">
      <c r="B2950" s="112"/>
    </row>
    <row r="2951" spans="2:2" ht="12.95" customHeight="1" x14ac:dyDescent="0.2">
      <c r="B2951" s="112"/>
    </row>
    <row r="2952" spans="2:2" ht="12.95" customHeight="1" x14ac:dyDescent="0.2">
      <c r="B2952" s="112"/>
    </row>
    <row r="2953" spans="2:2" ht="12.95" customHeight="1" x14ac:dyDescent="0.2">
      <c r="B2953" s="112"/>
    </row>
    <row r="2954" spans="2:2" ht="12.95" customHeight="1" x14ac:dyDescent="0.2">
      <c r="B2954" s="112"/>
    </row>
    <row r="2955" spans="2:2" ht="12.95" customHeight="1" x14ac:dyDescent="0.2">
      <c r="B2955" s="112"/>
    </row>
    <row r="2956" spans="2:2" ht="12.95" customHeight="1" x14ac:dyDescent="0.2">
      <c r="B2956" s="112"/>
    </row>
    <row r="2957" spans="2:2" ht="12.95" customHeight="1" x14ac:dyDescent="0.2">
      <c r="B2957" s="112"/>
    </row>
    <row r="2958" spans="2:2" ht="12.95" customHeight="1" x14ac:dyDescent="0.2">
      <c r="B2958" s="112"/>
    </row>
    <row r="2959" spans="2:2" ht="12.95" customHeight="1" x14ac:dyDescent="0.2">
      <c r="B2959" s="112"/>
    </row>
    <row r="2960" spans="2:2" ht="12.95" customHeight="1" x14ac:dyDescent="0.2">
      <c r="B2960" s="112"/>
    </row>
    <row r="2961" spans="2:2" ht="12.95" customHeight="1" x14ac:dyDescent="0.2">
      <c r="B2961" s="112"/>
    </row>
    <row r="2962" spans="2:2" ht="12.95" customHeight="1" x14ac:dyDescent="0.2">
      <c r="B2962" s="112"/>
    </row>
    <row r="2963" spans="2:2" ht="12.95" customHeight="1" x14ac:dyDescent="0.2">
      <c r="B2963" s="112"/>
    </row>
    <row r="2964" spans="2:2" ht="12.95" customHeight="1" x14ac:dyDescent="0.2">
      <c r="B2964" s="112"/>
    </row>
    <row r="2965" spans="2:2" ht="12.95" customHeight="1" x14ac:dyDescent="0.2">
      <c r="B2965" s="112"/>
    </row>
    <row r="2966" spans="2:2" ht="12.95" customHeight="1" x14ac:dyDescent="0.2">
      <c r="B2966" s="112"/>
    </row>
    <row r="2967" spans="2:2" ht="12.95" customHeight="1" x14ac:dyDescent="0.2">
      <c r="B2967" s="112"/>
    </row>
    <row r="2968" spans="2:2" ht="12.95" customHeight="1" x14ac:dyDescent="0.2">
      <c r="B2968" s="112"/>
    </row>
    <row r="2969" spans="2:2" ht="12.95" customHeight="1" x14ac:dyDescent="0.2">
      <c r="B2969" s="112"/>
    </row>
    <row r="2970" spans="2:2" ht="12.95" customHeight="1" x14ac:dyDescent="0.2">
      <c r="B2970" s="112"/>
    </row>
    <row r="2971" spans="2:2" ht="12.95" customHeight="1" x14ac:dyDescent="0.2">
      <c r="B2971" s="112"/>
    </row>
    <row r="2972" spans="2:2" ht="12.95" customHeight="1" x14ac:dyDescent="0.2">
      <c r="B2972" s="112"/>
    </row>
    <row r="2973" spans="2:2" ht="12.95" customHeight="1" x14ac:dyDescent="0.2">
      <c r="B2973" s="112"/>
    </row>
    <row r="2974" spans="2:2" ht="12.95" customHeight="1" x14ac:dyDescent="0.2">
      <c r="B2974" s="112"/>
    </row>
    <row r="2975" spans="2:2" ht="12.95" customHeight="1" x14ac:dyDescent="0.2">
      <c r="B2975" s="112"/>
    </row>
    <row r="2976" spans="2:2" ht="12.95" customHeight="1" x14ac:dyDescent="0.2">
      <c r="B2976" s="112"/>
    </row>
    <row r="2977" spans="2:2" ht="12.95" customHeight="1" x14ac:dyDescent="0.2">
      <c r="B2977" s="112"/>
    </row>
    <row r="2978" spans="2:2" ht="12.95" customHeight="1" x14ac:dyDescent="0.2">
      <c r="B2978" s="112"/>
    </row>
    <row r="2979" spans="2:2" ht="12.95" customHeight="1" x14ac:dyDescent="0.2">
      <c r="B2979" s="112"/>
    </row>
    <row r="2980" spans="2:2" ht="12.95" customHeight="1" x14ac:dyDescent="0.2">
      <c r="B2980" s="112"/>
    </row>
    <row r="2981" spans="2:2" ht="12.95" customHeight="1" x14ac:dyDescent="0.2">
      <c r="B2981" s="112"/>
    </row>
    <row r="2982" spans="2:2" ht="12.95" customHeight="1" x14ac:dyDescent="0.2">
      <c r="B2982" s="112"/>
    </row>
    <row r="2983" spans="2:2" ht="12.95" customHeight="1" x14ac:dyDescent="0.2">
      <c r="B2983" s="112"/>
    </row>
    <row r="2984" spans="2:2" ht="12.95" customHeight="1" x14ac:dyDescent="0.2">
      <c r="B2984" s="112"/>
    </row>
    <row r="2985" spans="2:2" ht="12.95" customHeight="1" x14ac:dyDescent="0.2">
      <c r="B2985" s="112"/>
    </row>
    <row r="2986" spans="2:2" ht="12.95" customHeight="1" x14ac:dyDescent="0.2">
      <c r="B2986" s="112"/>
    </row>
    <row r="2987" spans="2:2" ht="12.95" customHeight="1" x14ac:dyDescent="0.2">
      <c r="B2987" s="112"/>
    </row>
    <row r="2988" spans="2:2" ht="12.95" customHeight="1" x14ac:dyDescent="0.2">
      <c r="B2988" s="112"/>
    </row>
    <row r="2989" spans="2:2" ht="12.95" customHeight="1" x14ac:dyDescent="0.2">
      <c r="B2989" s="112"/>
    </row>
    <row r="2990" spans="2:2" ht="12.95" customHeight="1" x14ac:dyDescent="0.2">
      <c r="B2990" s="112"/>
    </row>
    <row r="2991" spans="2:2" ht="12.95" customHeight="1" x14ac:dyDescent="0.2">
      <c r="B2991" s="112"/>
    </row>
    <row r="2992" spans="2:2" ht="12.95" customHeight="1" x14ac:dyDescent="0.2">
      <c r="B2992" s="112"/>
    </row>
    <row r="2993" spans="2:2" ht="12.95" customHeight="1" x14ac:dyDescent="0.2">
      <c r="B2993" s="112"/>
    </row>
    <row r="2994" spans="2:2" ht="12.95" customHeight="1" x14ac:dyDescent="0.2">
      <c r="B2994" s="112"/>
    </row>
    <row r="2995" spans="2:2" ht="12.95" customHeight="1" x14ac:dyDescent="0.2">
      <c r="B2995" s="112"/>
    </row>
    <row r="2996" spans="2:2" ht="12.95" customHeight="1" x14ac:dyDescent="0.2">
      <c r="B2996" s="112"/>
    </row>
    <row r="2997" spans="2:2" ht="12.95" customHeight="1" x14ac:dyDescent="0.2">
      <c r="B2997" s="112"/>
    </row>
    <row r="2998" spans="2:2" ht="12.95" customHeight="1" x14ac:dyDescent="0.2">
      <c r="B2998" s="112"/>
    </row>
    <row r="2999" spans="2:2" ht="12.95" customHeight="1" x14ac:dyDescent="0.2">
      <c r="B2999" s="112"/>
    </row>
    <row r="3000" spans="2:2" ht="12.95" customHeight="1" x14ac:dyDescent="0.2">
      <c r="B3000" s="112"/>
    </row>
    <row r="3001" spans="2:2" ht="12.95" customHeight="1" x14ac:dyDescent="0.2">
      <c r="B3001" s="112"/>
    </row>
    <row r="3002" spans="2:2" ht="12.95" customHeight="1" x14ac:dyDescent="0.2">
      <c r="B3002" s="112"/>
    </row>
    <row r="3003" spans="2:2" ht="12.95" customHeight="1" x14ac:dyDescent="0.2">
      <c r="B3003" s="112"/>
    </row>
    <row r="3004" spans="2:2" ht="12.95" customHeight="1" x14ac:dyDescent="0.2">
      <c r="B3004" s="112"/>
    </row>
    <row r="3005" spans="2:2" ht="12.95" customHeight="1" x14ac:dyDescent="0.2">
      <c r="B3005" s="112"/>
    </row>
    <row r="3006" spans="2:2" ht="12.95" customHeight="1" x14ac:dyDescent="0.2">
      <c r="B3006" s="112"/>
    </row>
    <row r="3007" spans="2:2" ht="12.95" customHeight="1" x14ac:dyDescent="0.2">
      <c r="B3007" s="112"/>
    </row>
    <row r="3008" spans="2:2" ht="12.95" customHeight="1" x14ac:dyDescent="0.2">
      <c r="B3008" s="112"/>
    </row>
    <row r="3009" spans="2:2" ht="12.95" customHeight="1" x14ac:dyDescent="0.2">
      <c r="B3009" s="112"/>
    </row>
    <row r="3010" spans="2:2" ht="12.95" customHeight="1" x14ac:dyDescent="0.2">
      <c r="B3010" s="112"/>
    </row>
    <row r="3011" spans="2:2" ht="12.95" customHeight="1" x14ac:dyDescent="0.2">
      <c r="B3011" s="112"/>
    </row>
    <row r="3012" spans="2:2" ht="12.95" customHeight="1" x14ac:dyDescent="0.2">
      <c r="B3012" s="112"/>
    </row>
    <row r="3013" spans="2:2" ht="12.95" customHeight="1" x14ac:dyDescent="0.2">
      <c r="B3013" s="112"/>
    </row>
    <row r="3014" spans="2:2" ht="12.95" customHeight="1" x14ac:dyDescent="0.2">
      <c r="B3014" s="112"/>
    </row>
    <row r="3015" spans="2:2" ht="12.95" customHeight="1" x14ac:dyDescent="0.2">
      <c r="B3015" s="112"/>
    </row>
    <row r="3016" spans="2:2" ht="12.95" customHeight="1" x14ac:dyDescent="0.2">
      <c r="B3016" s="112"/>
    </row>
    <row r="3017" spans="2:2" ht="12.95" customHeight="1" x14ac:dyDescent="0.2">
      <c r="B3017" s="112"/>
    </row>
    <row r="3018" spans="2:2" ht="12.95" customHeight="1" x14ac:dyDescent="0.2">
      <c r="B3018" s="112"/>
    </row>
    <row r="3019" spans="2:2" ht="12.95" customHeight="1" x14ac:dyDescent="0.2">
      <c r="B3019" s="112"/>
    </row>
    <row r="3020" spans="2:2" ht="12.95" customHeight="1" x14ac:dyDescent="0.2">
      <c r="B3020" s="112"/>
    </row>
    <row r="3021" spans="2:2" ht="12.95" customHeight="1" x14ac:dyDescent="0.2">
      <c r="B3021" s="112"/>
    </row>
    <row r="3022" spans="2:2" ht="12.95" customHeight="1" x14ac:dyDescent="0.2">
      <c r="B3022" s="112"/>
    </row>
    <row r="3023" spans="2:2" ht="12.95" customHeight="1" x14ac:dyDescent="0.2">
      <c r="B3023" s="112"/>
    </row>
    <row r="3024" spans="2:2" ht="12.95" customHeight="1" x14ac:dyDescent="0.2">
      <c r="B3024" s="112"/>
    </row>
    <row r="3025" spans="2:2" ht="12.95" customHeight="1" x14ac:dyDescent="0.2">
      <c r="B3025" s="112"/>
    </row>
    <row r="3026" spans="2:2" ht="12.95" customHeight="1" x14ac:dyDescent="0.2">
      <c r="B3026" s="112"/>
    </row>
    <row r="3027" spans="2:2" ht="12.95" customHeight="1" x14ac:dyDescent="0.2">
      <c r="B3027" s="112"/>
    </row>
    <row r="3028" spans="2:2" ht="12.95" customHeight="1" x14ac:dyDescent="0.2">
      <c r="B3028" s="112"/>
    </row>
    <row r="3029" spans="2:2" ht="12.95" customHeight="1" x14ac:dyDescent="0.2">
      <c r="B3029" s="112"/>
    </row>
    <row r="3030" spans="2:2" ht="12.95" customHeight="1" x14ac:dyDescent="0.2">
      <c r="B3030" s="112"/>
    </row>
    <row r="3031" spans="2:2" ht="12.95" customHeight="1" x14ac:dyDescent="0.2">
      <c r="B3031" s="112"/>
    </row>
    <row r="3032" spans="2:2" ht="12.95" customHeight="1" x14ac:dyDescent="0.2">
      <c r="B3032" s="112"/>
    </row>
    <row r="3033" spans="2:2" ht="12.95" customHeight="1" x14ac:dyDescent="0.2">
      <c r="B3033" s="112"/>
    </row>
    <row r="3034" spans="2:2" ht="12.95" customHeight="1" x14ac:dyDescent="0.2">
      <c r="B3034" s="112"/>
    </row>
    <row r="3035" spans="2:2" ht="12.95" customHeight="1" x14ac:dyDescent="0.2">
      <c r="B3035" s="112"/>
    </row>
    <row r="3036" spans="2:2" ht="12.95" customHeight="1" x14ac:dyDescent="0.2">
      <c r="B3036" s="112"/>
    </row>
    <row r="3037" spans="2:2" ht="12.95" customHeight="1" x14ac:dyDescent="0.2">
      <c r="B3037" s="112"/>
    </row>
    <row r="3038" spans="2:2" ht="12.95" customHeight="1" x14ac:dyDescent="0.2">
      <c r="B3038" s="112"/>
    </row>
    <row r="3039" spans="2:2" ht="12.95" customHeight="1" x14ac:dyDescent="0.2">
      <c r="B3039" s="112"/>
    </row>
    <row r="3040" spans="2:2" ht="12.95" customHeight="1" x14ac:dyDescent="0.2">
      <c r="B3040" s="112"/>
    </row>
    <row r="3041" spans="2:2" ht="12.95" customHeight="1" x14ac:dyDescent="0.2">
      <c r="B3041" s="112"/>
    </row>
    <row r="3042" spans="2:2" ht="12.95" customHeight="1" x14ac:dyDescent="0.2">
      <c r="B3042" s="112"/>
    </row>
    <row r="3043" spans="2:2" ht="12.95" customHeight="1" x14ac:dyDescent="0.2">
      <c r="B3043" s="112"/>
    </row>
    <row r="3044" spans="2:2" ht="12.95" customHeight="1" x14ac:dyDescent="0.2">
      <c r="B3044" s="112"/>
    </row>
    <row r="3045" spans="2:2" ht="12.95" customHeight="1" x14ac:dyDescent="0.2">
      <c r="B3045" s="112"/>
    </row>
    <row r="3046" spans="2:2" ht="12.95" customHeight="1" x14ac:dyDescent="0.2">
      <c r="B3046" s="112"/>
    </row>
    <row r="3047" spans="2:2" ht="12.95" customHeight="1" x14ac:dyDescent="0.2">
      <c r="B3047" s="112"/>
    </row>
    <row r="3048" spans="2:2" ht="12.95" customHeight="1" x14ac:dyDescent="0.2">
      <c r="B3048" s="112"/>
    </row>
    <row r="3049" spans="2:2" ht="12.95" customHeight="1" x14ac:dyDescent="0.2">
      <c r="B3049" s="112"/>
    </row>
    <row r="3050" spans="2:2" ht="12.95" customHeight="1" x14ac:dyDescent="0.2">
      <c r="B3050" s="112"/>
    </row>
    <row r="3051" spans="2:2" ht="12.95" customHeight="1" x14ac:dyDescent="0.2">
      <c r="B3051" s="112"/>
    </row>
    <row r="3052" spans="2:2" ht="12.95" customHeight="1" x14ac:dyDescent="0.2">
      <c r="B3052" s="112"/>
    </row>
    <row r="3053" spans="2:2" ht="12.95" customHeight="1" x14ac:dyDescent="0.2">
      <c r="B3053" s="112"/>
    </row>
    <row r="3054" spans="2:2" ht="12.95" customHeight="1" x14ac:dyDescent="0.2">
      <c r="B3054" s="112"/>
    </row>
    <row r="3055" spans="2:2" ht="12.95" customHeight="1" x14ac:dyDescent="0.2">
      <c r="B3055" s="112"/>
    </row>
    <row r="3056" spans="2:2" ht="12.95" customHeight="1" x14ac:dyDescent="0.2">
      <c r="B3056" s="112"/>
    </row>
    <row r="3057" spans="2:2" ht="12.95" customHeight="1" x14ac:dyDescent="0.2">
      <c r="B3057" s="112"/>
    </row>
    <row r="3058" spans="2:2" ht="12.95" customHeight="1" x14ac:dyDescent="0.2">
      <c r="B3058" s="112"/>
    </row>
    <row r="3059" spans="2:2" ht="12.95" customHeight="1" x14ac:dyDescent="0.2">
      <c r="B3059" s="112"/>
    </row>
    <row r="3060" spans="2:2" ht="12.95" customHeight="1" x14ac:dyDescent="0.2">
      <c r="B3060" s="112"/>
    </row>
    <row r="3061" spans="2:2" ht="12.95" customHeight="1" x14ac:dyDescent="0.2">
      <c r="B3061" s="112"/>
    </row>
    <row r="3062" spans="2:2" ht="12.95" customHeight="1" x14ac:dyDescent="0.2">
      <c r="B3062" s="112"/>
    </row>
    <row r="3063" spans="2:2" ht="12.95" customHeight="1" x14ac:dyDescent="0.2">
      <c r="B3063" s="112"/>
    </row>
    <row r="3064" spans="2:2" ht="12.95" customHeight="1" x14ac:dyDescent="0.2">
      <c r="B3064" s="112"/>
    </row>
    <row r="3065" spans="2:2" ht="12.95" customHeight="1" x14ac:dyDescent="0.2">
      <c r="B3065" s="112"/>
    </row>
    <row r="3066" spans="2:2" ht="12.95" customHeight="1" x14ac:dyDescent="0.2">
      <c r="B3066" s="112"/>
    </row>
    <row r="3067" spans="2:2" ht="12.95" customHeight="1" x14ac:dyDescent="0.2">
      <c r="B3067" s="112"/>
    </row>
    <row r="3068" spans="2:2" ht="12.95" customHeight="1" x14ac:dyDescent="0.2">
      <c r="B3068" s="112"/>
    </row>
    <row r="3069" spans="2:2" ht="12.95" customHeight="1" x14ac:dyDescent="0.2">
      <c r="B3069" s="112"/>
    </row>
    <row r="3070" spans="2:2" ht="12.95" customHeight="1" x14ac:dyDescent="0.2">
      <c r="B3070" s="112"/>
    </row>
    <row r="3071" spans="2:2" ht="12.95" customHeight="1" x14ac:dyDescent="0.2">
      <c r="B3071" s="112"/>
    </row>
    <row r="3072" spans="2:2" ht="12.95" customHeight="1" x14ac:dyDescent="0.2">
      <c r="B3072" s="112"/>
    </row>
    <row r="3073" spans="2:2" ht="12.95" customHeight="1" x14ac:dyDescent="0.2">
      <c r="B3073" s="112"/>
    </row>
    <row r="3074" spans="2:2" ht="12.95" customHeight="1" x14ac:dyDescent="0.2">
      <c r="B3074" s="112"/>
    </row>
    <row r="3075" spans="2:2" ht="12.95" customHeight="1" x14ac:dyDescent="0.2">
      <c r="B3075" s="112"/>
    </row>
    <row r="3076" spans="2:2" ht="12.95" customHeight="1" x14ac:dyDescent="0.2">
      <c r="B3076" s="112"/>
    </row>
    <row r="3077" spans="2:2" ht="12.95" customHeight="1" x14ac:dyDescent="0.2">
      <c r="B3077" s="112"/>
    </row>
    <row r="3078" spans="2:2" ht="12.95" customHeight="1" x14ac:dyDescent="0.2">
      <c r="B3078" s="112"/>
    </row>
    <row r="3079" spans="2:2" ht="12.95" customHeight="1" x14ac:dyDescent="0.2">
      <c r="B3079" s="112"/>
    </row>
    <row r="3080" spans="2:2" ht="12.95" customHeight="1" x14ac:dyDescent="0.2">
      <c r="B3080" s="112"/>
    </row>
    <row r="3081" spans="2:2" ht="12.95" customHeight="1" x14ac:dyDescent="0.2">
      <c r="B3081" s="112"/>
    </row>
    <row r="3082" spans="2:2" ht="12.95" customHeight="1" x14ac:dyDescent="0.2">
      <c r="B3082" s="112"/>
    </row>
    <row r="3083" spans="2:2" ht="12.95" customHeight="1" x14ac:dyDescent="0.2">
      <c r="B3083" s="112"/>
    </row>
    <row r="3084" spans="2:2" ht="12.95" customHeight="1" x14ac:dyDescent="0.2">
      <c r="B3084" s="112"/>
    </row>
    <row r="3085" spans="2:2" ht="12.95" customHeight="1" x14ac:dyDescent="0.2">
      <c r="B3085" s="112"/>
    </row>
    <row r="3086" spans="2:2" ht="12.95" customHeight="1" x14ac:dyDescent="0.2">
      <c r="B3086" s="112"/>
    </row>
    <row r="3087" spans="2:2" ht="12.95" customHeight="1" x14ac:dyDescent="0.2">
      <c r="B3087" s="112"/>
    </row>
    <row r="3088" spans="2:2" ht="12.95" customHeight="1" x14ac:dyDescent="0.2">
      <c r="B3088" s="112"/>
    </row>
    <row r="3089" spans="2:2" ht="12.95" customHeight="1" x14ac:dyDescent="0.2">
      <c r="B3089" s="112"/>
    </row>
    <row r="3090" spans="2:2" ht="12.95" customHeight="1" x14ac:dyDescent="0.2">
      <c r="B3090" s="112"/>
    </row>
    <row r="3091" spans="2:2" ht="12.95" customHeight="1" x14ac:dyDescent="0.2">
      <c r="B3091" s="112"/>
    </row>
    <row r="3092" spans="2:2" ht="12.95" customHeight="1" x14ac:dyDescent="0.2">
      <c r="B3092" s="112"/>
    </row>
    <row r="3093" spans="2:2" ht="12.95" customHeight="1" x14ac:dyDescent="0.2">
      <c r="B3093" s="112"/>
    </row>
    <row r="3094" spans="2:2" ht="12.95" customHeight="1" x14ac:dyDescent="0.2">
      <c r="B3094" s="112"/>
    </row>
    <row r="3095" spans="2:2" ht="12.95" customHeight="1" x14ac:dyDescent="0.2">
      <c r="B3095" s="112"/>
    </row>
    <row r="3096" spans="2:2" ht="12.95" customHeight="1" x14ac:dyDescent="0.2">
      <c r="B3096" s="112"/>
    </row>
    <row r="3097" spans="2:2" ht="12.95" customHeight="1" x14ac:dyDescent="0.2">
      <c r="B3097" s="112"/>
    </row>
    <row r="3098" spans="2:2" ht="12.95" customHeight="1" x14ac:dyDescent="0.2">
      <c r="B3098" s="112"/>
    </row>
    <row r="3099" spans="2:2" ht="12.95" customHeight="1" x14ac:dyDescent="0.2">
      <c r="B3099" s="112"/>
    </row>
    <row r="3100" spans="2:2" ht="12.95" customHeight="1" x14ac:dyDescent="0.2">
      <c r="B3100" s="112"/>
    </row>
    <row r="3101" spans="2:2" ht="12.95" customHeight="1" x14ac:dyDescent="0.2">
      <c r="B3101" s="112"/>
    </row>
    <row r="3102" spans="2:2" ht="12.95" customHeight="1" x14ac:dyDescent="0.2">
      <c r="B3102" s="112"/>
    </row>
    <row r="3103" spans="2:2" ht="12.95" customHeight="1" x14ac:dyDescent="0.2">
      <c r="B3103" s="112"/>
    </row>
    <row r="3104" spans="2:2" ht="12.95" customHeight="1" x14ac:dyDescent="0.2">
      <c r="B3104" s="112"/>
    </row>
    <row r="3105" spans="2:2" ht="12.95" customHeight="1" x14ac:dyDescent="0.2">
      <c r="B3105" s="112"/>
    </row>
    <row r="3106" spans="2:2" ht="12.95" customHeight="1" x14ac:dyDescent="0.2">
      <c r="B3106" s="112"/>
    </row>
    <row r="3107" spans="2:2" ht="12.95" customHeight="1" x14ac:dyDescent="0.2">
      <c r="B3107" s="112"/>
    </row>
    <row r="3108" spans="2:2" ht="12.95" customHeight="1" x14ac:dyDescent="0.2">
      <c r="B3108" s="112"/>
    </row>
    <row r="3109" spans="2:2" ht="12.95" customHeight="1" x14ac:dyDescent="0.2">
      <c r="B3109" s="112"/>
    </row>
    <row r="3110" spans="2:2" ht="12.95" customHeight="1" x14ac:dyDescent="0.2">
      <c r="B3110" s="112"/>
    </row>
    <row r="3111" spans="2:2" ht="12.95" customHeight="1" x14ac:dyDescent="0.2">
      <c r="B3111" s="112"/>
    </row>
    <row r="3112" spans="2:2" ht="12.95" customHeight="1" x14ac:dyDescent="0.2">
      <c r="B3112" s="112"/>
    </row>
    <row r="3113" spans="2:2" ht="12.95" customHeight="1" x14ac:dyDescent="0.2">
      <c r="B3113" s="112"/>
    </row>
    <row r="3114" spans="2:2" ht="12.95" customHeight="1" x14ac:dyDescent="0.2">
      <c r="B3114" s="112"/>
    </row>
    <row r="3115" spans="2:2" ht="12.95" customHeight="1" x14ac:dyDescent="0.2">
      <c r="B3115" s="112"/>
    </row>
    <row r="3116" spans="2:2" ht="12.95" customHeight="1" x14ac:dyDescent="0.2">
      <c r="B3116" s="112"/>
    </row>
    <row r="3117" spans="2:2" ht="12.95" customHeight="1" x14ac:dyDescent="0.2">
      <c r="B3117" s="112"/>
    </row>
    <row r="3118" spans="2:2" ht="12.95" customHeight="1" x14ac:dyDescent="0.2">
      <c r="B3118" s="112"/>
    </row>
    <row r="3119" spans="2:2" ht="12.95" customHeight="1" x14ac:dyDescent="0.2">
      <c r="B3119" s="112"/>
    </row>
    <row r="3120" spans="2:2" ht="12.95" customHeight="1" x14ac:dyDescent="0.2">
      <c r="B3120" s="112"/>
    </row>
    <row r="3121" spans="2:2" ht="12.95" customHeight="1" x14ac:dyDescent="0.2">
      <c r="B3121" s="112"/>
    </row>
    <row r="3122" spans="2:2" ht="12.95" customHeight="1" x14ac:dyDescent="0.2">
      <c r="B3122" s="112"/>
    </row>
    <row r="3123" spans="2:2" ht="12.95" customHeight="1" x14ac:dyDescent="0.2">
      <c r="B3123" s="112"/>
    </row>
    <row r="3124" spans="2:2" ht="12.95" customHeight="1" x14ac:dyDescent="0.2">
      <c r="B3124" s="112"/>
    </row>
    <row r="3125" spans="2:2" ht="12.95" customHeight="1" x14ac:dyDescent="0.2">
      <c r="B3125" s="112"/>
    </row>
    <row r="3126" spans="2:2" ht="12.95" customHeight="1" x14ac:dyDescent="0.2">
      <c r="B3126" s="112"/>
    </row>
    <row r="3127" spans="2:2" ht="12.95" customHeight="1" x14ac:dyDescent="0.2">
      <c r="B3127" s="112"/>
    </row>
    <row r="3128" spans="2:2" ht="12.95" customHeight="1" x14ac:dyDescent="0.2">
      <c r="B3128" s="112"/>
    </row>
    <row r="3129" spans="2:2" ht="12.95" customHeight="1" x14ac:dyDescent="0.2">
      <c r="B3129" s="112"/>
    </row>
    <row r="3130" spans="2:2" ht="12.95" customHeight="1" x14ac:dyDescent="0.2">
      <c r="B3130" s="112"/>
    </row>
    <row r="3131" spans="2:2" ht="12.95" customHeight="1" x14ac:dyDescent="0.2">
      <c r="B3131" s="112"/>
    </row>
    <row r="3132" spans="2:2" ht="12.95" customHeight="1" x14ac:dyDescent="0.2">
      <c r="B3132" s="112"/>
    </row>
    <row r="3133" spans="2:2" ht="12.95" customHeight="1" x14ac:dyDescent="0.2">
      <c r="B3133" s="112"/>
    </row>
    <row r="3134" spans="2:2" ht="12.95" customHeight="1" x14ac:dyDescent="0.2">
      <c r="B3134" s="112"/>
    </row>
    <row r="3135" spans="2:2" ht="12.95" customHeight="1" x14ac:dyDescent="0.2">
      <c r="B3135" s="112"/>
    </row>
    <row r="3136" spans="2:2" ht="12.95" customHeight="1" x14ac:dyDescent="0.2">
      <c r="B3136" s="112"/>
    </row>
    <row r="3137" spans="2:2" ht="12.95" customHeight="1" x14ac:dyDescent="0.2">
      <c r="B3137" s="112"/>
    </row>
    <row r="3138" spans="2:2" ht="12.95" customHeight="1" x14ac:dyDescent="0.2">
      <c r="B3138" s="112"/>
    </row>
    <row r="3139" spans="2:2" ht="12.95" customHeight="1" x14ac:dyDescent="0.2">
      <c r="B3139" s="112"/>
    </row>
    <row r="3140" spans="2:2" ht="12.95" customHeight="1" x14ac:dyDescent="0.2">
      <c r="B3140" s="112"/>
    </row>
    <row r="3141" spans="2:2" ht="12.95" customHeight="1" x14ac:dyDescent="0.2">
      <c r="B3141" s="112"/>
    </row>
    <row r="3142" spans="2:2" ht="12.95" customHeight="1" x14ac:dyDescent="0.2">
      <c r="B3142" s="112"/>
    </row>
    <row r="3143" spans="2:2" ht="12.95" customHeight="1" x14ac:dyDescent="0.2">
      <c r="B3143" s="112"/>
    </row>
    <row r="3144" spans="2:2" ht="12.95" customHeight="1" x14ac:dyDescent="0.2">
      <c r="B3144" s="112"/>
    </row>
    <row r="3145" spans="2:2" ht="12.95" customHeight="1" x14ac:dyDescent="0.2">
      <c r="B3145" s="112"/>
    </row>
    <row r="3146" spans="2:2" ht="12.95" customHeight="1" x14ac:dyDescent="0.2">
      <c r="B3146" s="112"/>
    </row>
    <row r="3147" spans="2:2" ht="12.95" customHeight="1" x14ac:dyDescent="0.2">
      <c r="B3147" s="112"/>
    </row>
    <row r="3148" spans="2:2" ht="12.95" customHeight="1" x14ac:dyDescent="0.2">
      <c r="B3148" s="112"/>
    </row>
    <row r="3149" spans="2:2" ht="12.95" customHeight="1" x14ac:dyDescent="0.2">
      <c r="B3149" s="112"/>
    </row>
    <row r="3150" spans="2:2" ht="12.95" customHeight="1" x14ac:dyDescent="0.2">
      <c r="B3150" s="112"/>
    </row>
    <row r="3151" spans="2:2" ht="12.95" customHeight="1" x14ac:dyDescent="0.2">
      <c r="B3151" s="112"/>
    </row>
    <row r="3152" spans="2:2" ht="12.95" customHeight="1" x14ac:dyDescent="0.2">
      <c r="B3152" s="112"/>
    </row>
    <row r="3153" spans="2:2" ht="12.95" customHeight="1" x14ac:dyDescent="0.2">
      <c r="B3153" s="112"/>
    </row>
    <row r="3154" spans="2:2" ht="12.95" customHeight="1" x14ac:dyDescent="0.2">
      <c r="B3154" s="112"/>
    </row>
    <row r="3155" spans="2:2" ht="12.95" customHeight="1" x14ac:dyDescent="0.2">
      <c r="B3155" s="112"/>
    </row>
    <row r="3156" spans="2:2" ht="12.95" customHeight="1" x14ac:dyDescent="0.2">
      <c r="B3156" s="112"/>
    </row>
    <row r="3157" spans="2:2" ht="12.95" customHeight="1" x14ac:dyDescent="0.2">
      <c r="B3157" s="112"/>
    </row>
    <row r="3158" spans="2:2" ht="12.95" customHeight="1" x14ac:dyDescent="0.2">
      <c r="B3158" s="112"/>
    </row>
    <row r="3159" spans="2:2" ht="12.95" customHeight="1" x14ac:dyDescent="0.2">
      <c r="B3159" s="112"/>
    </row>
    <row r="3160" spans="2:2" ht="12.95" customHeight="1" x14ac:dyDescent="0.2">
      <c r="B3160" s="112"/>
    </row>
    <row r="3161" spans="2:2" ht="12.95" customHeight="1" x14ac:dyDescent="0.2">
      <c r="B3161" s="112"/>
    </row>
    <row r="3162" spans="2:2" ht="12.95" customHeight="1" x14ac:dyDescent="0.2">
      <c r="B3162" s="112"/>
    </row>
    <row r="3163" spans="2:2" ht="12.95" customHeight="1" x14ac:dyDescent="0.2">
      <c r="B3163" s="112"/>
    </row>
    <row r="3164" spans="2:2" ht="12.95" customHeight="1" x14ac:dyDescent="0.2">
      <c r="B3164" s="112"/>
    </row>
    <row r="3165" spans="2:2" ht="12.95" customHeight="1" x14ac:dyDescent="0.2">
      <c r="B3165" s="112"/>
    </row>
    <row r="3166" spans="2:2" ht="12.95" customHeight="1" x14ac:dyDescent="0.2">
      <c r="B3166" s="112"/>
    </row>
    <row r="3167" spans="2:2" ht="12.95" customHeight="1" x14ac:dyDescent="0.2">
      <c r="B3167" s="112"/>
    </row>
    <row r="3168" spans="2:2" ht="12.95" customHeight="1" x14ac:dyDescent="0.2">
      <c r="B3168" s="112"/>
    </row>
    <row r="3169" spans="2:2" ht="12.95" customHeight="1" x14ac:dyDescent="0.2">
      <c r="B3169" s="112"/>
    </row>
    <row r="3170" spans="2:2" ht="12.95" customHeight="1" x14ac:dyDescent="0.2">
      <c r="B3170" s="112"/>
    </row>
    <row r="3171" spans="2:2" ht="12.95" customHeight="1" x14ac:dyDescent="0.2">
      <c r="B3171" s="112"/>
    </row>
    <row r="3172" spans="2:2" ht="12.95" customHeight="1" x14ac:dyDescent="0.2">
      <c r="B3172" s="112"/>
    </row>
    <row r="3173" spans="2:2" ht="12.95" customHeight="1" x14ac:dyDescent="0.2">
      <c r="B3173" s="112"/>
    </row>
    <row r="3174" spans="2:2" ht="12.95" customHeight="1" x14ac:dyDescent="0.2">
      <c r="B3174" s="112"/>
    </row>
    <row r="3175" spans="2:2" ht="12.95" customHeight="1" x14ac:dyDescent="0.2">
      <c r="B3175" s="112"/>
    </row>
    <row r="3176" spans="2:2" ht="12.95" customHeight="1" x14ac:dyDescent="0.2">
      <c r="B3176" s="112"/>
    </row>
    <row r="3177" spans="2:2" ht="12.95" customHeight="1" x14ac:dyDescent="0.2">
      <c r="B3177" s="112"/>
    </row>
    <row r="3178" spans="2:2" ht="12.95" customHeight="1" x14ac:dyDescent="0.2">
      <c r="B3178" s="112"/>
    </row>
    <row r="3179" spans="2:2" ht="12.95" customHeight="1" x14ac:dyDescent="0.2">
      <c r="B3179" s="112"/>
    </row>
    <row r="3180" spans="2:2" ht="12.95" customHeight="1" x14ac:dyDescent="0.2">
      <c r="B3180" s="112"/>
    </row>
    <row r="3181" spans="2:2" ht="12.95" customHeight="1" x14ac:dyDescent="0.2">
      <c r="B3181" s="112"/>
    </row>
    <row r="3182" spans="2:2" ht="12.95" customHeight="1" x14ac:dyDescent="0.2">
      <c r="B3182" s="112"/>
    </row>
    <row r="3183" spans="2:2" ht="12.95" customHeight="1" x14ac:dyDescent="0.2">
      <c r="B3183" s="112"/>
    </row>
    <row r="3184" spans="2:2" ht="12.95" customHeight="1" x14ac:dyDescent="0.2">
      <c r="B3184" s="112"/>
    </row>
    <row r="3185" spans="2:2" ht="12.95" customHeight="1" x14ac:dyDescent="0.2">
      <c r="B3185" s="112"/>
    </row>
    <row r="3186" spans="2:2" ht="12.95" customHeight="1" x14ac:dyDescent="0.2">
      <c r="B3186" s="112"/>
    </row>
    <row r="3187" spans="2:2" ht="12.95" customHeight="1" x14ac:dyDescent="0.2">
      <c r="B3187" s="112"/>
    </row>
    <row r="3188" spans="2:2" ht="12.95" customHeight="1" x14ac:dyDescent="0.2">
      <c r="B3188" s="112"/>
    </row>
    <row r="3189" spans="2:2" ht="12.95" customHeight="1" x14ac:dyDescent="0.2">
      <c r="B3189" s="112"/>
    </row>
    <row r="3190" spans="2:2" ht="12.95" customHeight="1" x14ac:dyDescent="0.2">
      <c r="B3190" s="112"/>
    </row>
    <row r="3191" spans="2:2" ht="12.95" customHeight="1" x14ac:dyDescent="0.2">
      <c r="B3191" s="112"/>
    </row>
    <row r="3192" spans="2:2" ht="12.95" customHeight="1" x14ac:dyDescent="0.2">
      <c r="B3192" s="112"/>
    </row>
    <row r="3193" spans="2:2" ht="12.95" customHeight="1" x14ac:dyDescent="0.2">
      <c r="B3193" s="112"/>
    </row>
    <row r="3194" spans="2:2" ht="12.95" customHeight="1" x14ac:dyDescent="0.2">
      <c r="B3194" s="112"/>
    </row>
    <row r="3195" spans="2:2" ht="12.95" customHeight="1" x14ac:dyDescent="0.2">
      <c r="B3195" s="112"/>
    </row>
    <row r="3196" spans="2:2" ht="12.95" customHeight="1" x14ac:dyDescent="0.2">
      <c r="B3196" s="112"/>
    </row>
    <row r="3197" spans="2:2" ht="12.95" customHeight="1" x14ac:dyDescent="0.2">
      <c r="B3197" s="112"/>
    </row>
    <row r="3198" spans="2:2" ht="12.95" customHeight="1" x14ac:dyDescent="0.2">
      <c r="B3198" s="112"/>
    </row>
    <row r="3199" spans="2:2" ht="12.95" customHeight="1" x14ac:dyDescent="0.2">
      <c r="B3199" s="112"/>
    </row>
    <row r="3200" spans="2:2" ht="12.95" customHeight="1" x14ac:dyDescent="0.2">
      <c r="B3200" s="112"/>
    </row>
    <row r="3201" spans="2:2" ht="12.95" customHeight="1" x14ac:dyDescent="0.2">
      <c r="B3201" s="112"/>
    </row>
    <row r="3202" spans="2:2" ht="12.95" customHeight="1" x14ac:dyDescent="0.2">
      <c r="B3202" s="112"/>
    </row>
    <row r="3203" spans="2:2" ht="12.95" customHeight="1" x14ac:dyDescent="0.2">
      <c r="B3203" s="112"/>
    </row>
    <row r="3204" spans="2:2" ht="12.95" customHeight="1" x14ac:dyDescent="0.2">
      <c r="B3204" s="112"/>
    </row>
    <row r="3205" spans="2:2" ht="12.95" customHeight="1" x14ac:dyDescent="0.2">
      <c r="B3205" s="112"/>
    </row>
    <row r="3206" spans="2:2" ht="12.95" customHeight="1" x14ac:dyDescent="0.2">
      <c r="B3206" s="112"/>
    </row>
    <row r="3207" spans="2:2" ht="12.95" customHeight="1" x14ac:dyDescent="0.2">
      <c r="B3207" s="112"/>
    </row>
    <row r="3208" spans="2:2" ht="12.95" customHeight="1" x14ac:dyDescent="0.2">
      <c r="B3208" s="112"/>
    </row>
    <row r="3209" spans="2:2" ht="12.95" customHeight="1" x14ac:dyDescent="0.2">
      <c r="B3209" s="112"/>
    </row>
    <row r="3210" spans="2:2" ht="12.95" customHeight="1" x14ac:dyDescent="0.2">
      <c r="B3210" s="112"/>
    </row>
    <row r="3211" spans="2:2" ht="12.95" customHeight="1" x14ac:dyDescent="0.2">
      <c r="B3211" s="112"/>
    </row>
    <row r="3212" spans="2:2" ht="12.95" customHeight="1" x14ac:dyDescent="0.2">
      <c r="B3212" s="112"/>
    </row>
    <row r="3213" spans="2:2" ht="12.95" customHeight="1" x14ac:dyDescent="0.2">
      <c r="B3213" s="112"/>
    </row>
    <row r="3214" spans="2:2" ht="12.95" customHeight="1" x14ac:dyDescent="0.2">
      <c r="B3214" s="112"/>
    </row>
    <row r="3215" spans="2:2" ht="12.95" customHeight="1" x14ac:dyDescent="0.2">
      <c r="B3215" s="112"/>
    </row>
    <row r="3216" spans="2:2" ht="12.95" customHeight="1" x14ac:dyDescent="0.2">
      <c r="B3216" s="112"/>
    </row>
    <row r="3217" spans="2:2" ht="12.95" customHeight="1" x14ac:dyDescent="0.2">
      <c r="B3217" s="112"/>
    </row>
    <row r="3218" spans="2:2" ht="12.95" customHeight="1" x14ac:dyDescent="0.2">
      <c r="B3218" s="112"/>
    </row>
    <row r="3219" spans="2:2" ht="12.95" customHeight="1" x14ac:dyDescent="0.2">
      <c r="B3219" s="112"/>
    </row>
    <row r="3220" spans="2:2" ht="12.95" customHeight="1" x14ac:dyDescent="0.2">
      <c r="B3220" s="112"/>
    </row>
    <row r="3221" spans="2:2" ht="12.95" customHeight="1" x14ac:dyDescent="0.2">
      <c r="B3221" s="112"/>
    </row>
    <row r="3222" spans="2:2" ht="12.95" customHeight="1" x14ac:dyDescent="0.2">
      <c r="B3222" s="112"/>
    </row>
    <row r="3223" spans="2:2" ht="12.95" customHeight="1" x14ac:dyDescent="0.2">
      <c r="B3223" s="112"/>
    </row>
    <row r="3224" spans="2:2" ht="12.95" customHeight="1" x14ac:dyDescent="0.2">
      <c r="B3224" s="112"/>
    </row>
    <row r="3225" spans="2:2" ht="12.95" customHeight="1" x14ac:dyDescent="0.2">
      <c r="B3225" s="112"/>
    </row>
    <row r="3226" spans="2:2" ht="12.95" customHeight="1" x14ac:dyDescent="0.2">
      <c r="B3226" s="112"/>
    </row>
    <row r="3227" spans="2:2" ht="12.95" customHeight="1" x14ac:dyDescent="0.2">
      <c r="B3227" s="112"/>
    </row>
    <row r="3228" spans="2:2" ht="12.95" customHeight="1" x14ac:dyDescent="0.2">
      <c r="B3228" s="112"/>
    </row>
    <row r="3229" spans="2:2" ht="12.95" customHeight="1" x14ac:dyDescent="0.2">
      <c r="B3229" s="112"/>
    </row>
    <row r="3230" spans="2:2" ht="12.95" customHeight="1" x14ac:dyDescent="0.2">
      <c r="B3230" s="112"/>
    </row>
    <row r="3231" spans="2:2" ht="12.95" customHeight="1" x14ac:dyDescent="0.2">
      <c r="B3231" s="112"/>
    </row>
    <row r="3232" spans="2:2" ht="12.95" customHeight="1" x14ac:dyDescent="0.2">
      <c r="B3232" s="112"/>
    </row>
    <row r="3233" spans="2:2" ht="12.95" customHeight="1" x14ac:dyDescent="0.2">
      <c r="B3233" s="112"/>
    </row>
    <row r="3234" spans="2:2" ht="12.95" customHeight="1" x14ac:dyDescent="0.2">
      <c r="B3234" s="112"/>
    </row>
    <row r="3235" spans="2:2" ht="12.95" customHeight="1" x14ac:dyDescent="0.2">
      <c r="B3235" s="112"/>
    </row>
    <row r="3236" spans="2:2" ht="12.95" customHeight="1" x14ac:dyDescent="0.2">
      <c r="B3236" s="112"/>
    </row>
    <row r="3237" spans="2:2" ht="12.95" customHeight="1" x14ac:dyDescent="0.2">
      <c r="B3237" s="112"/>
    </row>
    <row r="3238" spans="2:2" ht="12.95" customHeight="1" x14ac:dyDescent="0.2">
      <c r="B3238" s="112"/>
    </row>
    <row r="3239" spans="2:2" ht="12.95" customHeight="1" x14ac:dyDescent="0.2">
      <c r="B3239" s="112"/>
    </row>
    <row r="3240" spans="2:2" ht="12.95" customHeight="1" x14ac:dyDescent="0.2">
      <c r="B3240" s="112"/>
    </row>
    <row r="3241" spans="2:2" ht="12.95" customHeight="1" x14ac:dyDescent="0.2">
      <c r="B3241" s="112"/>
    </row>
    <row r="3242" spans="2:2" ht="12.95" customHeight="1" x14ac:dyDescent="0.2">
      <c r="B3242" s="112"/>
    </row>
    <row r="3243" spans="2:2" ht="12.95" customHeight="1" x14ac:dyDescent="0.2">
      <c r="B3243" s="112"/>
    </row>
    <row r="3244" spans="2:2" ht="12.95" customHeight="1" x14ac:dyDescent="0.2">
      <c r="B3244" s="112"/>
    </row>
    <row r="3245" spans="2:2" ht="12.95" customHeight="1" x14ac:dyDescent="0.2">
      <c r="B3245" s="112"/>
    </row>
    <row r="3246" spans="2:2" ht="12.95" customHeight="1" x14ac:dyDescent="0.2">
      <c r="B3246" s="112"/>
    </row>
    <row r="3247" spans="2:2" ht="12.95" customHeight="1" x14ac:dyDescent="0.2">
      <c r="B3247" s="112"/>
    </row>
    <row r="3248" spans="2:2" ht="12.95" customHeight="1" x14ac:dyDescent="0.2">
      <c r="B3248" s="112"/>
    </row>
    <row r="3249" spans="2:2" ht="12.95" customHeight="1" x14ac:dyDescent="0.2">
      <c r="B3249" s="112"/>
    </row>
    <row r="3250" spans="2:2" ht="12.95" customHeight="1" x14ac:dyDescent="0.2">
      <c r="B3250" s="112"/>
    </row>
    <row r="3251" spans="2:2" ht="12.95" customHeight="1" x14ac:dyDescent="0.2">
      <c r="B3251" s="112"/>
    </row>
    <row r="3252" spans="2:2" ht="12.95" customHeight="1" x14ac:dyDescent="0.2">
      <c r="B3252" s="112"/>
    </row>
    <row r="3253" spans="2:2" ht="12.95" customHeight="1" x14ac:dyDescent="0.2">
      <c r="B3253" s="112"/>
    </row>
    <row r="3254" spans="2:2" ht="12.95" customHeight="1" x14ac:dyDescent="0.2">
      <c r="B3254" s="112"/>
    </row>
    <row r="3255" spans="2:2" ht="12.95" customHeight="1" x14ac:dyDescent="0.2">
      <c r="B3255" s="112"/>
    </row>
    <row r="3256" spans="2:2" ht="12.95" customHeight="1" x14ac:dyDescent="0.2">
      <c r="B3256" s="112"/>
    </row>
    <row r="3257" spans="2:2" ht="12.95" customHeight="1" x14ac:dyDescent="0.2">
      <c r="B3257" s="112"/>
    </row>
    <row r="3258" spans="2:2" ht="12.95" customHeight="1" x14ac:dyDescent="0.2">
      <c r="B3258" s="112"/>
    </row>
    <row r="3259" spans="2:2" ht="12.95" customHeight="1" x14ac:dyDescent="0.2">
      <c r="B3259" s="112"/>
    </row>
    <row r="3260" spans="2:2" ht="12.95" customHeight="1" x14ac:dyDescent="0.2">
      <c r="B3260" s="112"/>
    </row>
    <row r="3261" spans="2:2" ht="12.95" customHeight="1" x14ac:dyDescent="0.2">
      <c r="B3261" s="112"/>
    </row>
    <row r="3262" spans="2:2" ht="12.95" customHeight="1" x14ac:dyDescent="0.2">
      <c r="B3262" s="112"/>
    </row>
    <row r="3263" spans="2:2" ht="12.95" customHeight="1" x14ac:dyDescent="0.2">
      <c r="B3263" s="112"/>
    </row>
    <row r="3264" spans="2:2" ht="12.95" customHeight="1" x14ac:dyDescent="0.2">
      <c r="B3264" s="112"/>
    </row>
    <row r="3265" spans="2:2" ht="12.95" customHeight="1" x14ac:dyDescent="0.2">
      <c r="B3265" s="112"/>
    </row>
    <row r="3266" spans="2:2" ht="12.95" customHeight="1" x14ac:dyDescent="0.2">
      <c r="B3266" s="112"/>
    </row>
    <row r="3267" spans="2:2" ht="12.95" customHeight="1" x14ac:dyDescent="0.2">
      <c r="B3267" s="112"/>
    </row>
    <row r="3268" spans="2:2" ht="12.95" customHeight="1" x14ac:dyDescent="0.2">
      <c r="B3268" s="112"/>
    </row>
    <row r="3269" spans="2:2" ht="12.95" customHeight="1" x14ac:dyDescent="0.2">
      <c r="B3269" s="112"/>
    </row>
    <row r="3270" spans="2:2" ht="12.95" customHeight="1" x14ac:dyDescent="0.2">
      <c r="B3270" s="112"/>
    </row>
    <row r="3271" spans="2:2" ht="12.95" customHeight="1" x14ac:dyDescent="0.2">
      <c r="B3271" s="112"/>
    </row>
    <row r="3272" spans="2:2" ht="12.95" customHeight="1" x14ac:dyDescent="0.2">
      <c r="B3272" s="112"/>
    </row>
    <row r="3273" spans="2:2" ht="12.95" customHeight="1" x14ac:dyDescent="0.2">
      <c r="B3273" s="112"/>
    </row>
    <row r="3274" spans="2:2" ht="12.95" customHeight="1" x14ac:dyDescent="0.2">
      <c r="B3274" s="112"/>
    </row>
    <row r="3275" spans="2:2" ht="12.95" customHeight="1" x14ac:dyDescent="0.2">
      <c r="B3275" s="112"/>
    </row>
    <row r="3276" spans="2:2" ht="12.95" customHeight="1" x14ac:dyDescent="0.2">
      <c r="B3276" s="112"/>
    </row>
    <row r="3277" spans="2:2" ht="12.95" customHeight="1" x14ac:dyDescent="0.2">
      <c r="B3277" s="112"/>
    </row>
    <row r="3278" spans="2:2" ht="12.95" customHeight="1" x14ac:dyDescent="0.2">
      <c r="B3278" s="112"/>
    </row>
    <row r="3279" spans="2:2" ht="12.95" customHeight="1" x14ac:dyDescent="0.2">
      <c r="B3279" s="112"/>
    </row>
    <row r="3280" spans="2:2" ht="12.95" customHeight="1" x14ac:dyDescent="0.2">
      <c r="B3280" s="112"/>
    </row>
    <row r="3281" spans="2:2" ht="12.95" customHeight="1" x14ac:dyDescent="0.2">
      <c r="B3281" s="112"/>
    </row>
    <row r="3282" spans="2:2" ht="12.95" customHeight="1" x14ac:dyDescent="0.2">
      <c r="B3282" s="112"/>
    </row>
    <row r="3283" spans="2:2" ht="12.95" customHeight="1" x14ac:dyDescent="0.2">
      <c r="B3283" s="112"/>
    </row>
    <row r="3284" spans="2:2" ht="12.95" customHeight="1" x14ac:dyDescent="0.2">
      <c r="B3284" s="112"/>
    </row>
    <row r="3285" spans="2:2" ht="12.95" customHeight="1" x14ac:dyDescent="0.2">
      <c r="B3285" s="112"/>
    </row>
    <row r="3286" spans="2:2" ht="12.95" customHeight="1" x14ac:dyDescent="0.2">
      <c r="B3286" s="112"/>
    </row>
    <row r="3287" spans="2:2" ht="12.95" customHeight="1" x14ac:dyDescent="0.2">
      <c r="B3287" s="112"/>
    </row>
    <row r="3288" spans="2:2" ht="12.95" customHeight="1" x14ac:dyDescent="0.2">
      <c r="B3288" s="112"/>
    </row>
    <row r="3289" spans="2:2" ht="12.95" customHeight="1" x14ac:dyDescent="0.2">
      <c r="B3289" s="112"/>
    </row>
    <row r="3290" spans="2:2" ht="12.95" customHeight="1" x14ac:dyDescent="0.2">
      <c r="B3290" s="112"/>
    </row>
    <row r="3291" spans="2:2" ht="12.95" customHeight="1" x14ac:dyDescent="0.2">
      <c r="B3291" s="112"/>
    </row>
    <row r="3292" spans="2:2" ht="12.95" customHeight="1" x14ac:dyDescent="0.2">
      <c r="B3292" s="112"/>
    </row>
    <row r="3293" spans="2:2" ht="12.95" customHeight="1" x14ac:dyDescent="0.2">
      <c r="B3293" s="112"/>
    </row>
    <row r="3294" spans="2:2" ht="12.95" customHeight="1" x14ac:dyDescent="0.2">
      <c r="B3294" s="112"/>
    </row>
    <row r="3295" spans="2:2" ht="12.95" customHeight="1" x14ac:dyDescent="0.2">
      <c r="B3295" s="112"/>
    </row>
    <row r="3296" spans="2:2" ht="12.95" customHeight="1" x14ac:dyDescent="0.2">
      <c r="B3296" s="112"/>
    </row>
    <row r="3297" spans="2:2" ht="12.95" customHeight="1" x14ac:dyDescent="0.2">
      <c r="B3297" s="112"/>
    </row>
    <row r="3298" spans="2:2" ht="12.95" customHeight="1" x14ac:dyDescent="0.2">
      <c r="B3298" s="112"/>
    </row>
    <row r="3299" spans="2:2" ht="12.95" customHeight="1" x14ac:dyDescent="0.2">
      <c r="B3299" s="112"/>
    </row>
    <row r="3300" spans="2:2" ht="12.95" customHeight="1" x14ac:dyDescent="0.2">
      <c r="B3300" s="112"/>
    </row>
    <row r="3301" spans="2:2" ht="12.95" customHeight="1" x14ac:dyDescent="0.2">
      <c r="B3301" s="112"/>
    </row>
    <row r="3302" spans="2:2" ht="12.95" customHeight="1" x14ac:dyDescent="0.2">
      <c r="B3302" s="112"/>
    </row>
    <row r="3303" spans="2:2" ht="12.95" customHeight="1" x14ac:dyDescent="0.2">
      <c r="B3303" s="112"/>
    </row>
    <row r="3304" spans="2:2" ht="12.95" customHeight="1" x14ac:dyDescent="0.2">
      <c r="B3304" s="112"/>
    </row>
    <row r="3305" spans="2:2" ht="12.95" customHeight="1" x14ac:dyDescent="0.2">
      <c r="B3305" s="112"/>
    </row>
    <row r="3306" spans="2:2" ht="12.95" customHeight="1" x14ac:dyDescent="0.2">
      <c r="B3306" s="112"/>
    </row>
    <row r="3307" spans="2:2" ht="12.95" customHeight="1" x14ac:dyDescent="0.2">
      <c r="B3307" s="112"/>
    </row>
    <row r="3308" spans="2:2" ht="12.95" customHeight="1" x14ac:dyDescent="0.2">
      <c r="B3308" s="112"/>
    </row>
    <row r="3309" spans="2:2" ht="12.95" customHeight="1" x14ac:dyDescent="0.2">
      <c r="B3309" s="112"/>
    </row>
    <row r="3310" spans="2:2" ht="12.95" customHeight="1" x14ac:dyDescent="0.2">
      <c r="B3310" s="112"/>
    </row>
    <row r="3311" spans="2:2" ht="12.95" customHeight="1" x14ac:dyDescent="0.2">
      <c r="B3311" s="112"/>
    </row>
    <row r="3312" spans="2:2" ht="12.95" customHeight="1" x14ac:dyDescent="0.2">
      <c r="B3312" s="112"/>
    </row>
    <row r="3313" spans="2:2" ht="12.95" customHeight="1" x14ac:dyDescent="0.2">
      <c r="B3313" s="112"/>
    </row>
    <row r="3314" spans="2:2" ht="12.95" customHeight="1" x14ac:dyDescent="0.2">
      <c r="B3314" s="112"/>
    </row>
    <row r="3315" spans="2:2" ht="12.95" customHeight="1" x14ac:dyDescent="0.2">
      <c r="B3315" s="112"/>
    </row>
    <row r="3316" spans="2:2" ht="12.95" customHeight="1" x14ac:dyDescent="0.2">
      <c r="B3316" s="112"/>
    </row>
    <row r="3317" spans="2:2" ht="12.95" customHeight="1" x14ac:dyDescent="0.2">
      <c r="B3317" s="112"/>
    </row>
    <row r="3318" spans="2:2" ht="12.95" customHeight="1" x14ac:dyDescent="0.2">
      <c r="B3318" s="112"/>
    </row>
    <row r="3319" spans="2:2" ht="12.95" customHeight="1" x14ac:dyDescent="0.2">
      <c r="B3319" s="112"/>
    </row>
    <row r="3320" spans="2:2" ht="12.95" customHeight="1" x14ac:dyDescent="0.2">
      <c r="B3320" s="112"/>
    </row>
    <row r="3321" spans="2:2" ht="12.95" customHeight="1" x14ac:dyDescent="0.2">
      <c r="B3321" s="112"/>
    </row>
    <row r="3322" spans="2:2" ht="12.95" customHeight="1" x14ac:dyDescent="0.2">
      <c r="B3322" s="112"/>
    </row>
    <row r="3323" spans="2:2" ht="12.95" customHeight="1" x14ac:dyDescent="0.2">
      <c r="B3323" s="112"/>
    </row>
    <row r="3324" spans="2:2" ht="12.95" customHeight="1" x14ac:dyDescent="0.2">
      <c r="B3324" s="112"/>
    </row>
    <row r="3325" spans="2:2" ht="12.95" customHeight="1" x14ac:dyDescent="0.2">
      <c r="B3325" s="112"/>
    </row>
    <row r="3326" spans="2:2" ht="12.95" customHeight="1" x14ac:dyDescent="0.2">
      <c r="B3326" s="112"/>
    </row>
    <row r="3327" spans="2:2" ht="12.95" customHeight="1" x14ac:dyDescent="0.2">
      <c r="B3327" s="112"/>
    </row>
    <row r="3328" spans="2:2" ht="12.95" customHeight="1" x14ac:dyDescent="0.2">
      <c r="B3328" s="112"/>
    </row>
    <row r="3329" spans="2:2" ht="12.95" customHeight="1" x14ac:dyDescent="0.2">
      <c r="B3329" s="112"/>
    </row>
    <row r="3330" spans="2:2" ht="12.95" customHeight="1" x14ac:dyDescent="0.2">
      <c r="B3330" s="112"/>
    </row>
    <row r="3331" spans="2:2" ht="12.95" customHeight="1" x14ac:dyDescent="0.2">
      <c r="B3331" s="112"/>
    </row>
    <row r="3332" spans="2:2" ht="12.95" customHeight="1" x14ac:dyDescent="0.2">
      <c r="B3332" s="112"/>
    </row>
    <row r="3333" spans="2:2" ht="12.95" customHeight="1" x14ac:dyDescent="0.2">
      <c r="B3333" s="112"/>
    </row>
    <row r="3334" spans="2:2" ht="12.95" customHeight="1" x14ac:dyDescent="0.2">
      <c r="B3334" s="112"/>
    </row>
    <row r="3335" spans="2:2" ht="12.95" customHeight="1" x14ac:dyDescent="0.2">
      <c r="B3335" s="112"/>
    </row>
    <row r="3336" spans="2:2" ht="12.95" customHeight="1" x14ac:dyDescent="0.2">
      <c r="B3336" s="112"/>
    </row>
    <row r="3337" spans="2:2" ht="12.95" customHeight="1" x14ac:dyDescent="0.2">
      <c r="B3337" s="112"/>
    </row>
    <row r="3338" spans="2:2" ht="12.95" customHeight="1" x14ac:dyDescent="0.2">
      <c r="B3338" s="112"/>
    </row>
    <row r="3339" spans="2:2" ht="12.95" customHeight="1" x14ac:dyDescent="0.2">
      <c r="B3339" s="112"/>
    </row>
    <row r="3340" spans="2:2" ht="12.95" customHeight="1" x14ac:dyDescent="0.2">
      <c r="B3340" s="112"/>
    </row>
    <row r="3341" spans="2:2" ht="12.95" customHeight="1" x14ac:dyDescent="0.2">
      <c r="B3341" s="112"/>
    </row>
    <row r="3342" spans="2:2" ht="12.95" customHeight="1" x14ac:dyDescent="0.2">
      <c r="B3342" s="112"/>
    </row>
    <row r="3343" spans="2:2" ht="12.95" customHeight="1" x14ac:dyDescent="0.2">
      <c r="B3343" s="112"/>
    </row>
    <row r="3344" spans="2:2" ht="12.95" customHeight="1" x14ac:dyDescent="0.2">
      <c r="B3344" s="112"/>
    </row>
    <row r="3345" spans="2:2" ht="12.95" customHeight="1" x14ac:dyDescent="0.2">
      <c r="B3345" s="112"/>
    </row>
    <row r="3346" spans="2:2" ht="12.95" customHeight="1" x14ac:dyDescent="0.2">
      <c r="B3346" s="112"/>
    </row>
    <row r="3347" spans="2:2" ht="12.95" customHeight="1" x14ac:dyDescent="0.2">
      <c r="B3347" s="112"/>
    </row>
    <row r="3348" spans="2:2" ht="12.95" customHeight="1" x14ac:dyDescent="0.2">
      <c r="B3348" s="112"/>
    </row>
    <row r="3349" spans="2:2" ht="12.95" customHeight="1" x14ac:dyDescent="0.2">
      <c r="B3349" s="112"/>
    </row>
    <row r="3350" spans="2:2" ht="12.95" customHeight="1" x14ac:dyDescent="0.2">
      <c r="B3350" s="112"/>
    </row>
    <row r="3351" spans="2:2" ht="12.95" customHeight="1" x14ac:dyDescent="0.2">
      <c r="B3351" s="112"/>
    </row>
    <row r="3352" spans="2:2" ht="12.95" customHeight="1" x14ac:dyDescent="0.2">
      <c r="B3352" s="112"/>
    </row>
    <row r="3353" spans="2:2" ht="12.95" customHeight="1" x14ac:dyDescent="0.2">
      <c r="B3353" s="112"/>
    </row>
    <row r="3354" spans="2:2" ht="12.95" customHeight="1" x14ac:dyDescent="0.2">
      <c r="B3354" s="112"/>
    </row>
    <row r="3355" spans="2:2" ht="12.95" customHeight="1" x14ac:dyDescent="0.2">
      <c r="B3355" s="112"/>
    </row>
    <row r="3356" spans="2:2" ht="12.95" customHeight="1" x14ac:dyDescent="0.2">
      <c r="B3356" s="112"/>
    </row>
    <row r="3357" spans="2:2" ht="12.95" customHeight="1" x14ac:dyDescent="0.2">
      <c r="B3357" s="112"/>
    </row>
    <row r="3358" spans="2:2" ht="12.95" customHeight="1" x14ac:dyDescent="0.2">
      <c r="B3358" s="112"/>
    </row>
    <row r="3359" spans="2:2" ht="12.95" customHeight="1" x14ac:dyDescent="0.2">
      <c r="B3359" s="112"/>
    </row>
    <row r="3360" spans="2:2" ht="12.95" customHeight="1" x14ac:dyDescent="0.2">
      <c r="B3360" s="112"/>
    </row>
    <row r="3361" spans="2:2" ht="12.95" customHeight="1" x14ac:dyDescent="0.2">
      <c r="B3361" s="112"/>
    </row>
    <row r="3362" spans="2:2" ht="12.95" customHeight="1" x14ac:dyDescent="0.2">
      <c r="B3362" s="112"/>
    </row>
    <row r="3363" spans="2:2" ht="12.95" customHeight="1" x14ac:dyDescent="0.2">
      <c r="B3363" s="112"/>
    </row>
    <row r="3364" spans="2:2" ht="12.95" customHeight="1" x14ac:dyDescent="0.2">
      <c r="B3364" s="112"/>
    </row>
    <row r="3365" spans="2:2" ht="12.95" customHeight="1" x14ac:dyDescent="0.2">
      <c r="B3365" s="112"/>
    </row>
    <row r="3366" spans="2:2" ht="12.95" customHeight="1" x14ac:dyDescent="0.2">
      <c r="B3366" s="112"/>
    </row>
    <row r="3367" spans="2:2" ht="12.95" customHeight="1" x14ac:dyDescent="0.2">
      <c r="B3367" s="112"/>
    </row>
    <row r="3368" spans="2:2" ht="12.95" customHeight="1" x14ac:dyDescent="0.2">
      <c r="B3368" s="112"/>
    </row>
    <row r="3369" spans="2:2" ht="12.95" customHeight="1" x14ac:dyDescent="0.2">
      <c r="B3369" s="112"/>
    </row>
    <row r="3370" spans="2:2" ht="12.95" customHeight="1" x14ac:dyDescent="0.2">
      <c r="B3370" s="112"/>
    </row>
    <row r="3371" spans="2:2" ht="12.95" customHeight="1" x14ac:dyDescent="0.2">
      <c r="B3371" s="112"/>
    </row>
    <row r="3372" spans="2:2" ht="12.95" customHeight="1" x14ac:dyDescent="0.2">
      <c r="B3372" s="112"/>
    </row>
    <row r="3373" spans="2:2" ht="12.95" customHeight="1" x14ac:dyDescent="0.2">
      <c r="B3373" s="112"/>
    </row>
    <row r="3374" spans="2:2" ht="12.95" customHeight="1" x14ac:dyDescent="0.2">
      <c r="B3374" s="112"/>
    </row>
    <row r="3375" spans="2:2" ht="12.95" customHeight="1" x14ac:dyDescent="0.2">
      <c r="B3375" s="112"/>
    </row>
    <row r="3376" spans="2:2" ht="12.95" customHeight="1" x14ac:dyDescent="0.2">
      <c r="B3376" s="112"/>
    </row>
    <row r="3377" spans="2:2" ht="12.95" customHeight="1" x14ac:dyDescent="0.2">
      <c r="B3377" s="112"/>
    </row>
    <row r="3378" spans="2:2" ht="12.95" customHeight="1" x14ac:dyDescent="0.2">
      <c r="B3378" s="112"/>
    </row>
    <row r="3379" spans="2:2" ht="12.95" customHeight="1" x14ac:dyDescent="0.2">
      <c r="B3379" s="112"/>
    </row>
    <row r="3380" spans="2:2" ht="12.95" customHeight="1" x14ac:dyDescent="0.2">
      <c r="B3380" s="112"/>
    </row>
    <row r="3381" spans="2:2" ht="12.95" customHeight="1" x14ac:dyDescent="0.2">
      <c r="B3381" s="112"/>
    </row>
    <row r="3382" spans="2:2" ht="12.95" customHeight="1" x14ac:dyDescent="0.2">
      <c r="B3382" s="112"/>
    </row>
    <row r="3383" spans="2:2" ht="12.95" customHeight="1" x14ac:dyDescent="0.2">
      <c r="B3383" s="112"/>
    </row>
    <row r="3384" spans="2:2" ht="12.95" customHeight="1" x14ac:dyDescent="0.2">
      <c r="B3384" s="112"/>
    </row>
    <row r="3385" spans="2:2" ht="12.95" customHeight="1" x14ac:dyDescent="0.2">
      <c r="B3385" s="112"/>
    </row>
    <row r="3386" spans="2:2" ht="12.95" customHeight="1" x14ac:dyDescent="0.2">
      <c r="B3386" s="112"/>
    </row>
    <row r="3387" spans="2:2" ht="12.95" customHeight="1" x14ac:dyDescent="0.2">
      <c r="B3387" s="112"/>
    </row>
    <row r="3388" spans="2:2" ht="12.95" customHeight="1" x14ac:dyDescent="0.2">
      <c r="B3388" s="112"/>
    </row>
    <row r="3389" spans="2:2" ht="12.95" customHeight="1" x14ac:dyDescent="0.2">
      <c r="B3389" s="112"/>
    </row>
    <row r="3390" spans="2:2" ht="12.95" customHeight="1" x14ac:dyDescent="0.2">
      <c r="B3390" s="112"/>
    </row>
    <row r="3391" spans="2:2" ht="12.95" customHeight="1" x14ac:dyDescent="0.2">
      <c r="B3391" s="112"/>
    </row>
    <row r="3392" spans="2:2" ht="12.95" customHeight="1" x14ac:dyDescent="0.2">
      <c r="B3392" s="112"/>
    </row>
    <row r="3393" spans="2:2" ht="12.95" customHeight="1" x14ac:dyDescent="0.2">
      <c r="B3393" s="112"/>
    </row>
    <row r="3394" spans="2:2" ht="12.95" customHeight="1" x14ac:dyDescent="0.2">
      <c r="B3394" s="112"/>
    </row>
    <row r="3395" spans="2:2" ht="12.95" customHeight="1" x14ac:dyDescent="0.2">
      <c r="B3395" s="112"/>
    </row>
    <row r="3396" spans="2:2" ht="12.95" customHeight="1" x14ac:dyDescent="0.2">
      <c r="B3396" s="112"/>
    </row>
    <row r="3397" spans="2:2" ht="12.95" customHeight="1" x14ac:dyDescent="0.2">
      <c r="B3397" s="112"/>
    </row>
    <row r="3398" spans="2:2" ht="12.95" customHeight="1" x14ac:dyDescent="0.2">
      <c r="B3398" s="112"/>
    </row>
    <row r="3399" spans="2:2" ht="12.95" customHeight="1" x14ac:dyDescent="0.2">
      <c r="B3399" s="112"/>
    </row>
    <row r="3400" spans="2:2" ht="12.95" customHeight="1" x14ac:dyDescent="0.2">
      <c r="B3400" s="112"/>
    </row>
    <row r="3401" spans="2:2" ht="12.95" customHeight="1" x14ac:dyDescent="0.2">
      <c r="B3401" s="112"/>
    </row>
    <row r="3402" spans="2:2" ht="12.95" customHeight="1" x14ac:dyDescent="0.2">
      <c r="B3402" s="112"/>
    </row>
    <row r="3403" spans="2:2" ht="12.95" customHeight="1" x14ac:dyDescent="0.2">
      <c r="B3403" s="112"/>
    </row>
    <row r="3404" spans="2:2" ht="12.95" customHeight="1" x14ac:dyDescent="0.2">
      <c r="B3404" s="112"/>
    </row>
    <row r="3405" spans="2:2" ht="12.95" customHeight="1" x14ac:dyDescent="0.2">
      <c r="B3405" s="112"/>
    </row>
    <row r="3406" spans="2:2" ht="12.95" customHeight="1" x14ac:dyDescent="0.2">
      <c r="B3406" s="112"/>
    </row>
    <row r="3407" spans="2:2" ht="12.95" customHeight="1" x14ac:dyDescent="0.2">
      <c r="B3407" s="112"/>
    </row>
    <row r="3408" spans="2:2" ht="12.95" customHeight="1" x14ac:dyDescent="0.2">
      <c r="B3408" s="112"/>
    </row>
    <row r="3409" spans="2:2" ht="12.95" customHeight="1" x14ac:dyDescent="0.2">
      <c r="B3409" s="112"/>
    </row>
    <row r="3410" spans="2:2" ht="12.95" customHeight="1" x14ac:dyDescent="0.2">
      <c r="B3410" s="112"/>
    </row>
    <row r="3411" spans="2:2" ht="12.95" customHeight="1" x14ac:dyDescent="0.2">
      <c r="B3411" s="112"/>
    </row>
    <row r="3412" spans="2:2" ht="12.95" customHeight="1" x14ac:dyDescent="0.2">
      <c r="B3412" s="112"/>
    </row>
    <row r="3413" spans="2:2" ht="12.95" customHeight="1" x14ac:dyDescent="0.2">
      <c r="B3413" s="112"/>
    </row>
    <row r="3414" spans="2:2" ht="12.95" customHeight="1" x14ac:dyDescent="0.2">
      <c r="B3414" s="112"/>
    </row>
    <row r="3415" spans="2:2" ht="12.95" customHeight="1" x14ac:dyDescent="0.2">
      <c r="B3415" s="112"/>
    </row>
    <row r="3416" spans="2:2" ht="12.95" customHeight="1" x14ac:dyDescent="0.2">
      <c r="B3416" s="112"/>
    </row>
    <row r="3417" spans="2:2" ht="12.95" customHeight="1" x14ac:dyDescent="0.2">
      <c r="B3417" s="112"/>
    </row>
    <row r="3418" spans="2:2" ht="12.95" customHeight="1" x14ac:dyDescent="0.2">
      <c r="B3418" s="112"/>
    </row>
    <row r="3419" spans="2:2" ht="12.95" customHeight="1" x14ac:dyDescent="0.2">
      <c r="B3419" s="112"/>
    </row>
    <row r="3420" spans="2:2" ht="12.95" customHeight="1" x14ac:dyDescent="0.2">
      <c r="B3420" s="112"/>
    </row>
    <row r="3421" spans="2:2" ht="12.95" customHeight="1" x14ac:dyDescent="0.2">
      <c r="B3421" s="112"/>
    </row>
    <row r="3422" spans="2:2" ht="12.95" customHeight="1" x14ac:dyDescent="0.2">
      <c r="B3422" s="112"/>
    </row>
    <row r="3423" spans="2:2" ht="12.95" customHeight="1" x14ac:dyDescent="0.2">
      <c r="B3423" s="112"/>
    </row>
    <row r="3424" spans="2:2" ht="12.95" customHeight="1" x14ac:dyDescent="0.2">
      <c r="B3424" s="112"/>
    </row>
    <row r="3425" spans="2:2" ht="12.95" customHeight="1" x14ac:dyDescent="0.2">
      <c r="B3425" s="112"/>
    </row>
    <row r="3426" spans="2:2" ht="12.95" customHeight="1" x14ac:dyDescent="0.2">
      <c r="B3426" s="112"/>
    </row>
    <row r="3427" spans="2:2" ht="12.95" customHeight="1" x14ac:dyDescent="0.2">
      <c r="B3427" s="112"/>
    </row>
    <row r="3428" spans="2:2" ht="12.95" customHeight="1" x14ac:dyDescent="0.2">
      <c r="B3428" s="112"/>
    </row>
    <row r="3429" spans="2:2" ht="12.95" customHeight="1" x14ac:dyDescent="0.2">
      <c r="B3429" s="112"/>
    </row>
    <row r="3430" spans="2:2" ht="12.95" customHeight="1" x14ac:dyDescent="0.2">
      <c r="B3430" s="112"/>
    </row>
    <row r="3431" spans="2:2" ht="12.95" customHeight="1" x14ac:dyDescent="0.2">
      <c r="B3431" s="112"/>
    </row>
    <row r="3432" spans="2:2" ht="12.95" customHeight="1" x14ac:dyDescent="0.2">
      <c r="B3432" s="112"/>
    </row>
    <row r="3433" spans="2:2" ht="12.95" customHeight="1" x14ac:dyDescent="0.2">
      <c r="B3433" s="112"/>
    </row>
    <row r="3434" spans="2:2" ht="12.95" customHeight="1" x14ac:dyDescent="0.2">
      <c r="B3434" s="112"/>
    </row>
    <row r="3435" spans="2:2" ht="12.95" customHeight="1" x14ac:dyDescent="0.2">
      <c r="B3435" s="112"/>
    </row>
    <row r="3436" spans="2:2" ht="12.95" customHeight="1" x14ac:dyDescent="0.2">
      <c r="B3436" s="112"/>
    </row>
    <row r="3437" spans="2:2" ht="12.95" customHeight="1" x14ac:dyDescent="0.2">
      <c r="B3437" s="112"/>
    </row>
    <row r="3438" spans="2:2" ht="12.95" customHeight="1" x14ac:dyDescent="0.2">
      <c r="B3438" s="112"/>
    </row>
    <row r="3439" spans="2:2" ht="12.95" customHeight="1" x14ac:dyDescent="0.2">
      <c r="B3439" s="112"/>
    </row>
    <row r="3440" spans="2:2" ht="12.95" customHeight="1" x14ac:dyDescent="0.2">
      <c r="B3440" s="112"/>
    </row>
    <row r="3441" spans="2:2" ht="12.95" customHeight="1" x14ac:dyDescent="0.2">
      <c r="B3441" s="112"/>
    </row>
    <row r="3442" spans="2:2" ht="12.95" customHeight="1" x14ac:dyDescent="0.2">
      <c r="B3442" s="112"/>
    </row>
    <row r="3443" spans="2:2" ht="12.95" customHeight="1" x14ac:dyDescent="0.2">
      <c r="B3443" s="112"/>
    </row>
    <row r="3444" spans="2:2" ht="12.95" customHeight="1" x14ac:dyDescent="0.2">
      <c r="B3444" s="112"/>
    </row>
    <row r="3445" spans="2:2" ht="12.95" customHeight="1" x14ac:dyDescent="0.2">
      <c r="B3445" s="112"/>
    </row>
    <row r="3446" spans="2:2" ht="12.95" customHeight="1" x14ac:dyDescent="0.2">
      <c r="B3446" s="112"/>
    </row>
    <row r="3447" spans="2:2" ht="12.95" customHeight="1" x14ac:dyDescent="0.2">
      <c r="B3447" s="112"/>
    </row>
    <row r="3448" spans="2:2" ht="12.95" customHeight="1" x14ac:dyDescent="0.2">
      <c r="B3448" s="112"/>
    </row>
    <row r="3449" spans="2:2" ht="12.95" customHeight="1" x14ac:dyDescent="0.2">
      <c r="B3449" s="112"/>
    </row>
    <row r="3450" spans="2:2" ht="12.95" customHeight="1" x14ac:dyDescent="0.2">
      <c r="B3450" s="112"/>
    </row>
    <row r="3451" spans="2:2" ht="12.95" customHeight="1" x14ac:dyDescent="0.2">
      <c r="B3451" s="112"/>
    </row>
    <row r="3452" spans="2:2" ht="12.95" customHeight="1" x14ac:dyDescent="0.2">
      <c r="B3452" s="112"/>
    </row>
    <row r="3453" spans="2:2" ht="12.95" customHeight="1" x14ac:dyDescent="0.2">
      <c r="B3453" s="112"/>
    </row>
    <row r="3454" spans="2:2" ht="12.95" customHeight="1" x14ac:dyDescent="0.2">
      <c r="B3454" s="112"/>
    </row>
    <row r="3455" spans="2:2" ht="12.95" customHeight="1" x14ac:dyDescent="0.2">
      <c r="B3455" s="112"/>
    </row>
    <row r="3456" spans="2:2" ht="12.95" customHeight="1" x14ac:dyDescent="0.2">
      <c r="B3456" s="112"/>
    </row>
    <row r="3457" spans="2:2" ht="12.95" customHeight="1" x14ac:dyDescent="0.2">
      <c r="B3457" s="112"/>
    </row>
    <row r="3458" spans="2:2" ht="12.95" customHeight="1" x14ac:dyDescent="0.2">
      <c r="B3458" s="112"/>
    </row>
    <row r="3459" spans="2:2" ht="12.95" customHeight="1" x14ac:dyDescent="0.2">
      <c r="B3459" s="112"/>
    </row>
    <row r="3460" spans="2:2" ht="12.95" customHeight="1" x14ac:dyDescent="0.2">
      <c r="B3460" s="112"/>
    </row>
    <row r="3461" spans="2:2" ht="12.95" customHeight="1" x14ac:dyDescent="0.2">
      <c r="B3461" s="112"/>
    </row>
    <row r="3462" spans="2:2" ht="12.95" customHeight="1" x14ac:dyDescent="0.2">
      <c r="B3462" s="112"/>
    </row>
    <row r="3463" spans="2:2" ht="12.95" customHeight="1" x14ac:dyDescent="0.2">
      <c r="B3463" s="112"/>
    </row>
    <row r="3464" spans="2:2" ht="12.95" customHeight="1" x14ac:dyDescent="0.2">
      <c r="B3464" s="112"/>
    </row>
    <row r="3465" spans="2:2" ht="12.95" customHeight="1" x14ac:dyDescent="0.2">
      <c r="B3465" s="112"/>
    </row>
    <row r="3466" spans="2:2" ht="12.95" customHeight="1" x14ac:dyDescent="0.2">
      <c r="B3466" s="112"/>
    </row>
    <row r="3467" spans="2:2" ht="12.95" customHeight="1" x14ac:dyDescent="0.2">
      <c r="B3467" s="112"/>
    </row>
    <row r="3468" spans="2:2" ht="12.95" customHeight="1" x14ac:dyDescent="0.2">
      <c r="B3468" s="112"/>
    </row>
    <row r="3469" spans="2:2" ht="12.95" customHeight="1" x14ac:dyDescent="0.2">
      <c r="B3469" s="112"/>
    </row>
    <row r="3470" spans="2:2" ht="12.95" customHeight="1" x14ac:dyDescent="0.2">
      <c r="B3470" s="112"/>
    </row>
    <row r="3471" spans="2:2" ht="12.95" customHeight="1" x14ac:dyDescent="0.2">
      <c r="B3471" s="112"/>
    </row>
    <row r="3472" spans="2:2" ht="12.95" customHeight="1" x14ac:dyDescent="0.2">
      <c r="B3472" s="112"/>
    </row>
    <row r="3473" spans="2:2" ht="12.95" customHeight="1" x14ac:dyDescent="0.2">
      <c r="B3473" s="112"/>
    </row>
    <row r="3474" spans="2:2" ht="12.95" customHeight="1" x14ac:dyDescent="0.2">
      <c r="B3474" s="112"/>
    </row>
    <row r="3475" spans="2:2" ht="12.95" customHeight="1" x14ac:dyDescent="0.2">
      <c r="B3475" s="112"/>
    </row>
    <row r="3476" spans="2:2" ht="12.95" customHeight="1" x14ac:dyDescent="0.2">
      <c r="B3476" s="112"/>
    </row>
    <row r="3477" spans="2:2" ht="12.95" customHeight="1" x14ac:dyDescent="0.2">
      <c r="B3477" s="112"/>
    </row>
    <row r="3478" spans="2:2" ht="12.95" customHeight="1" x14ac:dyDescent="0.2">
      <c r="B3478" s="112"/>
    </row>
    <row r="3479" spans="2:2" ht="12.95" customHeight="1" x14ac:dyDescent="0.2">
      <c r="B3479" s="112"/>
    </row>
    <row r="3480" spans="2:2" ht="12.95" customHeight="1" x14ac:dyDescent="0.2">
      <c r="B3480" s="112"/>
    </row>
    <row r="3481" spans="2:2" ht="12.95" customHeight="1" x14ac:dyDescent="0.2">
      <c r="B3481" s="112"/>
    </row>
    <row r="3482" spans="2:2" ht="12.95" customHeight="1" x14ac:dyDescent="0.2">
      <c r="B3482" s="112"/>
    </row>
    <row r="3483" spans="2:2" ht="12.95" customHeight="1" x14ac:dyDescent="0.2">
      <c r="B3483" s="112"/>
    </row>
    <row r="3484" spans="2:2" ht="12.95" customHeight="1" x14ac:dyDescent="0.2">
      <c r="B3484" s="112"/>
    </row>
    <row r="3485" spans="2:2" ht="12.95" customHeight="1" x14ac:dyDescent="0.2">
      <c r="B3485" s="112"/>
    </row>
    <row r="3486" spans="2:2" ht="12.95" customHeight="1" x14ac:dyDescent="0.2">
      <c r="B3486" s="112"/>
    </row>
    <row r="3487" spans="2:2" ht="12.95" customHeight="1" x14ac:dyDescent="0.2">
      <c r="B3487" s="112"/>
    </row>
    <row r="3488" spans="2:2" ht="12.95" customHeight="1" x14ac:dyDescent="0.2">
      <c r="B3488" s="112"/>
    </row>
    <row r="3489" spans="2:2" ht="12.95" customHeight="1" x14ac:dyDescent="0.2">
      <c r="B3489" s="112"/>
    </row>
    <row r="3490" spans="2:2" ht="12.95" customHeight="1" x14ac:dyDescent="0.2">
      <c r="B3490" s="112"/>
    </row>
    <row r="3491" spans="2:2" ht="12.95" customHeight="1" x14ac:dyDescent="0.2">
      <c r="B3491" s="112"/>
    </row>
    <row r="3492" spans="2:2" ht="12.95" customHeight="1" x14ac:dyDescent="0.2">
      <c r="B3492" s="112"/>
    </row>
    <row r="3493" spans="2:2" ht="12.95" customHeight="1" x14ac:dyDescent="0.2">
      <c r="B3493" s="112"/>
    </row>
    <row r="3494" spans="2:2" ht="12.95" customHeight="1" x14ac:dyDescent="0.2">
      <c r="B3494" s="112"/>
    </row>
    <row r="3495" spans="2:2" ht="12.95" customHeight="1" x14ac:dyDescent="0.2">
      <c r="B3495" s="112"/>
    </row>
    <row r="3496" spans="2:2" ht="12.95" customHeight="1" x14ac:dyDescent="0.2">
      <c r="B3496" s="112"/>
    </row>
    <row r="3497" spans="2:2" ht="12.95" customHeight="1" x14ac:dyDescent="0.2">
      <c r="B3497" s="112"/>
    </row>
    <row r="3498" spans="2:2" ht="12.95" customHeight="1" x14ac:dyDescent="0.2">
      <c r="B3498" s="112"/>
    </row>
    <row r="3499" spans="2:2" ht="12.95" customHeight="1" x14ac:dyDescent="0.2">
      <c r="B3499" s="112"/>
    </row>
    <row r="3500" spans="2:2" ht="12.95" customHeight="1" x14ac:dyDescent="0.2">
      <c r="B3500" s="112"/>
    </row>
    <row r="3501" spans="2:2" ht="12.95" customHeight="1" x14ac:dyDescent="0.2">
      <c r="B3501" s="112"/>
    </row>
    <row r="3502" spans="2:2" ht="12.95" customHeight="1" x14ac:dyDescent="0.2">
      <c r="B3502" s="112"/>
    </row>
    <row r="3503" spans="2:2" ht="12.95" customHeight="1" x14ac:dyDescent="0.2">
      <c r="B3503" s="112"/>
    </row>
    <row r="3504" spans="2:2" ht="12.95" customHeight="1" x14ac:dyDescent="0.2">
      <c r="B3504" s="112"/>
    </row>
    <row r="3505" spans="2:2" ht="12.95" customHeight="1" x14ac:dyDescent="0.2">
      <c r="B3505" s="112"/>
    </row>
    <row r="3506" spans="2:2" ht="12.95" customHeight="1" x14ac:dyDescent="0.2">
      <c r="B3506" s="112"/>
    </row>
    <row r="3507" spans="2:2" ht="12.95" customHeight="1" x14ac:dyDescent="0.2">
      <c r="B3507" s="112"/>
    </row>
    <row r="3508" spans="2:2" ht="12.95" customHeight="1" x14ac:dyDescent="0.2">
      <c r="B3508" s="112"/>
    </row>
    <row r="3509" spans="2:2" ht="12.95" customHeight="1" x14ac:dyDescent="0.2">
      <c r="B3509" s="112"/>
    </row>
    <row r="3510" spans="2:2" ht="12.95" customHeight="1" x14ac:dyDescent="0.2">
      <c r="B3510" s="112"/>
    </row>
    <row r="3511" spans="2:2" ht="12.95" customHeight="1" x14ac:dyDescent="0.2">
      <c r="B3511" s="112"/>
    </row>
    <row r="3512" spans="2:2" ht="12.95" customHeight="1" x14ac:dyDescent="0.2">
      <c r="B3512" s="112"/>
    </row>
    <row r="3513" spans="2:2" ht="12.95" customHeight="1" x14ac:dyDescent="0.2">
      <c r="B3513" s="112"/>
    </row>
    <row r="3514" spans="2:2" ht="12.95" customHeight="1" x14ac:dyDescent="0.2">
      <c r="B3514" s="112"/>
    </row>
    <row r="3515" spans="2:2" ht="12.95" customHeight="1" x14ac:dyDescent="0.2">
      <c r="B3515" s="112"/>
    </row>
    <row r="3516" spans="2:2" ht="12.95" customHeight="1" x14ac:dyDescent="0.2">
      <c r="B3516" s="112"/>
    </row>
    <row r="3517" spans="2:2" ht="12.95" customHeight="1" x14ac:dyDescent="0.2">
      <c r="B3517" s="112"/>
    </row>
    <row r="3518" spans="2:2" ht="12.95" customHeight="1" x14ac:dyDescent="0.2">
      <c r="B3518" s="112"/>
    </row>
    <row r="3519" spans="2:2" ht="12.95" customHeight="1" x14ac:dyDescent="0.2">
      <c r="B3519" s="112"/>
    </row>
    <row r="3520" spans="2:2" ht="12.95" customHeight="1" x14ac:dyDescent="0.2">
      <c r="B3520" s="112"/>
    </row>
    <row r="3521" spans="2:2" ht="12.95" customHeight="1" x14ac:dyDescent="0.2">
      <c r="B3521" s="112"/>
    </row>
    <row r="3522" spans="2:2" ht="12.95" customHeight="1" x14ac:dyDescent="0.2">
      <c r="B3522" s="112"/>
    </row>
    <row r="3523" spans="2:2" ht="12.95" customHeight="1" x14ac:dyDescent="0.2">
      <c r="B3523" s="112"/>
    </row>
    <row r="3524" spans="2:2" ht="12.95" customHeight="1" x14ac:dyDescent="0.2">
      <c r="B3524" s="112"/>
    </row>
    <row r="3525" spans="2:2" ht="12.95" customHeight="1" x14ac:dyDescent="0.2">
      <c r="B3525" s="112"/>
    </row>
    <row r="3526" spans="2:2" ht="12.95" customHeight="1" x14ac:dyDescent="0.2">
      <c r="B3526" s="112"/>
    </row>
    <row r="3527" spans="2:2" ht="12.95" customHeight="1" x14ac:dyDescent="0.2">
      <c r="B3527" s="112"/>
    </row>
    <row r="3528" spans="2:2" ht="12.95" customHeight="1" x14ac:dyDescent="0.2">
      <c r="B3528" s="112"/>
    </row>
    <row r="3529" spans="2:2" ht="12.95" customHeight="1" x14ac:dyDescent="0.2">
      <c r="B3529" s="112"/>
    </row>
    <row r="3530" spans="2:2" ht="12.95" customHeight="1" x14ac:dyDescent="0.2">
      <c r="B3530" s="112"/>
    </row>
    <row r="3531" spans="2:2" ht="12.95" customHeight="1" x14ac:dyDescent="0.2">
      <c r="B3531" s="112"/>
    </row>
    <row r="3532" spans="2:2" ht="12.95" customHeight="1" x14ac:dyDescent="0.2">
      <c r="B3532" s="112"/>
    </row>
    <row r="3533" spans="2:2" ht="12.95" customHeight="1" x14ac:dyDescent="0.2">
      <c r="B3533" s="112"/>
    </row>
    <row r="3534" spans="2:2" ht="12.95" customHeight="1" x14ac:dyDescent="0.2">
      <c r="B3534" s="112"/>
    </row>
    <row r="3535" spans="2:2" ht="12.95" customHeight="1" x14ac:dyDescent="0.2">
      <c r="B3535" s="112"/>
    </row>
    <row r="3536" spans="2:2" ht="12.95" customHeight="1" x14ac:dyDescent="0.2">
      <c r="B3536" s="112"/>
    </row>
    <row r="3537" spans="2:2" ht="12.95" customHeight="1" x14ac:dyDescent="0.2">
      <c r="B3537" s="112"/>
    </row>
    <row r="3538" spans="2:2" ht="12.95" customHeight="1" x14ac:dyDescent="0.2">
      <c r="B3538" s="112"/>
    </row>
    <row r="3539" spans="2:2" ht="12.95" customHeight="1" x14ac:dyDescent="0.2">
      <c r="B3539" s="112"/>
    </row>
    <row r="3540" spans="2:2" ht="12.95" customHeight="1" x14ac:dyDescent="0.2">
      <c r="B3540" s="112"/>
    </row>
    <row r="3541" spans="2:2" ht="12.95" customHeight="1" x14ac:dyDescent="0.2">
      <c r="B3541" s="112"/>
    </row>
    <row r="3542" spans="2:2" ht="12.95" customHeight="1" x14ac:dyDescent="0.2">
      <c r="B3542" s="112"/>
    </row>
    <row r="3543" spans="2:2" ht="12.95" customHeight="1" x14ac:dyDescent="0.2">
      <c r="B3543" s="112"/>
    </row>
    <row r="3544" spans="2:2" ht="12.95" customHeight="1" x14ac:dyDescent="0.2">
      <c r="B3544" s="112"/>
    </row>
    <row r="3545" spans="2:2" ht="12.95" customHeight="1" x14ac:dyDescent="0.2">
      <c r="B3545" s="112"/>
    </row>
    <row r="3546" spans="2:2" ht="12.95" customHeight="1" x14ac:dyDescent="0.2">
      <c r="B3546" s="112"/>
    </row>
    <row r="3547" spans="2:2" ht="12.95" customHeight="1" x14ac:dyDescent="0.2">
      <c r="B3547" s="112"/>
    </row>
    <row r="3548" spans="2:2" ht="12.95" customHeight="1" x14ac:dyDescent="0.2">
      <c r="B3548" s="112"/>
    </row>
    <row r="3549" spans="2:2" ht="12.95" customHeight="1" x14ac:dyDescent="0.2">
      <c r="B3549" s="112"/>
    </row>
    <row r="3550" spans="2:2" ht="12.95" customHeight="1" x14ac:dyDescent="0.2">
      <c r="B3550" s="112"/>
    </row>
    <row r="3551" spans="2:2" ht="12.95" customHeight="1" x14ac:dyDescent="0.2">
      <c r="B3551" s="112"/>
    </row>
    <row r="3552" spans="2:2" ht="12.95" customHeight="1" x14ac:dyDescent="0.2">
      <c r="B3552" s="112"/>
    </row>
    <row r="3553" spans="2:2" ht="12.95" customHeight="1" x14ac:dyDescent="0.2">
      <c r="B3553" s="112"/>
    </row>
    <row r="3554" spans="2:2" ht="12.95" customHeight="1" x14ac:dyDescent="0.2">
      <c r="B3554" s="112"/>
    </row>
    <row r="3555" spans="2:2" ht="12.95" customHeight="1" x14ac:dyDescent="0.2">
      <c r="B3555" s="112"/>
    </row>
    <row r="3556" spans="2:2" ht="12.95" customHeight="1" x14ac:dyDescent="0.2">
      <c r="B3556" s="112"/>
    </row>
    <row r="3557" spans="2:2" ht="12.95" customHeight="1" x14ac:dyDescent="0.2">
      <c r="B3557" s="112"/>
    </row>
    <row r="3558" spans="2:2" ht="12.95" customHeight="1" x14ac:dyDescent="0.2">
      <c r="B3558" s="112"/>
    </row>
    <row r="3559" spans="2:2" ht="12.95" customHeight="1" x14ac:dyDescent="0.2">
      <c r="B3559" s="112"/>
    </row>
    <row r="3560" spans="2:2" ht="12.95" customHeight="1" x14ac:dyDescent="0.2">
      <c r="B3560" s="112"/>
    </row>
    <row r="3561" spans="2:2" ht="12.95" customHeight="1" x14ac:dyDescent="0.2">
      <c r="B3561" s="112"/>
    </row>
    <row r="3562" spans="2:2" ht="12.95" customHeight="1" x14ac:dyDescent="0.2">
      <c r="B3562" s="112"/>
    </row>
    <row r="3563" spans="2:2" ht="12.95" customHeight="1" x14ac:dyDescent="0.2">
      <c r="B3563" s="112"/>
    </row>
    <row r="3564" spans="2:2" ht="12.95" customHeight="1" x14ac:dyDescent="0.2">
      <c r="B3564" s="112"/>
    </row>
    <row r="3565" spans="2:2" ht="12.95" customHeight="1" x14ac:dyDescent="0.2">
      <c r="B3565" s="112"/>
    </row>
    <row r="3566" spans="2:2" ht="12.95" customHeight="1" x14ac:dyDescent="0.2">
      <c r="B3566" s="112"/>
    </row>
    <row r="3567" spans="2:2" ht="12.95" customHeight="1" x14ac:dyDescent="0.2">
      <c r="B3567" s="112"/>
    </row>
    <row r="3568" spans="2:2" ht="12.95" customHeight="1" x14ac:dyDescent="0.2">
      <c r="B3568" s="112"/>
    </row>
    <row r="3569" spans="2:2" ht="12.95" customHeight="1" x14ac:dyDescent="0.2">
      <c r="B3569" s="112"/>
    </row>
    <row r="3570" spans="2:2" ht="12.95" customHeight="1" x14ac:dyDescent="0.2">
      <c r="B3570" s="112"/>
    </row>
    <row r="3571" spans="2:2" ht="12.95" customHeight="1" x14ac:dyDescent="0.2">
      <c r="B3571" s="112"/>
    </row>
    <row r="3572" spans="2:2" ht="12.95" customHeight="1" x14ac:dyDescent="0.2">
      <c r="B3572" s="112"/>
    </row>
    <row r="3573" spans="2:2" ht="12.95" customHeight="1" x14ac:dyDescent="0.2">
      <c r="B3573" s="112"/>
    </row>
    <row r="3574" spans="2:2" ht="12.95" customHeight="1" x14ac:dyDescent="0.2">
      <c r="B3574" s="112"/>
    </row>
    <row r="3575" spans="2:2" ht="12.95" customHeight="1" x14ac:dyDescent="0.2">
      <c r="B3575" s="112"/>
    </row>
    <row r="3576" spans="2:2" ht="12.95" customHeight="1" x14ac:dyDescent="0.2">
      <c r="B3576" s="112"/>
    </row>
    <row r="3577" spans="2:2" ht="12.95" customHeight="1" x14ac:dyDescent="0.2">
      <c r="B3577" s="112"/>
    </row>
    <row r="3578" spans="2:2" ht="12.95" customHeight="1" x14ac:dyDescent="0.2">
      <c r="B3578" s="112"/>
    </row>
    <row r="3579" spans="2:2" ht="12.95" customHeight="1" x14ac:dyDescent="0.2">
      <c r="B3579" s="112"/>
    </row>
    <row r="3580" spans="2:2" ht="12.95" customHeight="1" x14ac:dyDescent="0.2">
      <c r="B3580" s="112"/>
    </row>
    <row r="3581" spans="2:2" ht="12.95" customHeight="1" x14ac:dyDescent="0.2">
      <c r="B3581" s="112"/>
    </row>
    <row r="3582" spans="2:2" ht="12.95" customHeight="1" x14ac:dyDescent="0.2">
      <c r="B3582" s="112"/>
    </row>
    <row r="3583" spans="2:2" ht="12.95" customHeight="1" x14ac:dyDescent="0.2">
      <c r="B3583" s="112"/>
    </row>
    <row r="3584" spans="2:2" ht="12.95" customHeight="1" x14ac:dyDescent="0.2">
      <c r="B3584" s="112"/>
    </row>
    <row r="3585" spans="2:2" ht="12.95" customHeight="1" x14ac:dyDescent="0.2">
      <c r="B3585" s="112"/>
    </row>
    <row r="3586" spans="2:2" ht="12.95" customHeight="1" x14ac:dyDescent="0.2">
      <c r="B3586" s="112"/>
    </row>
    <row r="3587" spans="2:2" ht="12.95" customHeight="1" x14ac:dyDescent="0.2">
      <c r="B3587" s="112"/>
    </row>
    <row r="3588" spans="2:2" ht="12.95" customHeight="1" x14ac:dyDescent="0.2">
      <c r="B3588" s="112"/>
    </row>
    <row r="3589" spans="2:2" ht="12.95" customHeight="1" x14ac:dyDescent="0.2">
      <c r="B3589" s="112"/>
    </row>
    <row r="3590" spans="2:2" ht="12.95" customHeight="1" x14ac:dyDescent="0.2">
      <c r="B3590" s="112"/>
    </row>
    <row r="3591" spans="2:2" ht="12.95" customHeight="1" x14ac:dyDescent="0.2">
      <c r="B3591" s="112"/>
    </row>
    <row r="3592" spans="2:2" ht="12.95" customHeight="1" x14ac:dyDescent="0.2">
      <c r="B3592" s="112"/>
    </row>
    <row r="3593" spans="2:2" ht="12.95" customHeight="1" x14ac:dyDescent="0.2">
      <c r="B3593" s="112"/>
    </row>
    <row r="3594" spans="2:2" ht="12.95" customHeight="1" x14ac:dyDescent="0.2">
      <c r="B3594" s="112"/>
    </row>
    <row r="3595" spans="2:2" ht="12.95" customHeight="1" x14ac:dyDescent="0.2">
      <c r="B3595" s="112"/>
    </row>
    <row r="3596" spans="2:2" ht="12.95" customHeight="1" x14ac:dyDescent="0.2">
      <c r="B3596" s="112"/>
    </row>
    <row r="3597" spans="2:2" ht="12.95" customHeight="1" x14ac:dyDescent="0.2">
      <c r="B3597" s="112"/>
    </row>
    <row r="3598" spans="2:2" ht="12.95" customHeight="1" x14ac:dyDescent="0.2">
      <c r="B3598" s="112"/>
    </row>
    <row r="3599" spans="2:2" ht="12.95" customHeight="1" x14ac:dyDescent="0.2">
      <c r="B3599" s="112"/>
    </row>
    <row r="3600" spans="2:2" ht="12.95" customHeight="1" x14ac:dyDescent="0.2">
      <c r="B3600" s="112"/>
    </row>
    <row r="3601" spans="2:2" ht="12.95" customHeight="1" x14ac:dyDescent="0.2">
      <c r="B3601" s="112"/>
    </row>
    <row r="3602" spans="2:2" ht="12.95" customHeight="1" x14ac:dyDescent="0.2">
      <c r="B3602" s="112"/>
    </row>
    <row r="3603" spans="2:2" ht="12.95" customHeight="1" x14ac:dyDescent="0.2">
      <c r="B3603" s="112"/>
    </row>
    <row r="3604" spans="2:2" ht="12.95" customHeight="1" x14ac:dyDescent="0.2">
      <c r="B3604" s="112"/>
    </row>
    <row r="3605" spans="2:2" ht="12.95" customHeight="1" x14ac:dyDescent="0.2">
      <c r="B3605" s="112"/>
    </row>
    <row r="3606" spans="2:2" ht="12.95" customHeight="1" x14ac:dyDescent="0.2">
      <c r="B3606" s="112"/>
    </row>
    <row r="3607" spans="2:2" ht="12.95" customHeight="1" x14ac:dyDescent="0.2">
      <c r="B3607" s="112"/>
    </row>
    <row r="3608" spans="2:2" ht="12.95" customHeight="1" x14ac:dyDescent="0.2">
      <c r="B3608" s="112"/>
    </row>
    <row r="3609" spans="2:2" ht="12.95" customHeight="1" x14ac:dyDescent="0.2">
      <c r="B3609" s="112"/>
    </row>
    <row r="3610" spans="2:2" ht="12.95" customHeight="1" x14ac:dyDescent="0.2">
      <c r="B3610" s="112"/>
    </row>
    <row r="3611" spans="2:2" ht="12.95" customHeight="1" x14ac:dyDescent="0.2">
      <c r="B3611" s="112"/>
    </row>
    <row r="3612" spans="2:2" ht="12.95" customHeight="1" x14ac:dyDescent="0.2">
      <c r="B3612" s="112"/>
    </row>
    <row r="3613" spans="2:2" ht="12.95" customHeight="1" x14ac:dyDescent="0.2">
      <c r="B3613" s="112"/>
    </row>
    <row r="3614" spans="2:2" ht="12.95" customHeight="1" x14ac:dyDescent="0.2">
      <c r="B3614" s="112"/>
    </row>
    <row r="3615" spans="2:2" ht="12.95" customHeight="1" x14ac:dyDescent="0.2">
      <c r="B3615" s="112"/>
    </row>
    <row r="3616" spans="2:2" ht="12.95" customHeight="1" x14ac:dyDescent="0.2">
      <c r="B3616" s="112"/>
    </row>
    <row r="3617" spans="2:2" ht="12.95" customHeight="1" x14ac:dyDescent="0.2">
      <c r="B3617" s="112"/>
    </row>
    <row r="3618" spans="2:2" ht="12.95" customHeight="1" x14ac:dyDescent="0.2">
      <c r="B3618" s="112"/>
    </row>
    <row r="3619" spans="2:2" ht="12.95" customHeight="1" x14ac:dyDescent="0.2">
      <c r="B3619" s="112"/>
    </row>
    <row r="3620" spans="2:2" ht="12.95" customHeight="1" x14ac:dyDescent="0.2">
      <c r="B3620" s="112"/>
    </row>
    <row r="3621" spans="2:2" ht="12.95" customHeight="1" x14ac:dyDescent="0.2">
      <c r="B3621" s="112"/>
    </row>
    <row r="3622" spans="2:2" ht="12.95" customHeight="1" x14ac:dyDescent="0.2">
      <c r="B3622" s="112"/>
    </row>
    <row r="3623" spans="2:2" ht="12.95" customHeight="1" x14ac:dyDescent="0.2">
      <c r="B3623" s="112"/>
    </row>
    <row r="3624" spans="2:2" ht="12.95" customHeight="1" x14ac:dyDescent="0.2">
      <c r="B3624" s="112"/>
    </row>
    <row r="3625" spans="2:2" ht="12.95" customHeight="1" x14ac:dyDescent="0.2">
      <c r="B3625" s="112"/>
    </row>
    <row r="3626" spans="2:2" ht="12.95" customHeight="1" x14ac:dyDescent="0.2">
      <c r="B3626" s="112"/>
    </row>
    <row r="3627" spans="2:2" ht="12.95" customHeight="1" x14ac:dyDescent="0.2">
      <c r="B3627" s="112"/>
    </row>
    <row r="3628" spans="2:2" ht="12.95" customHeight="1" x14ac:dyDescent="0.2">
      <c r="B3628" s="112"/>
    </row>
    <row r="3629" spans="2:2" ht="12.95" customHeight="1" x14ac:dyDescent="0.2">
      <c r="B3629" s="112"/>
    </row>
    <row r="3630" spans="2:2" ht="12.95" customHeight="1" x14ac:dyDescent="0.2">
      <c r="B3630" s="112"/>
    </row>
    <row r="3631" spans="2:2" ht="12.95" customHeight="1" x14ac:dyDescent="0.2">
      <c r="B3631" s="112"/>
    </row>
    <row r="3632" spans="2:2" ht="12.95" customHeight="1" x14ac:dyDescent="0.2">
      <c r="B3632" s="112"/>
    </row>
    <row r="3633" spans="2:2" ht="12.95" customHeight="1" x14ac:dyDescent="0.2">
      <c r="B3633" s="112"/>
    </row>
    <row r="3634" spans="2:2" ht="12.95" customHeight="1" x14ac:dyDescent="0.2">
      <c r="B3634" s="112"/>
    </row>
    <row r="3635" spans="2:2" ht="12.95" customHeight="1" x14ac:dyDescent="0.2">
      <c r="B3635" s="112"/>
    </row>
    <row r="3636" spans="2:2" ht="12.95" customHeight="1" x14ac:dyDescent="0.2">
      <c r="B3636" s="112"/>
    </row>
    <row r="3637" spans="2:2" ht="12.95" customHeight="1" x14ac:dyDescent="0.2">
      <c r="B3637" s="112"/>
    </row>
    <row r="3638" spans="2:2" ht="12.95" customHeight="1" x14ac:dyDescent="0.2">
      <c r="B3638" s="112"/>
    </row>
    <row r="3639" spans="2:2" ht="12.95" customHeight="1" x14ac:dyDescent="0.2">
      <c r="B3639" s="112"/>
    </row>
    <row r="3640" spans="2:2" ht="12.95" customHeight="1" x14ac:dyDescent="0.2">
      <c r="B3640" s="112"/>
    </row>
    <row r="3641" spans="2:2" ht="12.95" customHeight="1" x14ac:dyDescent="0.2">
      <c r="B3641" s="112"/>
    </row>
    <row r="3642" spans="2:2" ht="12.95" customHeight="1" x14ac:dyDescent="0.2">
      <c r="B3642" s="112"/>
    </row>
    <row r="3643" spans="2:2" ht="12.95" customHeight="1" x14ac:dyDescent="0.2">
      <c r="B3643" s="112"/>
    </row>
    <row r="3644" spans="2:2" ht="12.95" customHeight="1" x14ac:dyDescent="0.2">
      <c r="B3644" s="112"/>
    </row>
    <row r="3645" spans="2:2" ht="12.95" customHeight="1" x14ac:dyDescent="0.2">
      <c r="B3645" s="112"/>
    </row>
    <row r="3646" spans="2:2" ht="12.95" customHeight="1" x14ac:dyDescent="0.2">
      <c r="B3646" s="112"/>
    </row>
    <row r="3647" spans="2:2" ht="12.95" customHeight="1" x14ac:dyDescent="0.2">
      <c r="B3647" s="112"/>
    </row>
    <row r="3648" spans="2:2" ht="12.95" customHeight="1" x14ac:dyDescent="0.2">
      <c r="B3648" s="112"/>
    </row>
    <row r="3649" spans="2:2" ht="12.95" customHeight="1" x14ac:dyDescent="0.2">
      <c r="B3649" s="112"/>
    </row>
    <row r="3650" spans="2:2" ht="12.95" customHeight="1" x14ac:dyDescent="0.2">
      <c r="B3650" s="112"/>
    </row>
    <row r="3651" spans="2:2" ht="12.95" customHeight="1" x14ac:dyDescent="0.2">
      <c r="B3651" s="112"/>
    </row>
    <row r="3652" spans="2:2" ht="12.95" customHeight="1" x14ac:dyDescent="0.2">
      <c r="B3652" s="112"/>
    </row>
    <row r="3653" spans="2:2" ht="12.95" customHeight="1" x14ac:dyDescent="0.2">
      <c r="B3653" s="112"/>
    </row>
    <row r="3654" spans="2:2" ht="12.95" customHeight="1" x14ac:dyDescent="0.2">
      <c r="B3654" s="112"/>
    </row>
    <row r="3655" spans="2:2" ht="12.95" customHeight="1" x14ac:dyDescent="0.2">
      <c r="B3655" s="112"/>
    </row>
    <row r="3656" spans="2:2" ht="12.95" customHeight="1" x14ac:dyDescent="0.2">
      <c r="B3656" s="112"/>
    </row>
    <row r="3657" spans="2:2" ht="12.95" customHeight="1" x14ac:dyDescent="0.2">
      <c r="B3657" s="112"/>
    </row>
    <row r="3658" spans="2:2" ht="12.95" customHeight="1" x14ac:dyDescent="0.2">
      <c r="B3658" s="112"/>
    </row>
    <row r="3659" spans="2:2" ht="12.95" customHeight="1" x14ac:dyDescent="0.2">
      <c r="B3659" s="112"/>
    </row>
    <row r="3660" spans="2:2" ht="12.95" customHeight="1" x14ac:dyDescent="0.2">
      <c r="B3660" s="112"/>
    </row>
    <row r="3661" spans="2:2" ht="12.95" customHeight="1" x14ac:dyDescent="0.2">
      <c r="B3661" s="112"/>
    </row>
    <row r="3662" spans="2:2" ht="12.95" customHeight="1" x14ac:dyDescent="0.2">
      <c r="B3662" s="112"/>
    </row>
    <row r="3663" spans="2:2" ht="12.95" customHeight="1" x14ac:dyDescent="0.2">
      <c r="B3663" s="112"/>
    </row>
    <row r="3664" spans="2:2" ht="12.95" customHeight="1" x14ac:dyDescent="0.2">
      <c r="B3664" s="112"/>
    </row>
    <row r="3665" spans="2:2" ht="12.95" customHeight="1" x14ac:dyDescent="0.2">
      <c r="B3665" s="112"/>
    </row>
    <row r="3666" spans="2:2" ht="12.95" customHeight="1" x14ac:dyDescent="0.2">
      <c r="B3666" s="112"/>
    </row>
    <row r="3667" spans="2:2" ht="12.95" customHeight="1" x14ac:dyDescent="0.2">
      <c r="B3667" s="112"/>
    </row>
    <row r="3668" spans="2:2" ht="12.95" customHeight="1" x14ac:dyDescent="0.2">
      <c r="B3668" s="112"/>
    </row>
    <row r="3669" spans="2:2" ht="12.95" customHeight="1" x14ac:dyDescent="0.2">
      <c r="B3669" s="112"/>
    </row>
    <row r="3670" spans="2:2" ht="12.95" customHeight="1" x14ac:dyDescent="0.2">
      <c r="B3670" s="112"/>
    </row>
    <row r="3671" spans="2:2" ht="12.95" customHeight="1" x14ac:dyDescent="0.2">
      <c r="B3671" s="112"/>
    </row>
    <row r="3672" spans="2:2" ht="12.95" customHeight="1" x14ac:dyDescent="0.2">
      <c r="B3672" s="112"/>
    </row>
    <row r="3673" spans="2:2" ht="12.95" customHeight="1" x14ac:dyDescent="0.2">
      <c r="B3673" s="112"/>
    </row>
    <row r="3674" spans="2:2" ht="12.95" customHeight="1" x14ac:dyDescent="0.2">
      <c r="B3674" s="112"/>
    </row>
    <row r="3675" spans="2:2" ht="12.95" customHeight="1" x14ac:dyDescent="0.2">
      <c r="B3675" s="112"/>
    </row>
    <row r="3676" spans="2:2" ht="12.95" customHeight="1" x14ac:dyDescent="0.2">
      <c r="B3676" s="112"/>
    </row>
    <row r="3677" spans="2:2" ht="12.95" customHeight="1" x14ac:dyDescent="0.2">
      <c r="B3677" s="112"/>
    </row>
    <row r="3678" spans="2:2" ht="12.95" customHeight="1" x14ac:dyDescent="0.2">
      <c r="B3678" s="112"/>
    </row>
    <row r="3679" spans="2:2" ht="12.95" customHeight="1" x14ac:dyDescent="0.2">
      <c r="B3679" s="112"/>
    </row>
    <row r="3680" spans="2:2" ht="12.95" customHeight="1" x14ac:dyDescent="0.2">
      <c r="B3680" s="112"/>
    </row>
    <row r="3681" spans="2:2" ht="12.95" customHeight="1" x14ac:dyDescent="0.2">
      <c r="B3681" s="112"/>
    </row>
    <row r="3682" spans="2:2" ht="12.95" customHeight="1" x14ac:dyDescent="0.2">
      <c r="B3682" s="112"/>
    </row>
    <row r="3683" spans="2:2" ht="12.95" customHeight="1" x14ac:dyDescent="0.2">
      <c r="B3683" s="112"/>
    </row>
    <row r="3684" spans="2:2" ht="12.95" customHeight="1" x14ac:dyDescent="0.2">
      <c r="B3684" s="112"/>
    </row>
    <row r="3685" spans="2:2" ht="12.95" customHeight="1" x14ac:dyDescent="0.2">
      <c r="B3685" s="112"/>
    </row>
    <row r="3686" spans="2:2" ht="12.95" customHeight="1" x14ac:dyDescent="0.2">
      <c r="B3686" s="112"/>
    </row>
    <row r="3687" spans="2:2" ht="12.95" customHeight="1" x14ac:dyDescent="0.2">
      <c r="B3687" s="112"/>
    </row>
    <row r="3688" spans="2:2" ht="12.95" customHeight="1" x14ac:dyDescent="0.2">
      <c r="B3688" s="112"/>
    </row>
    <row r="3689" spans="2:2" ht="12.95" customHeight="1" x14ac:dyDescent="0.2">
      <c r="B3689" s="112"/>
    </row>
    <row r="3690" spans="2:2" ht="12.95" customHeight="1" x14ac:dyDescent="0.2">
      <c r="B3690" s="112"/>
    </row>
    <row r="3691" spans="2:2" ht="12.95" customHeight="1" x14ac:dyDescent="0.2">
      <c r="B3691" s="112"/>
    </row>
    <row r="3692" spans="2:2" ht="12.95" customHeight="1" x14ac:dyDescent="0.2">
      <c r="B3692" s="112"/>
    </row>
    <row r="3693" spans="2:2" ht="12.95" customHeight="1" x14ac:dyDescent="0.2">
      <c r="B3693" s="112"/>
    </row>
    <row r="3694" spans="2:2" ht="12.95" customHeight="1" x14ac:dyDescent="0.2">
      <c r="B3694" s="112"/>
    </row>
    <row r="3695" spans="2:2" ht="12.95" customHeight="1" x14ac:dyDescent="0.2">
      <c r="B3695" s="112"/>
    </row>
    <row r="3696" spans="2:2" ht="12.95" customHeight="1" x14ac:dyDescent="0.2">
      <c r="B3696" s="112"/>
    </row>
    <row r="3697" spans="2:2" ht="12.95" customHeight="1" x14ac:dyDescent="0.2">
      <c r="B3697" s="112"/>
    </row>
    <row r="3698" spans="2:2" ht="12.95" customHeight="1" x14ac:dyDescent="0.2">
      <c r="B3698" s="112"/>
    </row>
    <row r="3699" spans="2:2" ht="12.95" customHeight="1" x14ac:dyDescent="0.2">
      <c r="B3699" s="112"/>
    </row>
    <row r="3700" spans="2:2" ht="12.95" customHeight="1" x14ac:dyDescent="0.2">
      <c r="B3700" s="112"/>
    </row>
    <row r="3701" spans="2:2" ht="12.95" customHeight="1" x14ac:dyDescent="0.2">
      <c r="B3701" s="112"/>
    </row>
    <row r="3702" spans="2:2" ht="12.95" customHeight="1" x14ac:dyDescent="0.2">
      <c r="B3702" s="112"/>
    </row>
    <row r="3703" spans="2:2" ht="12.95" customHeight="1" x14ac:dyDescent="0.2">
      <c r="B3703" s="112"/>
    </row>
    <row r="3704" spans="2:2" ht="12.95" customHeight="1" x14ac:dyDescent="0.2">
      <c r="B3704" s="112"/>
    </row>
    <row r="3705" spans="2:2" ht="12.95" customHeight="1" x14ac:dyDescent="0.2">
      <c r="B3705" s="112"/>
    </row>
    <row r="3706" spans="2:2" ht="12.95" customHeight="1" x14ac:dyDescent="0.2">
      <c r="B3706" s="112"/>
    </row>
    <row r="3707" spans="2:2" ht="12.95" customHeight="1" x14ac:dyDescent="0.2">
      <c r="B3707" s="112"/>
    </row>
    <row r="3708" spans="2:2" ht="12.95" customHeight="1" x14ac:dyDescent="0.2">
      <c r="B3708" s="112"/>
    </row>
    <row r="3709" spans="2:2" ht="12.95" customHeight="1" x14ac:dyDescent="0.2">
      <c r="B3709" s="112"/>
    </row>
    <row r="3710" spans="2:2" ht="12.95" customHeight="1" x14ac:dyDescent="0.2">
      <c r="B3710" s="112"/>
    </row>
    <row r="3711" spans="2:2" ht="12.95" customHeight="1" x14ac:dyDescent="0.2">
      <c r="B3711" s="112"/>
    </row>
    <row r="3712" spans="2:2" ht="12.95" customHeight="1" x14ac:dyDescent="0.2">
      <c r="B3712" s="112"/>
    </row>
    <row r="3713" spans="2:2" ht="12.95" customHeight="1" x14ac:dyDescent="0.2">
      <c r="B3713" s="112"/>
    </row>
    <row r="3714" spans="2:2" ht="12.95" customHeight="1" x14ac:dyDescent="0.2">
      <c r="B3714" s="112"/>
    </row>
    <row r="3715" spans="2:2" ht="12.95" customHeight="1" x14ac:dyDescent="0.2">
      <c r="B3715" s="112"/>
    </row>
    <row r="3716" spans="2:2" ht="12.95" customHeight="1" x14ac:dyDescent="0.2">
      <c r="B3716" s="112"/>
    </row>
    <row r="3717" spans="2:2" ht="12.95" customHeight="1" x14ac:dyDescent="0.2">
      <c r="B3717" s="112"/>
    </row>
    <row r="3718" spans="2:2" ht="12.95" customHeight="1" x14ac:dyDescent="0.2">
      <c r="B3718" s="112"/>
    </row>
    <row r="3719" spans="2:2" ht="12.95" customHeight="1" x14ac:dyDescent="0.2">
      <c r="B3719" s="112"/>
    </row>
    <row r="3720" spans="2:2" ht="12.95" customHeight="1" x14ac:dyDescent="0.2">
      <c r="B3720" s="112"/>
    </row>
    <row r="3721" spans="2:2" ht="12.95" customHeight="1" x14ac:dyDescent="0.2">
      <c r="B3721" s="112"/>
    </row>
    <row r="3722" spans="2:2" ht="12.95" customHeight="1" x14ac:dyDescent="0.2">
      <c r="B3722" s="112"/>
    </row>
    <row r="3723" spans="2:2" ht="12.95" customHeight="1" x14ac:dyDescent="0.2">
      <c r="B3723" s="112"/>
    </row>
    <row r="3724" spans="2:2" ht="12.95" customHeight="1" x14ac:dyDescent="0.2">
      <c r="B3724" s="112"/>
    </row>
    <row r="3725" spans="2:2" ht="12.95" customHeight="1" x14ac:dyDescent="0.2">
      <c r="B3725" s="112"/>
    </row>
    <row r="3726" spans="2:2" ht="12.95" customHeight="1" x14ac:dyDescent="0.2">
      <c r="B3726" s="112"/>
    </row>
    <row r="3727" spans="2:2" ht="12.95" customHeight="1" x14ac:dyDescent="0.2">
      <c r="B3727" s="112"/>
    </row>
    <row r="3728" spans="2:2" ht="12.95" customHeight="1" x14ac:dyDescent="0.2">
      <c r="B3728" s="112"/>
    </row>
    <row r="3729" spans="2:2" ht="12.95" customHeight="1" x14ac:dyDescent="0.2">
      <c r="B3729" s="112"/>
    </row>
    <row r="3730" spans="2:2" ht="12.95" customHeight="1" x14ac:dyDescent="0.2">
      <c r="B3730" s="112"/>
    </row>
    <row r="3731" spans="2:2" ht="12.95" customHeight="1" x14ac:dyDescent="0.2">
      <c r="B3731" s="112"/>
    </row>
    <row r="3732" spans="2:2" ht="12.95" customHeight="1" x14ac:dyDescent="0.2">
      <c r="B3732" s="112"/>
    </row>
    <row r="3733" spans="2:2" ht="12.95" customHeight="1" x14ac:dyDescent="0.2">
      <c r="B3733" s="112"/>
    </row>
    <row r="3734" spans="2:2" ht="12.95" customHeight="1" x14ac:dyDescent="0.2">
      <c r="B3734" s="112"/>
    </row>
    <row r="3735" spans="2:2" ht="12.95" customHeight="1" x14ac:dyDescent="0.2">
      <c r="B3735" s="112"/>
    </row>
    <row r="3736" spans="2:2" ht="12.95" customHeight="1" x14ac:dyDescent="0.2">
      <c r="B3736" s="112"/>
    </row>
    <row r="3737" spans="2:2" ht="12.95" customHeight="1" x14ac:dyDescent="0.2">
      <c r="B3737" s="112"/>
    </row>
    <row r="3738" spans="2:2" ht="12.95" customHeight="1" x14ac:dyDescent="0.2">
      <c r="B3738" s="112"/>
    </row>
    <row r="3739" spans="2:2" ht="12.95" customHeight="1" x14ac:dyDescent="0.2">
      <c r="B3739" s="112"/>
    </row>
    <row r="3740" spans="2:2" ht="12.95" customHeight="1" x14ac:dyDescent="0.2">
      <c r="B3740" s="112"/>
    </row>
    <row r="3741" spans="2:2" ht="12.95" customHeight="1" x14ac:dyDescent="0.2">
      <c r="B3741" s="112"/>
    </row>
    <row r="3742" spans="2:2" ht="12.95" customHeight="1" x14ac:dyDescent="0.2">
      <c r="B3742" s="112"/>
    </row>
    <row r="3743" spans="2:2" ht="12.95" customHeight="1" x14ac:dyDescent="0.2">
      <c r="B3743" s="112"/>
    </row>
    <row r="3744" spans="2:2" ht="12.95" customHeight="1" x14ac:dyDescent="0.2">
      <c r="B3744" s="112"/>
    </row>
    <row r="3745" spans="2:2" ht="12.95" customHeight="1" x14ac:dyDescent="0.2">
      <c r="B3745" s="112"/>
    </row>
    <row r="3746" spans="2:2" ht="12.95" customHeight="1" x14ac:dyDescent="0.2">
      <c r="B3746" s="112"/>
    </row>
    <row r="3747" spans="2:2" ht="12.95" customHeight="1" x14ac:dyDescent="0.2">
      <c r="B3747" s="112"/>
    </row>
    <row r="3748" spans="2:2" ht="12.95" customHeight="1" x14ac:dyDescent="0.2">
      <c r="B3748" s="112"/>
    </row>
    <row r="3749" spans="2:2" ht="12.95" customHeight="1" x14ac:dyDescent="0.2">
      <c r="B3749" s="112"/>
    </row>
    <row r="3750" spans="2:2" ht="12.95" customHeight="1" x14ac:dyDescent="0.2">
      <c r="B3750" s="112"/>
    </row>
    <row r="3751" spans="2:2" ht="12.95" customHeight="1" x14ac:dyDescent="0.2">
      <c r="B3751" s="112"/>
    </row>
    <row r="3752" spans="2:2" ht="12.95" customHeight="1" x14ac:dyDescent="0.2">
      <c r="B3752" s="112"/>
    </row>
    <row r="3753" spans="2:2" ht="12.95" customHeight="1" x14ac:dyDescent="0.2">
      <c r="B3753" s="112"/>
    </row>
    <row r="3754" spans="2:2" ht="12.95" customHeight="1" x14ac:dyDescent="0.2">
      <c r="B3754" s="112"/>
    </row>
    <row r="3755" spans="2:2" ht="12.95" customHeight="1" x14ac:dyDescent="0.2">
      <c r="B3755" s="112"/>
    </row>
    <row r="3756" spans="2:2" ht="12.95" customHeight="1" x14ac:dyDescent="0.2">
      <c r="B3756" s="112"/>
    </row>
    <row r="3757" spans="2:2" ht="12.95" customHeight="1" x14ac:dyDescent="0.2">
      <c r="B3757" s="112"/>
    </row>
    <row r="3758" spans="2:2" ht="12.95" customHeight="1" x14ac:dyDescent="0.2">
      <c r="B3758" s="112"/>
    </row>
    <row r="3759" spans="2:2" ht="12.95" customHeight="1" x14ac:dyDescent="0.2">
      <c r="B3759" s="112"/>
    </row>
    <row r="3760" spans="2:2" ht="12.95" customHeight="1" x14ac:dyDescent="0.2">
      <c r="B3760" s="112"/>
    </row>
    <row r="3761" spans="2:2" ht="12.95" customHeight="1" x14ac:dyDescent="0.2">
      <c r="B3761" s="112"/>
    </row>
    <row r="3762" spans="2:2" ht="12.95" customHeight="1" x14ac:dyDescent="0.2">
      <c r="B3762" s="112"/>
    </row>
    <row r="3763" spans="2:2" ht="12.95" customHeight="1" x14ac:dyDescent="0.2">
      <c r="B3763" s="112"/>
    </row>
    <row r="3764" spans="2:2" ht="12.95" customHeight="1" x14ac:dyDescent="0.2">
      <c r="B3764" s="112"/>
    </row>
    <row r="3765" spans="2:2" ht="12.95" customHeight="1" x14ac:dyDescent="0.2">
      <c r="B3765" s="112"/>
    </row>
    <row r="3766" spans="2:2" ht="12.95" customHeight="1" x14ac:dyDescent="0.2">
      <c r="B3766" s="112"/>
    </row>
    <row r="3767" spans="2:2" ht="12.95" customHeight="1" x14ac:dyDescent="0.2">
      <c r="B3767" s="112"/>
    </row>
    <row r="3768" spans="2:2" ht="12.95" customHeight="1" x14ac:dyDescent="0.2">
      <c r="B3768" s="112"/>
    </row>
    <row r="3769" spans="2:2" ht="12.95" customHeight="1" x14ac:dyDescent="0.2">
      <c r="B3769" s="112"/>
    </row>
    <row r="3770" spans="2:2" ht="12.95" customHeight="1" x14ac:dyDescent="0.2">
      <c r="B3770" s="112"/>
    </row>
    <row r="3771" spans="2:2" ht="12.95" customHeight="1" x14ac:dyDescent="0.2">
      <c r="B3771" s="112"/>
    </row>
    <row r="3772" spans="2:2" ht="12.95" customHeight="1" x14ac:dyDescent="0.2">
      <c r="B3772" s="112"/>
    </row>
    <row r="3773" spans="2:2" ht="12.95" customHeight="1" x14ac:dyDescent="0.2">
      <c r="B3773" s="112"/>
    </row>
    <row r="3774" spans="2:2" ht="12.95" customHeight="1" x14ac:dyDescent="0.2">
      <c r="B3774" s="112"/>
    </row>
    <row r="3775" spans="2:2" ht="12.95" customHeight="1" x14ac:dyDescent="0.2">
      <c r="B3775" s="112"/>
    </row>
    <row r="3776" spans="2:2" ht="12.95" customHeight="1" x14ac:dyDescent="0.2">
      <c r="B3776" s="112"/>
    </row>
    <row r="3777" spans="2:2" ht="12.95" customHeight="1" x14ac:dyDescent="0.2">
      <c r="B3777" s="112"/>
    </row>
    <row r="3778" spans="2:2" ht="12.95" customHeight="1" x14ac:dyDescent="0.2">
      <c r="B3778" s="112"/>
    </row>
    <row r="3779" spans="2:2" ht="12.95" customHeight="1" x14ac:dyDescent="0.2">
      <c r="B3779" s="112"/>
    </row>
    <row r="3780" spans="2:2" ht="12.95" customHeight="1" x14ac:dyDescent="0.2">
      <c r="B3780" s="112"/>
    </row>
    <row r="3781" spans="2:2" ht="12.95" customHeight="1" x14ac:dyDescent="0.2">
      <c r="B3781" s="112"/>
    </row>
    <row r="3782" spans="2:2" ht="12.95" customHeight="1" x14ac:dyDescent="0.2">
      <c r="B3782" s="112"/>
    </row>
    <row r="3783" spans="2:2" ht="12.95" customHeight="1" x14ac:dyDescent="0.2">
      <c r="B3783" s="112"/>
    </row>
    <row r="3784" spans="2:2" ht="12.95" customHeight="1" x14ac:dyDescent="0.2">
      <c r="B3784" s="112"/>
    </row>
    <row r="3785" spans="2:2" ht="12.95" customHeight="1" x14ac:dyDescent="0.2">
      <c r="B3785" s="112"/>
    </row>
    <row r="3786" spans="2:2" ht="12.95" customHeight="1" x14ac:dyDescent="0.2">
      <c r="B3786" s="112"/>
    </row>
    <row r="3787" spans="2:2" ht="12.95" customHeight="1" x14ac:dyDescent="0.2">
      <c r="B3787" s="112"/>
    </row>
    <row r="3788" spans="2:2" ht="12.95" customHeight="1" x14ac:dyDescent="0.2">
      <c r="B3788" s="112"/>
    </row>
    <row r="3789" spans="2:2" ht="12.95" customHeight="1" x14ac:dyDescent="0.2">
      <c r="B3789" s="112"/>
    </row>
    <row r="3790" spans="2:2" ht="12.95" customHeight="1" x14ac:dyDescent="0.2">
      <c r="B3790" s="112"/>
    </row>
    <row r="3791" spans="2:2" ht="12.95" customHeight="1" x14ac:dyDescent="0.2">
      <c r="B3791" s="112"/>
    </row>
    <row r="3792" spans="2:2" ht="12.95" customHeight="1" x14ac:dyDescent="0.2">
      <c r="B3792" s="112"/>
    </row>
    <row r="3793" spans="2:2" ht="12.95" customHeight="1" x14ac:dyDescent="0.2">
      <c r="B3793" s="112"/>
    </row>
    <row r="3794" spans="2:2" ht="12.95" customHeight="1" x14ac:dyDescent="0.2">
      <c r="B3794" s="112"/>
    </row>
    <row r="3795" spans="2:2" ht="12.95" customHeight="1" x14ac:dyDescent="0.2">
      <c r="B3795" s="112"/>
    </row>
    <row r="3796" spans="2:2" ht="12.95" customHeight="1" x14ac:dyDescent="0.2">
      <c r="B3796" s="112"/>
    </row>
    <row r="3797" spans="2:2" ht="12.95" customHeight="1" x14ac:dyDescent="0.2">
      <c r="B3797" s="112"/>
    </row>
    <row r="3798" spans="2:2" ht="12.95" customHeight="1" x14ac:dyDescent="0.2">
      <c r="B3798" s="112"/>
    </row>
    <row r="3799" spans="2:2" ht="12.95" customHeight="1" x14ac:dyDescent="0.2">
      <c r="B3799" s="112"/>
    </row>
    <row r="3800" spans="2:2" ht="12.95" customHeight="1" x14ac:dyDescent="0.2">
      <c r="B3800" s="112"/>
    </row>
    <row r="3801" spans="2:2" ht="12.95" customHeight="1" x14ac:dyDescent="0.2">
      <c r="B3801" s="112"/>
    </row>
    <row r="3802" spans="2:2" ht="12.95" customHeight="1" x14ac:dyDescent="0.2">
      <c r="B3802" s="112"/>
    </row>
    <row r="3803" spans="2:2" ht="12.95" customHeight="1" x14ac:dyDescent="0.2">
      <c r="B3803" s="112"/>
    </row>
    <row r="3804" spans="2:2" ht="12.95" customHeight="1" x14ac:dyDescent="0.2">
      <c r="B3804" s="112"/>
    </row>
    <row r="3805" spans="2:2" ht="12.95" customHeight="1" x14ac:dyDescent="0.2">
      <c r="B3805" s="112"/>
    </row>
    <row r="3806" spans="2:2" ht="12.95" customHeight="1" x14ac:dyDescent="0.2">
      <c r="B3806" s="112"/>
    </row>
    <row r="3807" spans="2:2" ht="12.95" customHeight="1" x14ac:dyDescent="0.2">
      <c r="B3807" s="112"/>
    </row>
    <row r="3808" spans="2:2" ht="12.95" customHeight="1" x14ac:dyDescent="0.2">
      <c r="B3808" s="112"/>
    </row>
    <row r="3809" spans="2:2" ht="12.95" customHeight="1" x14ac:dyDescent="0.2">
      <c r="B3809" s="112"/>
    </row>
    <row r="3810" spans="2:2" ht="12.95" customHeight="1" x14ac:dyDescent="0.2">
      <c r="B3810" s="112"/>
    </row>
    <row r="3811" spans="2:2" ht="12.95" customHeight="1" x14ac:dyDescent="0.2">
      <c r="B3811" s="112"/>
    </row>
    <row r="3812" spans="2:2" ht="12.95" customHeight="1" x14ac:dyDescent="0.2">
      <c r="B3812" s="112"/>
    </row>
    <row r="3813" spans="2:2" ht="12.95" customHeight="1" x14ac:dyDescent="0.2">
      <c r="B3813" s="112"/>
    </row>
    <row r="3814" spans="2:2" ht="12.95" customHeight="1" x14ac:dyDescent="0.2">
      <c r="B3814" s="112"/>
    </row>
    <row r="3815" spans="2:2" ht="12.95" customHeight="1" x14ac:dyDescent="0.2">
      <c r="B3815" s="112"/>
    </row>
    <row r="3816" spans="2:2" ht="12.95" customHeight="1" x14ac:dyDescent="0.2">
      <c r="B3816" s="112"/>
    </row>
    <row r="3817" spans="2:2" ht="12.95" customHeight="1" x14ac:dyDescent="0.2">
      <c r="B3817" s="112"/>
    </row>
    <row r="3818" spans="2:2" ht="12.95" customHeight="1" x14ac:dyDescent="0.2">
      <c r="B3818" s="112"/>
    </row>
    <row r="3819" spans="2:2" ht="12.95" customHeight="1" x14ac:dyDescent="0.2">
      <c r="B3819" s="112"/>
    </row>
    <row r="3820" spans="2:2" ht="12.95" customHeight="1" x14ac:dyDescent="0.2">
      <c r="B3820" s="112"/>
    </row>
    <row r="3821" spans="2:2" ht="12.95" customHeight="1" x14ac:dyDescent="0.2">
      <c r="B3821" s="112"/>
    </row>
    <row r="3822" spans="2:2" ht="12.95" customHeight="1" x14ac:dyDescent="0.2">
      <c r="B3822" s="112"/>
    </row>
    <row r="3823" spans="2:2" ht="12.95" customHeight="1" x14ac:dyDescent="0.2">
      <c r="B3823" s="112"/>
    </row>
    <row r="3824" spans="2:2" ht="12.95" customHeight="1" x14ac:dyDescent="0.2">
      <c r="B3824" s="112"/>
    </row>
    <row r="3825" spans="2:2" ht="12.95" customHeight="1" x14ac:dyDescent="0.2">
      <c r="B3825" s="112"/>
    </row>
    <row r="3826" spans="2:2" ht="12.95" customHeight="1" x14ac:dyDescent="0.2">
      <c r="B3826" s="112"/>
    </row>
    <row r="3827" spans="2:2" ht="12.95" customHeight="1" x14ac:dyDescent="0.2">
      <c r="B3827" s="112"/>
    </row>
    <row r="3828" spans="2:2" ht="12.95" customHeight="1" x14ac:dyDescent="0.2">
      <c r="B3828" s="112"/>
    </row>
    <row r="3829" spans="2:2" ht="12.95" customHeight="1" x14ac:dyDescent="0.2">
      <c r="B3829" s="112"/>
    </row>
    <row r="3830" spans="2:2" ht="12.95" customHeight="1" x14ac:dyDescent="0.2">
      <c r="B3830" s="112"/>
    </row>
    <row r="3831" spans="2:2" ht="12.95" customHeight="1" x14ac:dyDescent="0.2">
      <c r="B3831" s="112"/>
    </row>
    <row r="3832" spans="2:2" ht="12.95" customHeight="1" x14ac:dyDescent="0.2">
      <c r="B3832" s="112"/>
    </row>
    <row r="3833" spans="2:2" ht="12.95" customHeight="1" x14ac:dyDescent="0.2">
      <c r="B3833" s="112"/>
    </row>
    <row r="3834" spans="2:2" ht="12.95" customHeight="1" x14ac:dyDescent="0.2">
      <c r="B3834" s="112"/>
    </row>
    <row r="3835" spans="2:2" ht="12.95" customHeight="1" x14ac:dyDescent="0.2">
      <c r="B3835" s="112"/>
    </row>
    <row r="3836" spans="2:2" ht="12.95" customHeight="1" x14ac:dyDescent="0.2">
      <c r="B3836" s="112"/>
    </row>
    <row r="3837" spans="2:2" ht="12.95" customHeight="1" x14ac:dyDescent="0.2">
      <c r="B3837" s="112"/>
    </row>
    <row r="3838" spans="2:2" ht="12.95" customHeight="1" x14ac:dyDescent="0.2">
      <c r="B3838" s="112"/>
    </row>
    <row r="3839" spans="2:2" ht="12.95" customHeight="1" x14ac:dyDescent="0.2">
      <c r="B3839" s="112"/>
    </row>
    <row r="3840" spans="2:2" ht="12.95" customHeight="1" x14ac:dyDescent="0.2">
      <c r="B3840" s="112"/>
    </row>
    <row r="3841" spans="2:2" ht="12.95" customHeight="1" x14ac:dyDescent="0.2">
      <c r="B3841" s="112"/>
    </row>
    <row r="3842" spans="2:2" ht="12.95" customHeight="1" x14ac:dyDescent="0.2">
      <c r="B3842" s="112"/>
    </row>
    <row r="3843" spans="2:2" ht="12.95" customHeight="1" x14ac:dyDescent="0.2">
      <c r="B3843" s="112"/>
    </row>
    <row r="3844" spans="2:2" ht="12.95" customHeight="1" x14ac:dyDescent="0.2">
      <c r="B3844" s="112"/>
    </row>
    <row r="3845" spans="2:2" ht="12.95" customHeight="1" x14ac:dyDescent="0.2">
      <c r="B3845" s="112"/>
    </row>
    <row r="3846" spans="2:2" ht="12.95" customHeight="1" x14ac:dyDescent="0.2">
      <c r="B3846" s="112"/>
    </row>
    <row r="3847" spans="2:2" ht="12.95" customHeight="1" x14ac:dyDescent="0.2">
      <c r="B3847" s="112"/>
    </row>
    <row r="3848" spans="2:2" ht="12.95" customHeight="1" x14ac:dyDescent="0.2">
      <c r="B3848" s="112"/>
    </row>
    <row r="3849" spans="2:2" ht="12.95" customHeight="1" x14ac:dyDescent="0.2">
      <c r="B3849" s="112"/>
    </row>
    <row r="3850" spans="2:2" ht="12.95" customHeight="1" x14ac:dyDescent="0.2">
      <c r="B3850" s="112"/>
    </row>
    <row r="3851" spans="2:2" ht="12.95" customHeight="1" x14ac:dyDescent="0.2">
      <c r="B3851" s="112"/>
    </row>
    <row r="3852" spans="2:2" ht="12.95" customHeight="1" x14ac:dyDescent="0.2">
      <c r="B3852" s="112"/>
    </row>
    <row r="3853" spans="2:2" ht="12.95" customHeight="1" x14ac:dyDescent="0.2">
      <c r="B3853" s="112"/>
    </row>
    <row r="3854" spans="2:2" ht="12.95" customHeight="1" x14ac:dyDescent="0.2">
      <c r="B3854" s="112"/>
    </row>
    <row r="3855" spans="2:2" ht="12.95" customHeight="1" x14ac:dyDescent="0.2">
      <c r="B3855" s="112"/>
    </row>
    <row r="3856" spans="2:2" ht="12.95" customHeight="1" x14ac:dyDescent="0.2">
      <c r="B3856" s="112"/>
    </row>
    <row r="3857" spans="2:2" ht="12.95" customHeight="1" x14ac:dyDescent="0.2">
      <c r="B3857" s="112"/>
    </row>
    <row r="3858" spans="2:2" ht="12.95" customHeight="1" x14ac:dyDescent="0.2">
      <c r="B3858" s="112"/>
    </row>
    <row r="3859" spans="2:2" ht="12.95" customHeight="1" x14ac:dyDescent="0.2">
      <c r="B3859" s="112"/>
    </row>
    <row r="3860" spans="2:2" ht="12.95" customHeight="1" x14ac:dyDescent="0.2">
      <c r="B3860" s="112"/>
    </row>
    <row r="3861" spans="2:2" ht="12.95" customHeight="1" x14ac:dyDescent="0.2">
      <c r="B3861" s="112"/>
    </row>
    <row r="3862" spans="2:2" ht="12.95" customHeight="1" x14ac:dyDescent="0.2">
      <c r="B3862" s="112"/>
    </row>
    <row r="3863" spans="2:2" ht="12.95" customHeight="1" x14ac:dyDescent="0.2">
      <c r="B3863" s="112"/>
    </row>
    <row r="3864" spans="2:2" ht="12.95" customHeight="1" x14ac:dyDescent="0.2">
      <c r="B3864" s="112"/>
    </row>
    <row r="3865" spans="2:2" ht="12.95" customHeight="1" x14ac:dyDescent="0.2">
      <c r="B3865" s="112"/>
    </row>
    <row r="3866" spans="2:2" ht="12.95" customHeight="1" x14ac:dyDescent="0.2">
      <c r="B3866" s="112"/>
    </row>
    <row r="3867" spans="2:2" ht="12.95" customHeight="1" x14ac:dyDescent="0.2">
      <c r="B3867" s="112"/>
    </row>
    <row r="3868" spans="2:2" ht="12.95" customHeight="1" x14ac:dyDescent="0.2">
      <c r="B3868" s="112"/>
    </row>
    <row r="3869" spans="2:2" ht="12.95" customHeight="1" x14ac:dyDescent="0.2">
      <c r="B3869" s="112"/>
    </row>
    <row r="3870" spans="2:2" ht="12.95" customHeight="1" x14ac:dyDescent="0.2">
      <c r="B3870" s="112"/>
    </row>
    <row r="3871" spans="2:2" ht="12.95" customHeight="1" x14ac:dyDescent="0.2">
      <c r="B3871" s="112"/>
    </row>
    <row r="3872" spans="2:2" ht="12.95" customHeight="1" x14ac:dyDescent="0.2">
      <c r="B3872" s="112"/>
    </row>
    <row r="3873" spans="2:2" ht="12.95" customHeight="1" x14ac:dyDescent="0.2">
      <c r="B3873" s="112"/>
    </row>
    <row r="3874" spans="2:2" ht="12.95" customHeight="1" x14ac:dyDescent="0.2">
      <c r="B3874" s="112"/>
    </row>
    <row r="3875" spans="2:2" ht="12.95" customHeight="1" x14ac:dyDescent="0.2">
      <c r="B3875" s="112"/>
    </row>
    <row r="3876" spans="2:2" ht="12.95" customHeight="1" x14ac:dyDescent="0.2">
      <c r="B3876" s="112"/>
    </row>
    <row r="3877" spans="2:2" ht="12.95" customHeight="1" x14ac:dyDescent="0.2">
      <c r="B3877" s="112"/>
    </row>
    <row r="3878" spans="2:2" ht="12.95" customHeight="1" x14ac:dyDescent="0.2">
      <c r="B3878" s="112"/>
    </row>
    <row r="3879" spans="2:2" ht="12.95" customHeight="1" x14ac:dyDescent="0.2">
      <c r="B3879" s="112"/>
    </row>
    <row r="3880" spans="2:2" ht="12.95" customHeight="1" x14ac:dyDescent="0.2">
      <c r="B3880" s="112"/>
    </row>
    <row r="3881" spans="2:2" ht="12.95" customHeight="1" x14ac:dyDescent="0.2">
      <c r="B3881" s="112"/>
    </row>
    <row r="3882" spans="2:2" ht="12.95" customHeight="1" x14ac:dyDescent="0.2">
      <c r="B3882" s="112"/>
    </row>
    <row r="3883" spans="2:2" ht="12.95" customHeight="1" x14ac:dyDescent="0.2">
      <c r="B3883" s="112"/>
    </row>
    <row r="3884" spans="2:2" ht="12.95" customHeight="1" x14ac:dyDescent="0.2">
      <c r="B3884" s="112"/>
    </row>
    <row r="3885" spans="2:2" ht="12.95" customHeight="1" x14ac:dyDescent="0.2">
      <c r="B3885" s="112"/>
    </row>
    <row r="3886" spans="2:2" ht="12.95" customHeight="1" x14ac:dyDescent="0.2">
      <c r="B3886" s="112"/>
    </row>
    <row r="3887" spans="2:2" ht="12.95" customHeight="1" x14ac:dyDescent="0.2">
      <c r="B3887" s="112"/>
    </row>
    <row r="3888" spans="2:2" ht="12.95" customHeight="1" x14ac:dyDescent="0.2">
      <c r="B3888" s="112"/>
    </row>
    <row r="3889" spans="2:2" ht="12.95" customHeight="1" x14ac:dyDescent="0.2">
      <c r="B3889" s="112"/>
    </row>
    <row r="3890" spans="2:2" ht="12.95" customHeight="1" x14ac:dyDescent="0.2">
      <c r="B3890" s="112"/>
    </row>
    <row r="3891" spans="2:2" ht="12.95" customHeight="1" x14ac:dyDescent="0.2">
      <c r="B3891" s="112"/>
    </row>
    <row r="3892" spans="2:2" ht="12.95" customHeight="1" x14ac:dyDescent="0.2">
      <c r="B3892" s="112"/>
    </row>
    <row r="3893" spans="2:2" ht="12.95" customHeight="1" x14ac:dyDescent="0.2">
      <c r="B3893" s="112"/>
    </row>
    <row r="3894" spans="2:2" ht="12.95" customHeight="1" x14ac:dyDescent="0.2">
      <c r="B3894" s="112"/>
    </row>
    <row r="3895" spans="2:2" ht="12.95" customHeight="1" x14ac:dyDescent="0.2">
      <c r="B3895" s="112"/>
    </row>
    <row r="3896" spans="2:2" ht="12.95" customHeight="1" x14ac:dyDescent="0.2">
      <c r="B3896" s="112"/>
    </row>
    <row r="3897" spans="2:2" ht="12.95" customHeight="1" x14ac:dyDescent="0.2">
      <c r="B3897" s="112"/>
    </row>
    <row r="3898" spans="2:2" ht="12.95" customHeight="1" x14ac:dyDescent="0.2">
      <c r="B3898" s="112"/>
    </row>
    <row r="3899" spans="2:2" ht="12.95" customHeight="1" x14ac:dyDescent="0.2">
      <c r="B3899" s="112"/>
    </row>
    <row r="3900" spans="2:2" ht="12.95" customHeight="1" x14ac:dyDescent="0.2">
      <c r="B3900" s="112"/>
    </row>
    <row r="3901" spans="2:2" ht="12.95" customHeight="1" x14ac:dyDescent="0.2">
      <c r="B3901" s="112"/>
    </row>
    <row r="3902" spans="2:2" ht="12.95" customHeight="1" x14ac:dyDescent="0.2">
      <c r="B3902" s="112"/>
    </row>
    <row r="3903" spans="2:2" ht="12.95" customHeight="1" x14ac:dyDescent="0.2">
      <c r="B3903" s="112"/>
    </row>
    <row r="3904" spans="2:2" ht="12.95" customHeight="1" x14ac:dyDescent="0.2">
      <c r="B3904" s="112"/>
    </row>
    <row r="3905" spans="2:2" ht="12.95" customHeight="1" x14ac:dyDescent="0.2">
      <c r="B3905" s="112"/>
    </row>
    <row r="3906" spans="2:2" ht="12.95" customHeight="1" x14ac:dyDescent="0.2">
      <c r="B3906" s="112"/>
    </row>
    <row r="3907" spans="2:2" ht="12.95" customHeight="1" x14ac:dyDescent="0.2">
      <c r="B3907" s="112"/>
    </row>
    <row r="3908" spans="2:2" ht="12.95" customHeight="1" x14ac:dyDescent="0.2">
      <c r="B3908" s="112"/>
    </row>
    <row r="3909" spans="2:2" ht="12.95" customHeight="1" x14ac:dyDescent="0.2">
      <c r="B3909" s="112"/>
    </row>
    <row r="3910" spans="2:2" ht="12.95" customHeight="1" x14ac:dyDescent="0.2">
      <c r="B3910" s="112"/>
    </row>
    <row r="3911" spans="2:2" ht="12.95" customHeight="1" x14ac:dyDescent="0.2">
      <c r="B3911" s="112"/>
    </row>
    <row r="3912" spans="2:2" ht="12.95" customHeight="1" x14ac:dyDescent="0.2">
      <c r="B3912" s="112"/>
    </row>
    <row r="3913" spans="2:2" ht="12.95" customHeight="1" x14ac:dyDescent="0.2">
      <c r="B3913" s="112"/>
    </row>
    <row r="3914" spans="2:2" ht="12.95" customHeight="1" x14ac:dyDescent="0.2">
      <c r="B3914" s="112"/>
    </row>
    <row r="3915" spans="2:2" ht="12.95" customHeight="1" x14ac:dyDescent="0.2">
      <c r="B3915" s="112"/>
    </row>
    <row r="3916" spans="2:2" ht="12.95" customHeight="1" x14ac:dyDescent="0.2">
      <c r="B3916" s="112"/>
    </row>
    <row r="3917" spans="2:2" ht="12.95" customHeight="1" x14ac:dyDescent="0.2">
      <c r="B3917" s="112"/>
    </row>
    <row r="3918" spans="2:2" ht="12.95" customHeight="1" x14ac:dyDescent="0.2">
      <c r="B3918" s="112"/>
    </row>
    <row r="3919" spans="2:2" ht="12.95" customHeight="1" x14ac:dyDescent="0.2">
      <c r="B3919" s="112"/>
    </row>
    <row r="3920" spans="2:2" ht="12.95" customHeight="1" x14ac:dyDescent="0.2">
      <c r="B3920" s="112"/>
    </row>
    <row r="3921" spans="2:2" ht="12.95" customHeight="1" x14ac:dyDescent="0.2">
      <c r="B3921" s="112"/>
    </row>
    <row r="3922" spans="2:2" ht="12.95" customHeight="1" x14ac:dyDescent="0.2">
      <c r="B3922" s="112"/>
    </row>
    <row r="3923" spans="2:2" ht="12.95" customHeight="1" x14ac:dyDescent="0.2">
      <c r="B3923" s="112"/>
    </row>
    <row r="3924" spans="2:2" ht="12.95" customHeight="1" x14ac:dyDescent="0.2">
      <c r="B3924" s="112"/>
    </row>
    <row r="3925" spans="2:2" ht="12.95" customHeight="1" x14ac:dyDescent="0.2">
      <c r="B3925" s="112"/>
    </row>
    <row r="3926" spans="2:2" ht="12.95" customHeight="1" x14ac:dyDescent="0.2">
      <c r="B3926" s="112"/>
    </row>
    <row r="3927" spans="2:2" ht="12.95" customHeight="1" x14ac:dyDescent="0.2">
      <c r="B3927" s="112"/>
    </row>
    <row r="3928" spans="2:2" ht="12.95" customHeight="1" x14ac:dyDescent="0.2">
      <c r="B3928" s="112"/>
    </row>
    <row r="3929" spans="2:2" ht="12.95" customHeight="1" x14ac:dyDescent="0.2">
      <c r="B3929" s="112"/>
    </row>
    <row r="3930" spans="2:2" ht="12.95" customHeight="1" x14ac:dyDescent="0.2">
      <c r="B3930" s="112"/>
    </row>
    <row r="3931" spans="2:2" ht="12.95" customHeight="1" x14ac:dyDescent="0.2">
      <c r="B3931" s="112"/>
    </row>
    <row r="3932" spans="2:2" ht="12.95" customHeight="1" x14ac:dyDescent="0.2">
      <c r="B3932" s="112"/>
    </row>
    <row r="3933" spans="2:2" ht="12.95" customHeight="1" x14ac:dyDescent="0.2">
      <c r="B3933" s="112"/>
    </row>
    <row r="3934" spans="2:2" ht="12.95" customHeight="1" x14ac:dyDescent="0.2">
      <c r="B3934" s="112"/>
    </row>
    <row r="3935" spans="2:2" ht="12.95" customHeight="1" x14ac:dyDescent="0.2">
      <c r="B3935" s="112"/>
    </row>
    <row r="3936" spans="2:2" ht="12.95" customHeight="1" x14ac:dyDescent="0.2">
      <c r="B3936" s="112"/>
    </row>
    <row r="3937" spans="2:2" ht="12.95" customHeight="1" x14ac:dyDescent="0.2">
      <c r="B3937" s="112"/>
    </row>
    <row r="3938" spans="2:2" ht="12.95" customHeight="1" x14ac:dyDescent="0.2">
      <c r="B3938" s="112"/>
    </row>
    <row r="3939" spans="2:2" ht="12.95" customHeight="1" x14ac:dyDescent="0.2">
      <c r="B3939" s="112"/>
    </row>
    <row r="3940" spans="2:2" ht="12.95" customHeight="1" x14ac:dyDescent="0.2">
      <c r="B3940" s="112"/>
    </row>
    <row r="3941" spans="2:2" ht="12.95" customHeight="1" x14ac:dyDescent="0.2">
      <c r="B3941" s="112"/>
    </row>
    <row r="3942" spans="2:2" ht="12.95" customHeight="1" x14ac:dyDescent="0.2">
      <c r="B3942" s="112"/>
    </row>
    <row r="3943" spans="2:2" ht="12.95" customHeight="1" x14ac:dyDescent="0.2">
      <c r="B3943" s="112"/>
    </row>
    <row r="3944" spans="2:2" ht="12.95" customHeight="1" x14ac:dyDescent="0.2">
      <c r="B3944" s="112"/>
    </row>
    <row r="3945" spans="2:2" ht="12.95" customHeight="1" x14ac:dyDescent="0.2">
      <c r="B3945" s="112"/>
    </row>
    <row r="3946" spans="2:2" ht="12.95" customHeight="1" x14ac:dyDescent="0.2">
      <c r="B3946" s="112"/>
    </row>
    <row r="3947" spans="2:2" ht="12.95" customHeight="1" x14ac:dyDescent="0.2">
      <c r="B3947" s="112"/>
    </row>
    <row r="3948" spans="2:2" ht="12.95" customHeight="1" x14ac:dyDescent="0.2">
      <c r="B3948" s="112"/>
    </row>
    <row r="3949" spans="2:2" ht="12.95" customHeight="1" x14ac:dyDescent="0.2">
      <c r="B3949" s="112"/>
    </row>
    <row r="3950" spans="2:2" ht="12.95" customHeight="1" x14ac:dyDescent="0.2">
      <c r="B3950" s="112"/>
    </row>
    <row r="3951" spans="2:2" ht="12.95" customHeight="1" x14ac:dyDescent="0.2">
      <c r="B3951" s="112"/>
    </row>
    <row r="3952" spans="2:2" ht="12.95" customHeight="1" x14ac:dyDescent="0.2">
      <c r="B3952" s="112"/>
    </row>
    <row r="3953" spans="2:2" ht="12.95" customHeight="1" x14ac:dyDescent="0.2">
      <c r="B3953" s="112"/>
    </row>
    <row r="3954" spans="2:2" ht="12.95" customHeight="1" x14ac:dyDescent="0.2">
      <c r="B3954" s="112"/>
    </row>
    <row r="3955" spans="2:2" ht="12.95" customHeight="1" x14ac:dyDescent="0.2">
      <c r="B3955" s="112"/>
    </row>
    <row r="3956" spans="2:2" ht="12.95" customHeight="1" x14ac:dyDescent="0.2">
      <c r="B3956" s="112"/>
    </row>
    <row r="3957" spans="2:2" ht="12.95" customHeight="1" x14ac:dyDescent="0.2">
      <c r="B3957" s="112"/>
    </row>
    <row r="3958" spans="2:2" ht="12.95" customHeight="1" x14ac:dyDescent="0.2">
      <c r="B3958" s="112"/>
    </row>
    <row r="3959" spans="2:2" ht="12.95" customHeight="1" x14ac:dyDescent="0.2">
      <c r="B3959" s="112"/>
    </row>
    <row r="3960" spans="2:2" ht="12.95" customHeight="1" x14ac:dyDescent="0.2">
      <c r="B3960" s="112"/>
    </row>
    <row r="3961" spans="2:2" ht="12.95" customHeight="1" x14ac:dyDescent="0.2">
      <c r="B3961" s="112"/>
    </row>
    <row r="3962" spans="2:2" ht="12.95" customHeight="1" x14ac:dyDescent="0.2">
      <c r="B3962" s="112"/>
    </row>
    <row r="3963" spans="2:2" ht="12.95" customHeight="1" x14ac:dyDescent="0.2">
      <c r="B3963" s="112"/>
    </row>
    <row r="3964" spans="2:2" ht="12.95" customHeight="1" x14ac:dyDescent="0.2">
      <c r="B3964" s="112"/>
    </row>
    <row r="3965" spans="2:2" ht="12.95" customHeight="1" x14ac:dyDescent="0.2">
      <c r="B3965" s="112"/>
    </row>
    <row r="3966" spans="2:2" ht="12.95" customHeight="1" x14ac:dyDescent="0.2">
      <c r="B3966" s="112"/>
    </row>
    <row r="3967" spans="2:2" ht="12.95" customHeight="1" x14ac:dyDescent="0.2">
      <c r="B3967" s="112"/>
    </row>
    <row r="3968" spans="2:2" ht="12.95" customHeight="1" x14ac:dyDescent="0.2">
      <c r="B3968" s="112"/>
    </row>
    <row r="3969" spans="2:2" ht="12.95" customHeight="1" x14ac:dyDescent="0.2">
      <c r="B3969" s="112"/>
    </row>
    <row r="3970" spans="2:2" ht="12.95" customHeight="1" x14ac:dyDescent="0.2">
      <c r="B3970" s="112"/>
    </row>
    <row r="3971" spans="2:2" ht="12.95" customHeight="1" x14ac:dyDescent="0.2">
      <c r="B3971" s="112"/>
    </row>
    <row r="3972" spans="2:2" ht="12.95" customHeight="1" x14ac:dyDescent="0.2">
      <c r="B3972" s="112"/>
    </row>
    <row r="3973" spans="2:2" ht="12.95" customHeight="1" x14ac:dyDescent="0.2">
      <c r="B3973" s="112"/>
    </row>
    <row r="3974" spans="2:2" ht="12.95" customHeight="1" x14ac:dyDescent="0.2">
      <c r="B3974" s="112"/>
    </row>
    <row r="3975" spans="2:2" ht="12.95" customHeight="1" x14ac:dyDescent="0.2">
      <c r="B3975" s="112"/>
    </row>
    <row r="3976" spans="2:2" ht="12.95" customHeight="1" x14ac:dyDescent="0.2">
      <c r="B3976" s="112"/>
    </row>
    <row r="3977" spans="2:2" ht="12.95" customHeight="1" x14ac:dyDescent="0.2">
      <c r="B3977" s="112"/>
    </row>
    <row r="3978" spans="2:2" ht="12.95" customHeight="1" x14ac:dyDescent="0.2">
      <c r="B3978" s="112"/>
    </row>
    <row r="3979" spans="2:2" ht="12.95" customHeight="1" x14ac:dyDescent="0.2">
      <c r="B3979" s="112"/>
    </row>
    <row r="3980" spans="2:2" ht="12.95" customHeight="1" x14ac:dyDescent="0.2">
      <c r="B3980" s="112"/>
    </row>
    <row r="3981" spans="2:2" ht="12.95" customHeight="1" x14ac:dyDescent="0.2">
      <c r="B3981" s="112"/>
    </row>
    <row r="3982" spans="2:2" ht="12.95" customHeight="1" x14ac:dyDescent="0.2">
      <c r="B3982" s="112"/>
    </row>
    <row r="3983" spans="2:2" ht="12.95" customHeight="1" x14ac:dyDescent="0.2">
      <c r="B3983" s="112"/>
    </row>
    <row r="3984" spans="2:2" ht="12.95" customHeight="1" x14ac:dyDescent="0.2">
      <c r="B3984" s="112"/>
    </row>
    <row r="3985" spans="2:2" ht="12.95" customHeight="1" x14ac:dyDescent="0.2">
      <c r="B3985" s="112"/>
    </row>
    <row r="3986" spans="2:2" ht="12.95" customHeight="1" x14ac:dyDescent="0.2">
      <c r="B3986" s="112"/>
    </row>
    <row r="3987" spans="2:2" ht="12.95" customHeight="1" x14ac:dyDescent="0.2">
      <c r="B3987" s="112"/>
    </row>
    <row r="3988" spans="2:2" ht="12.95" customHeight="1" x14ac:dyDescent="0.2">
      <c r="B3988" s="112"/>
    </row>
    <row r="3989" spans="2:2" ht="12.95" customHeight="1" x14ac:dyDescent="0.2">
      <c r="B3989" s="112"/>
    </row>
    <row r="3990" spans="2:2" ht="12.95" customHeight="1" x14ac:dyDescent="0.2">
      <c r="B3990" s="112"/>
    </row>
    <row r="3991" spans="2:2" ht="12.95" customHeight="1" x14ac:dyDescent="0.2">
      <c r="B3991" s="112"/>
    </row>
    <row r="3992" spans="2:2" ht="12.95" customHeight="1" x14ac:dyDescent="0.2">
      <c r="B3992" s="112"/>
    </row>
    <row r="3993" spans="2:2" ht="12.95" customHeight="1" x14ac:dyDescent="0.2">
      <c r="B3993" s="112"/>
    </row>
    <row r="3994" spans="2:2" ht="12.95" customHeight="1" x14ac:dyDescent="0.2">
      <c r="B3994" s="112"/>
    </row>
    <row r="3995" spans="2:2" ht="12.95" customHeight="1" x14ac:dyDescent="0.2">
      <c r="B3995" s="112"/>
    </row>
    <row r="3996" spans="2:2" ht="12.95" customHeight="1" x14ac:dyDescent="0.2">
      <c r="B3996" s="112"/>
    </row>
    <row r="3997" spans="2:2" ht="12.95" customHeight="1" x14ac:dyDescent="0.2">
      <c r="B3997" s="112"/>
    </row>
    <row r="3998" spans="2:2" ht="12.95" customHeight="1" x14ac:dyDescent="0.2">
      <c r="B3998" s="112"/>
    </row>
    <row r="3999" spans="2:2" ht="12.95" customHeight="1" x14ac:dyDescent="0.2">
      <c r="B3999" s="112"/>
    </row>
    <row r="4000" spans="2:2" ht="12.95" customHeight="1" x14ac:dyDescent="0.2">
      <c r="B4000" s="112"/>
    </row>
    <row r="4001" spans="2:2" ht="12.95" customHeight="1" x14ac:dyDescent="0.2">
      <c r="B4001" s="112"/>
    </row>
    <row r="4002" spans="2:2" ht="12.95" customHeight="1" x14ac:dyDescent="0.2">
      <c r="B4002" s="112"/>
    </row>
    <row r="4003" spans="2:2" ht="12.95" customHeight="1" x14ac:dyDescent="0.2">
      <c r="B4003" s="112"/>
    </row>
    <row r="4004" spans="2:2" ht="12.95" customHeight="1" x14ac:dyDescent="0.2">
      <c r="B4004" s="112"/>
    </row>
    <row r="4005" spans="2:2" ht="12.95" customHeight="1" x14ac:dyDescent="0.2">
      <c r="B4005" s="112"/>
    </row>
    <row r="4006" spans="2:2" ht="12.95" customHeight="1" x14ac:dyDescent="0.2">
      <c r="B4006" s="112"/>
    </row>
    <row r="4007" spans="2:2" ht="12.95" customHeight="1" x14ac:dyDescent="0.2">
      <c r="B4007" s="112"/>
    </row>
    <row r="4008" spans="2:2" ht="12.95" customHeight="1" x14ac:dyDescent="0.2">
      <c r="B4008" s="112"/>
    </row>
    <row r="4009" spans="2:2" ht="12.95" customHeight="1" x14ac:dyDescent="0.2">
      <c r="B4009" s="112"/>
    </row>
    <row r="4010" spans="2:2" ht="12.95" customHeight="1" x14ac:dyDescent="0.2">
      <c r="B4010" s="112"/>
    </row>
    <row r="4011" spans="2:2" ht="12.95" customHeight="1" x14ac:dyDescent="0.2">
      <c r="B4011" s="112"/>
    </row>
    <row r="4012" spans="2:2" ht="12.95" customHeight="1" x14ac:dyDescent="0.2">
      <c r="B4012" s="112"/>
    </row>
    <row r="4013" spans="2:2" ht="12.95" customHeight="1" x14ac:dyDescent="0.2">
      <c r="B4013" s="112"/>
    </row>
    <row r="4014" spans="2:2" ht="12.95" customHeight="1" x14ac:dyDescent="0.2">
      <c r="B4014" s="112"/>
    </row>
    <row r="4015" spans="2:2" ht="12.95" customHeight="1" x14ac:dyDescent="0.2">
      <c r="B4015" s="112"/>
    </row>
    <row r="4016" spans="2:2" ht="12.95" customHeight="1" x14ac:dyDescent="0.2">
      <c r="B4016" s="112"/>
    </row>
    <row r="4017" spans="2:2" ht="12.95" customHeight="1" x14ac:dyDescent="0.2">
      <c r="B4017" s="112"/>
    </row>
    <row r="4018" spans="2:2" ht="12.95" customHeight="1" x14ac:dyDescent="0.2">
      <c r="B4018" s="112"/>
    </row>
    <row r="4019" spans="2:2" ht="12.95" customHeight="1" x14ac:dyDescent="0.2">
      <c r="B4019" s="112"/>
    </row>
    <row r="4020" spans="2:2" ht="12.95" customHeight="1" x14ac:dyDescent="0.2">
      <c r="B4020" s="112"/>
    </row>
    <row r="4021" spans="2:2" ht="12.95" customHeight="1" x14ac:dyDescent="0.2">
      <c r="B4021" s="112"/>
    </row>
    <row r="4022" spans="2:2" ht="12.95" customHeight="1" x14ac:dyDescent="0.2">
      <c r="B4022" s="112"/>
    </row>
    <row r="4023" spans="2:2" ht="12.95" customHeight="1" x14ac:dyDescent="0.2">
      <c r="B4023" s="112"/>
    </row>
    <row r="4024" spans="2:2" ht="12.95" customHeight="1" x14ac:dyDescent="0.2">
      <c r="B4024" s="112"/>
    </row>
    <row r="4025" spans="2:2" ht="12.95" customHeight="1" x14ac:dyDescent="0.2">
      <c r="B4025" s="112"/>
    </row>
    <row r="4026" spans="2:2" ht="12.95" customHeight="1" x14ac:dyDescent="0.2">
      <c r="B4026" s="112"/>
    </row>
    <row r="4027" spans="2:2" ht="12.95" customHeight="1" x14ac:dyDescent="0.2">
      <c r="B4027" s="112"/>
    </row>
    <row r="4028" spans="2:2" ht="12.95" customHeight="1" x14ac:dyDescent="0.2">
      <c r="B4028" s="112"/>
    </row>
    <row r="4029" spans="2:2" ht="12.95" customHeight="1" x14ac:dyDescent="0.2">
      <c r="B4029" s="112"/>
    </row>
    <row r="4030" spans="2:2" ht="12.95" customHeight="1" x14ac:dyDescent="0.2">
      <c r="B4030" s="112"/>
    </row>
    <row r="4031" spans="2:2" ht="12.95" customHeight="1" x14ac:dyDescent="0.2">
      <c r="B4031" s="112"/>
    </row>
    <row r="4032" spans="2:2" ht="12.95" customHeight="1" x14ac:dyDescent="0.2">
      <c r="B4032" s="112"/>
    </row>
    <row r="4033" spans="2:2" ht="12.95" customHeight="1" x14ac:dyDescent="0.2">
      <c r="B4033" s="112"/>
    </row>
    <row r="4034" spans="2:2" ht="12.95" customHeight="1" x14ac:dyDescent="0.2">
      <c r="B4034" s="112"/>
    </row>
    <row r="4035" spans="2:2" ht="12.95" customHeight="1" x14ac:dyDescent="0.2">
      <c r="B4035" s="112"/>
    </row>
    <row r="4036" spans="2:2" ht="12.95" customHeight="1" x14ac:dyDescent="0.2">
      <c r="B4036" s="112"/>
    </row>
    <row r="4037" spans="2:2" ht="12.95" customHeight="1" x14ac:dyDescent="0.2">
      <c r="B4037" s="112"/>
    </row>
    <row r="4038" spans="2:2" ht="12.95" customHeight="1" x14ac:dyDescent="0.2">
      <c r="B4038" s="112"/>
    </row>
    <row r="4039" spans="2:2" ht="12.95" customHeight="1" x14ac:dyDescent="0.2">
      <c r="B4039" s="112"/>
    </row>
    <row r="4040" spans="2:2" ht="12.95" customHeight="1" x14ac:dyDescent="0.2">
      <c r="B4040" s="112"/>
    </row>
    <row r="4041" spans="2:2" ht="12.95" customHeight="1" x14ac:dyDescent="0.2">
      <c r="B4041" s="112"/>
    </row>
    <row r="4042" spans="2:2" ht="12.95" customHeight="1" x14ac:dyDescent="0.2">
      <c r="B4042" s="112"/>
    </row>
    <row r="4043" spans="2:2" ht="12.95" customHeight="1" x14ac:dyDescent="0.2">
      <c r="B4043" s="112"/>
    </row>
    <row r="4044" spans="2:2" ht="12.95" customHeight="1" x14ac:dyDescent="0.2">
      <c r="B4044" s="112"/>
    </row>
    <row r="4045" spans="2:2" ht="12.95" customHeight="1" x14ac:dyDescent="0.2">
      <c r="B4045" s="112"/>
    </row>
    <row r="4046" spans="2:2" ht="12.95" customHeight="1" x14ac:dyDescent="0.2">
      <c r="B4046" s="112"/>
    </row>
    <row r="4047" spans="2:2" ht="12.95" customHeight="1" x14ac:dyDescent="0.2">
      <c r="B4047" s="112"/>
    </row>
    <row r="4048" spans="2:2" ht="12.95" customHeight="1" x14ac:dyDescent="0.2">
      <c r="B4048" s="112"/>
    </row>
    <row r="4049" spans="2:2" ht="12.95" customHeight="1" x14ac:dyDescent="0.2">
      <c r="B4049" s="112"/>
    </row>
    <row r="4050" spans="2:2" ht="12.95" customHeight="1" x14ac:dyDescent="0.2">
      <c r="B4050" s="112"/>
    </row>
    <row r="4051" spans="2:2" ht="12.95" customHeight="1" x14ac:dyDescent="0.2">
      <c r="B4051" s="112"/>
    </row>
    <row r="4052" spans="2:2" ht="12.95" customHeight="1" x14ac:dyDescent="0.2">
      <c r="B4052" s="112"/>
    </row>
    <row r="4053" spans="2:2" ht="12.95" customHeight="1" x14ac:dyDescent="0.2">
      <c r="B4053" s="112"/>
    </row>
    <row r="4054" spans="2:2" ht="12.95" customHeight="1" x14ac:dyDescent="0.2">
      <c r="B4054" s="112"/>
    </row>
    <row r="4055" spans="2:2" ht="12.95" customHeight="1" x14ac:dyDescent="0.2">
      <c r="B4055" s="112"/>
    </row>
    <row r="4056" spans="2:2" ht="12.95" customHeight="1" x14ac:dyDescent="0.2">
      <c r="B4056" s="112"/>
    </row>
    <row r="4057" spans="2:2" ht="12.95" customHeight="1" x14ac:dyDescent="0.2">
      <c r="B4057" s="112"/>
    </row>
    <row r="4058" spans="2:2" ht="12.95" customHeight="1" x14ac:dyDescent="0.2">
      <c r="B4058" s="112"/>
    </row>
    <row r="4059" spans="2:2" ht="12.95" customHeight="1" x14ac:dyDescent="0.2">
      <c r="B4059" s="112"/>
    </row>
    <row r="4060" spans="2:2" ht="12.95" customHeight="1" x14ac:dyDescent="0.2">
      <c r="B4060" s="112"/>
    </row>
    <row r="4061" spans="2:2" ht="12.95" customHeight="1" x14ac:dyDescent="0.2">
      <c r="B4061" s="112"/>
    </row>
    <row r="4062" spans="2:2" ht="12.95" customHeight="1" x14ac:dyDescent="0.2">
      <c r="B4062" s="112"/>
    </row>
    <row r="4063" spans="2:2" ht="12.95" customHeight="1" x14ac:dyDescent="0.2">
      <c r="B4063" s="112"/>
    </row>
    <row r="4064" spans="2:2" ht="12.95" customHeight="1" x14ac:dyDescent="0.2">
      <c r="B4064" s="112"/>
    </row>
    <row r="4065" spans="2:2" ht="12.95" customHeight="1" x14ac:dyDescent="0.2">
      <c r="B4065" s="112"/>
    </row>
    <row r="4066" spans="2:2" ht="12.95" customHeight="1" x14ac:dyDescent="0.2">
      <c r="B4066" s="112"/>
    </row>
    <row r="4067" spans="2:2" ht="12.95" customHeight="1" x14ac:dyDescent="0.2">
      <c r="B4067" s="112"/>
    </row>
    <row r="4068" spans="2:2" ht="12.95" customHeight="1" x14ac:dyDescent="0.2">
      <c r="B4068" s="112"/>
    </row>
    <row r="4069" spans="2:2" ht="12.95" customHeight="1" x14ac:dyDescent="0.2">
      <c r="B4069" s="112"/>
    </row>
    <row r="4070" spans="2:2" ht="12.95" customHeight="1" x14ac:dyDescent="0.2">
      <c r="B4070" s="112"/>
    </row>
    <row r="4071" spans="2:2" ht="12.95" customHeight="1" x14ac:dyDescent="0.2">
      <c r="B4071" s="112"/>
    </row>
    <row r="4072" spans="2:2" ht="12.95" customHeight="1" x14ac:dyDescent="0.2">
      <c r="B4072" s="112"/>
    </row>
    <row r="4073" spans="2:2" ht="12.95" customHeight="1" x14ac:dyDescent="0.2">
      <c r="B4073" s="112"/>
    </row>
    <row r="4074" spans="2:2" ht="12.95" customHeight="1" x14ac:dyDescent="0.2">
      <c r="B4074" s="112"/>
    </row>
    <row r="4075" spans="2:2" ht="12.95" customHeight="1" x14ac:dyDescent="0.2">
      <c r="B4075" s="112"/>
    </row>
    <row r="4076" spans="2:2" ht="12.95" customHeight="1" x14ac:dyDescent="0.2">
      <c r="B4076" s="112"/>
    </row>
    <row r="4077" spans="2:2" ht="12.95" customHeight="1" x14ac:dyDescent="0.2">
      <c r="B4077" s="112"/>
    </row>
    <row r="4078" spans="2:2" ht="12.95" customHeight="1" x14ac:dyDescent="0.2">
      <c r="B4078" s="112"/>
    </row>
    <row r="4079" spans="2:2" ht="12.95" customHeight="1" x14ac:dyDescent="0.2">
      <c r="B4079" s="112"/>
    </row>
    <row r="4080" spans="2:2" ht="12.95" customHeight="1" x14ac:dyDescent="0.2">
      <c r="B4080" s="112"/>
    </row>
    <row r="4081" spans="2:2" ht="12.95" customHeight="1" x14ac:dyDescent="0.2">
      <c r="B4081" s="112"/>
    </row>
    <row r="4082" spans="2:2" ht="12.95" customHeight="1" x14ac:dyDescent="0.2">
      <c r="B4082" s="112"/>
    </row>
    <row r="4083" spans="2:2" ht="12.95" customHeight="1" x14ac:dyDescent="0.2">
      <c r="B4083" s="112"/>
    </row>
    <row r="4084" spans="2:2" ht="12.95" customHeight="1" x14ac:dyDescent="0.2">
      <c r="B4084" s="112"/>
    </row>
    <row r="4085" spans="2:2" ht="12.95" customHeight="1" x14ac:dyDescent="0.2">
      <c r="B4085" s="112"/>
    </row>
    <row r="4086" spans="2:2" ht="12.95" customHeight="1" x14ac:dyDescent="0.2">
      <c r="B4086" s="112"/>
    </row>
    <row r="4087" spans="2:2" ht="12.95" customHeight="1" x14ac:dyDescent="0.2">
      <c r="B4087" s="112"/>
    </row>
    <row r="4088" spans="2:2" ht="12.95" customHeight="1" x14ac:dyDescent="0.2">
      <c r="B4088" s="112"/>
    </row>
    <row r="4089" spans="2:2" ht="12.95" customHeight="1" x14ac:dyDescent="0.2">
      <c r="B4089" s="112"/>
    </row>
    <row r="4090" spans="2:2" ht="12.95" customHeight="1" x14ac:dyDescent="0.2">
      <c r="B4090" s="112"/>
    </row>
    <row r="4091" spans="2:2" ht="12.95" customHeight="1" x14ac:dyDescent="0.2">
      <c r="B4091" s="112"/>
    </row>
    <row r="4092" spans="2:2" ht="12.95" customHeight="1" x14ac:dyDescent="0.2">
      <c r="B4092" s="112"/>
    </row>
    <row r="4093" spans="2:2" ht="12.95" customHeight="1" x14ac:dyDescent="0.2">
      <c r="B4093" s="112"/>
    </row>
    <row r="4094" spans="2:2" ht="12.95" customHeight="1" x14ac:dyDescent="0.2">
      <c r="B4094" s="112"/>
    </row>
    <row r="4095" spans="2:2" ht="12.95" customHeight="1" x14ac:dyDescent="0.2">
      <c r="B4095" s="112"/>
    </row>
    <row r="4096" spans="2:2" ht="12.95" customHeight="1" x14ac:dyDescent="0.2">
      <c r="B4096" s="112"/>
    </row>
    <row r="4097" spans="2:2" ht="12.95" customHeight="1" x14ac:dyDescent="0.2">
      <c r="B4097" s="112"/>
    </row>
    <row r="4098" spans="2:2" ht="12.95" customHeight="1" x14ac:dyDescent="0.2">
      <c r="B4098" s="112"/>
    </row>
    <row r="4099" spans="2:2" ht="12.95" customHeight="1" x14ac:dyDescent="0.2">
      <c r="B4099" s="112"/>
    </row>
    <row r="4100" spans="2:2" ht="12.95" customHeight="1" x14ac:dyDescent="0.2">
      <c r="B4100" s="112"/>
    </row>
    <row r="4101" spans="2:2" ht="12.95" customHeight="1" x14ac:dyDescent="0.2">
      <c r="B4101" s="112"/>
    </row>
    <row r="4102" spans="2:2" ht="12.95" customHeight="1" x14ac:dyDescent="0.2">
      <c r="B4102" s="112"/>
    </row>
    <row r="4103" spans="2:2" ht="12.95" customHeight="1" x14ac:dyDescent="0.2">
      <c r="B4103" s="112"/>
    </row>
    <row r="4104" spans="2:2" ht="12.95" customHeight="1" x14ac:dyDescent="0.2">
      <c r="B4104" s="112"/>
    </row>
    <row r="4105" spans="2:2" ht="12.95" customHeight="1" x14ac:dyDescent="0.2">
      <c r="B4105" s="112"/>
    </row>
    <row r="4106" spans="2:2" ht="12.95" customHeight="1" x14ac:dyDescent="0.2">
      <c r="B4106" s="112"/>
    </row>
    <row r="4107" spans="2:2" ht="12.95" customHeight="1" x14ac:dyDescent="0.2">
      <c r="B4107" s="112"/>
    </row>
    <row r="4108" spans="2:2" ht="12.95" customHeight="1" x14ac:dyDescent="0.2">
      <c r="B4108" s="112"/>
    </row>
    <row r="4109" spans="2:2" ht="12.95" customHeight="1" x14ac:dyDescent="0.2">
      <c r="B4109" s="112"/>
    </row>
    <row r="4110" spans="2:2" ht="12.95" customHeight="1" x14ac:dyDescent="0.2">
      <c r="B4110" s="112"/>
    </row>
    <row r="4111" spans="2:2" ht="12.95" customHeight="1" x14ac:dyDescent="0.2">
      <c r="B4111" s="112"/>
    </row>
    <row r="4112" spans="2:2" ht="12.95" customHeight="1" x14ac:dyDescent="0.2">
      <c r="B4112" s="112"/>
    </row>
    <row r="4113" spans="2:2" ht="12.95" customHeight="1" x14ac:dyDescent="0.2">
      <c r="B4113" s="112"/>
    </row>
    <row r="4114" spans="2:2" ht="12.95" customHeight="1" x14ac:dyDescent="0.2">
      <c r="B4114" s="112"/>
    </row>
    <row r="4115" spans="2:2" ht="12.95" customHeight="1" x14ac:dyDescent="0.2">
      <c r="B4115" s="112"/>
    </row>
    <row r="4116" spans="2:2" ht="12.95" customHeight="1" x14ac:dyDescent="0.2">
      <c r="B4116" s="112"/>
    </row>
    <row r="4117" spans="2:2" ht="12.95" customHeight="1" x14ac:dyDescent="0.2">
      <c r="B4117" s="112"/>
    </row>
    <row r="4118" spans="2:2" ht="12.95" customHeight="1" x14ac:dyDescent="0.2">
      <c r="B4118" s="112"/>
    </row>
    <row r="4119" spans="2:2" ht="12.95" customHeight="1" x14ac:dyDescent="0.2">
      <c r="B4119" s="112"/>
    </row>
    <row r="4120" spans="2:2" ht="12.95" customHeight="1" x14ac:dyDescent="0.2">
      <c r="B4120" s="112"/>
    </row>
    <row r="4121" spans="2:2" ht="12.95" customHeight="1" x14ac:dyDescent="0.2">
      <c r="B4121" s="112"/>
    </row>
    <row r="4122" spans="2:2" ht="12.95" customHeight="1" x14ac:dyDescent="0.2">
      <c r="B4122" s="112"/>
    </row>
    <row r="4123" spans="2:2" ht="12.95" customHeight="1" x14ac:dyDescent="0.2">
      <c r="B4123" s="112"/>
    </row>
    <row r="4124" spans="2:2" ht="12.95" customHeight="1" x14ac:dyDescent="0.2">
      <c r="B4124" s="112"/>
    </row>
    <row r="4125" spans="2:2" ht="12.95" customHeight="1" x14ac:dyDescent="0.2">
      <c r="B4125" s="112"/>
    </row>
    <row r="4126" spans="2:2" ht="12.95" customHeight="1" x14ac:dyDescent="0.2">
      <c r="B4126" s="112"/>
    </row>
    <row r="4127" spans="2:2" ht="12.95" customHeight="1" x14ac:dyDescent="0.2">
      <c r="B4127" s="112"/>
    </row>
    <row r="4128" spans="2:2" ht="12.95" customHeight="1" x14ac:dyDescent="0.2">
      <c r="B4128" s="112"/>
    </row>
    <row r="4129" spans="2:2" ht="12.95" customHeight="1" x14ac:dyDescent="0.2">
      <c r="B4129" s="112"/>
    </row>
    <row r="4130" spans="2:2" ht="12.95" customHeight="1" x14ac:dyDescent="0.2">
      <c r="B4130" s="112"/>
    </row>
    <row r="4131" spans="2:2" ht="12.95" customHeight="1" x14ac:dyDescent="0.2">
      <c r="B4131" s="112"/>
    </row>
    <row r="4132" spans="2:2" ht="12.95" customHeight="1" x14ac:dyDescent="0.2">
      <c r="B4132" s="112"/>
    </row>
    <row r="4133" spans="2:2" ht="12.95" customHeight="1" x14ac:dyDescent="0.2">
      <c r="B4133" s="112"/>
    </row>
    <row r="4134" spans="2:2" ht="12.95" customHeight="1" x14ac:dyDescent="0.2">
      <c r="B4134" s="112"/>
    </row>
    <row r="4135" spans="2:2" ht="12.95" customHeight="1" x14ac:dyDescent="0.2">
      <c r="B4135" s="112"/>
    </row>
    <row r="4136" spans="2:2" ht="12.95" customHeight="1" x14ac:dyDescent="0.2">
      <c r="B4136" s="112"/>
    </row>
    <row r="4137" spans="2:2" ht="12.95" customHeight="1" x14ac:dyDescent="0.2">
      <c r="B4137" s="112"/>
    </row>
    <row r="4138" spans="2:2" ht="12.95" customHeight="1" x14ac:dyDescent="0.2">
      <c r="B4138" s="112"/>
    </row>
    <row r="4139" spans="2:2" ht="12.95" customHeight="1" x14ac:dyDescent="0.2">
      <c r="B4139" s="112"/>
    </row>
    <row r="4140" spans="2:2" ht="12.95" customHeight="1" x14ac:dyDescent="0.2">
      <c r="B4140" s="112"/>
    </row>
    <row r="4141" spans="2:2" ht="12.95" customHeight="1" x14ac:dyDescent="0.2">
      <c r="B4141" s="112"/>
    </row>
    <row r="4142" spans="2:2" ht="12.95" customHeight="1" x14ac:dyDescent="0.2">
      <c r="B4142" s="112"/>
    </row>
    <row r="4143" spans="2:2" ht="12.95" customHeight="1" x14ac:dyDescent="0.2">
      <c r="B4143" s="112"/>
    </row>
    <row r="4144" spans="2:2" ht="12.95" customHeight="1" x14ac:dyDescent="0.2">
      <c r="B4144" s="112"/>
    </row>
    <row r="4145" spans="2:2" ht="12.95" customHeight="1" x14ac:dyDescent="0.2">
      <c r="B4145" s="112"/>
    </row>
    <row r="4146" spans="2:2" ht="12.95" customHeight="1" x14ac:dyDescent="0.2">
      <c r="B4146" s="112"/>
    </row>
    <row r="4147" spans="2:2" ht="12.95" customHeight="1" x14ac:dyDescent="0.2">
      <c r="B4147" s="112"/>
    </row>
    <row r="4148" spans="2:2" ht="12.95" customHeight="1" x14ac:dyDescent="0.2">
      <c r="B4148" s="112"/>
    </row>
    <row r="4149" spans="2:2" ht="12.95" customHeight="1" x14ac:dyDescent="0.2">
      <c r="B4149" s="112"/>
    </row>
    <row r="4150" spans="2:2" ht="12.95" customHeight="1" x14ac:dyDescent="0.2">
      <c r="B4150" s="112"/>
    </row>
    <row r="4151" spans="2:2" ht="12.95" customHeight="1" x14ac:dyDescent="0.2">
      <c r="B4151" s="112"/>
    </row>
    <row r="4152" spans="2:2" ht="12.95" customHeight="1" x14ac:dyDescent="0.2">
      <c r="B4152" s="112"/>
    </row>
    <row r="4153" spans="2:2" ht="12.95" customHeight="1" x14ac:dyDescent="0.2">
      <c r="B4153" s="112"/>
    </row>
    <row r="4154" spans="2:2" ht="12.95" customHeight="1" x14ac:dyDescent="0.2">
      <c r="B4154" s="112"/>
    </row>
    <row r="4155" spans="2:2" ht="12.95" customHeight="1" x14ac:dyDescent="0.2">
      <c r="B4155" s="112"/>
    </row>
    <row r="4156" spans="2:2" ht="12.95" customHeight="1" x14ac:dyDescent="0.2">
      <c r="B4156" s="112"/>
    </row>
    <row r="4157" spans="2:2" ht="12.95" customHeight="1" x14ac:dyDescent="0.2">
      <c r="B4157" s="112"/>
    </row>
    <row r="4158" spans="2:2" ht="12.95" customHeight="1" x14ac:dyDescent="0.2">
      <c r="B4158" s="112"/>
    </row>
    <row r="4159" spans="2:2" ht="12.95" customHeight="1" x14ac:dyDescent="0.2">
      <c r="B4159" s="112"/>
    </row>
    <row r="4160" spans="2:2" ht="12.95" customHeight="1" x14ac:dyDescent="0.2">
      <c r="B4160" s="112"/>
    </row>
    <row r="4161" spans="2:2" ht="12.95" customHeight="1" x14ac:dyDescent="0.2">
      <c r="B4161" s="112"/>
    </row>
    <row r="4162" spans="2:2" ht="12.95" customHeight="1" x14ac:dyDescent="0.2">
      <c r="B4162" s="112"/>
    </row>
    <row r="4163" spans="2:2" ht="12.95" customHeight="1" x14ac:dyDescent="0.2">
      <c r="B4163" s="112"/>
    </row>
    <row r="4164" spans="2:2" ht="12.95" customHeight="1" x14ac:dyDescent="0.2">
      <c r="B4164" s="112"/>
    </row>
    <row r="4165" spans="2:2" ht="12.95" customHeight="1" x14ac:dyDescent="0.2">
      <c r="B4165" s="112"/>
    </row>
    <row r="4166" spans="2:2" ht="12.95" customHeight="1" x14ac:dyDescent="0.2">
      <c r="B4166" s="112"/>
    </row>
    <row r="4167" spans="2:2" ht="12.95" customHeight="1" x14ac:dyDescent="0.2">
      <c r="B4167" s="112"/>
    </row>
    <row r="4168" spans="2:2" ht="12.95" customHeight="1" x14ac:dyDescent="0.2">
      <c r="B4168" s="112"/>
    </row>
    <row r="4169" spans="2:2" ht="12.95" customHeight="1" x14ac:dyDescent="0.2">
      <c r="B4169" s="112"/>
    </row>
    <row r="4170" spans="2:2" ht="12.95" customHeight="1" x14ac:dyDescent="0.2">
      <c r="B4170" s="112"/>
    </row>
    <row r="4171" spans="2:2" ht="12.95" customHeight="1" x14ac:dyDescent="0.2">
      <c r="B4171" s="112"/>
    </row>
    <row r="4172" spans="2:2" ht="12.95" customHeight="1" x14ac:dyDescent="0.2">
      <c r="B4172" s="112"/>
    </row>
    <row r="4173" spans="2:2" ht="12.95" customHeight="1" x14ac:dyDescent="0.2">
      <c r="B4173" s="112"/>
    </row>
    <row r="4174" spans="2:2" ht="12.95" customHeight="1" x14ac:dyDescent="0.2">
      <c r="B4174" s="112"/>
    </row>
    <row r="4175" spans="2:2" ht="12.95" customHeight="1" x14ac:dyDescent="0.2">
      <c r="B4175" s="112"/>
    </row>
    <row r="4176" spans="2:2" ht="12.95" customHeight="1" x14ac:dyDescent="0.2">
      <c r="B4176" s="112"/>
    </row>
    <row r="4177" spans="2:2" ht="12.95" customHeight="1" x14ac:dyDescent="0.2">
      <c r="B4177" s="112"/>
    </row>
    <row r="4178" spans="2:2" ht="12.95" customHeight="1" x14ac:dyDescent="0.2">
      <c r="B4178" s="112"/>
    </row>
    <row r="4179" spans="2:2" ht="12.95" customHeight="1" x14ac:dyDescent="0.2">
      <c r="B4179" s="112"/>
    </row>
    <row r="4180" spans="2:2" ht="12.95" customHeight="1" x14ac:dyDescent="0.2">
      <c r="B4180" s="112"/>
    </row>
    <row r="4181" spans="2:2" ht="12.95" customHeight="1" x14ac:dyDescent="0.2">
      <c r="B4181" s="112"/>
    </row>
    <row r="4182" spans="2:2" ht="12.95" customHeight="1" x14ac:dyDescent="0.2">
      <c r="B4182" s="112"/>
    </row>
    <row r="4183" spans="2:2" ht="12.95" customHeight="1" x14ac:dyDescent="0.2">
      <c r="B4183" s="112"/>
    </row>
    <row r="4184" spans="2:2" ht="12.95" customHeight="1" x14ac:dyDescent="0.2">
      <c r="B4184" s="112"/>
    </row>
    <row r="4185" spans="2:2" ht="12.95" customHeight="1" x14ac:dyDescent="0.2">
      <c r="B4185" s="112"/>
    </row>
    <row r="4186" spans="2:2" ht="12.95" customHeight="1" x14ac:dyDescent="0.2">
      <c r="B4186" s="112"/>
    </row>
    <row r="4187" spans="2:2" ht="12.95" customHeight="1" x14ac:dyDescent="0.2">
      <c r="B4187" s="112"/>
    </row>
    <row r="4188" spans="2:2" ht="12.95" customHeight="1" x14ac:dyDescent="0.2">
      <c r="B4188" s="112"/>
    </row>
    <row r="4189" spans="2:2" ht="12.95" customHeight="1" x14ac:dyDescent="0.2">
      <c r="B4189" s="112"/>
    </row>
    <row r="4190" spans="2:2" ht="12.95" customHeight="1" x14ac:dyDescent="0.2">
      <c r="B4190" s="112"/>
    </row>
    <row r="4191" spans="2:2" ht="12.95" customHeight="1" x14ac:dyDescent="0.2">
      <c r="B4191" s="112"/>
    </row>
    <row r="4192" spans="2:2" ht="12.95" customHeight="1" x14ac:dyDescent="0.2">
      <c r="B4192" s="112"/>
    </row>
    <row r="4193" spans="2:2" ht="12.95" customHeight="1" x14ac:dyDescent="0.2">
      <c r="B4193" s="112"/>
    </row>
    <row r="4194" spans="2:2" ht="12.95" customHeight="1" x14ac:dyDescent="0.2">
      <c r="B4194" s="112"/>
    </row>
    <row r="4195" spans="2:2" ht="12.95" customHeight="1" x14ac:dyDescent="0.2">
      <c r="B4195" s="112"/>
    </row>
    <row r="4196" spans="2:2" ht="12.95" customHeight="1" x14ac:dyDescent="0.2">
      <c r="B4196" s="112"/>
    </row>
    <row r="4197" spans="2:2" ht="12.95" customHeight="1" x14ac:dyDescent="0.2">
      <c r="B4197" s="112"/>
    </row>
    <row r="4198" spans="2:2" ht="12.95" customHeight="1" x14ac:dyDescent="0.2">
      <c r="B4198" s="112"/>
    </row>
    <row r="4199" spans="2:2" ht="12.95" customHeight="1" x14ac:dyDescent="0.2">
      <c r="B4199" s="112"/>
    </row>
    <row r="4200" spans="2:2" ht="12.95" customHeight="1" x14ac:dyDescent="0.2">
      <c r="B4200" s="112"/>
    </row>
    <row r="4201" spans="2:2" ht="12.95" customHeight="1" x14ac:dyDescent="0.2">
      <c r="B4201" s="112"/>
    </row>
    <row r="4202" spans="2:2" ht="12.95" customHeight="1" x14ac:dyDescent="0.2">
      <c r="B4202" s="112"/>
    </row>
    <row r="4203" spans="2:2" ht="12.95" customHeight="1" x14ac:dyDescent="0.2">
      <c r="B4203" s="112"/>
    </row>
    <row r="4204" spans="2:2" ht="12.95" customHeight="1" x14ac:dyDescent="0.2">
      <c r="B4204" s="112"/>
    </row>
    <row r="4205" spans="2:2" ht="12.95" customHeight="1" x14ac:dyDescent="0.2">
      <c r="B4205" s="112"/>
    </row>
    <row r="4206" spans="2:2" ht="12.95" customHeight="1" x14ac:dyDescent="0.2">
      <c r="B4206" s="112"/>
    </row>
    <row r="4207" spans="2:2" ht="12.95" customHeight="1" x14ac:dyDescent="0.2">
      <c r="B4207" s="112"/>
    </row>
    <row r="4208" spans="2:2" ht="12.95" customHeight="1" x14ac:dyDescent="0.2">
      <c r="B4208" s="112"/>
    </row>
    <row r="4209" spans="2:2" ht="12.95" customHeight="1" x14ac:dyDescent="0.2">
      <c r="B4209" s="112"/>
    </row>
    <row r="4210" spans="2:2" ht="12.95" customHeight="1" x14ac:dyDescent="0.2">
      <c r="B4210" s="112"/>
    </row>
    <row r="4211" spans="2:2" ht="12.95" customHeight="1" x14ac:dyDescent="0.2">
      <c r="B4211" s="112"/>
    </row>
    <row r="4212" spans="2:2" ht="12.95" customHeight="1" x14ac:dyDescent="0.2">
      <c r="B4212" s="112"/>
    </row>
    <row r="4213" spans="2:2" ht="12.95" customHeight="1" x14ac:dyDescent="0.2">
      <c r="B4213" s="112"/>
    </row>
    <row r="4214" spans="2:2" ht="12.95" customHeight="1" x14ac:dyDescent="0.2">
      <c r="B4214" s="112"/>
    </row>
    <row r="4215" spans="2:2" ht="12.95" customHeight="1" x14ac:dyDescent="0.2">
      <c r="B4215" s="112"/>
    </row>
    <row r="4216" spans="2:2" ht="12.95" customHeight="1" x14ac:dyDescent="0.2">
      <c r="B4216" s="112"/>
    </row>
    <row r="4217" spans="2:2" ht="12.95" customHeight="1" x14ac:dyDescent="0.2">
      <c r="B4217" s="112"/>
    </row>
    <row r="4218" spans="2:2" ht="12.95" customHeight="1" x14ac:dyDescent="0.2">
      <c r="B4218" s="112"/>
    </row>
    <row r="4219" spans="2:2" ht="12.95" customHeight="1" x14ac:dyDescent="0.2">
      <c r="B4219" s="112"/>
    </row>
    <row r="4220" spans="2:2" ht="12.95" customHeight="1" x14ac:dyDescent="0.2">
      <c r="B4220" s="112"/>
    </row>
    <row r="4221" spans="2:2" ht="12.95" customHeight="1" x14ac:dyDescent="0.2">
      <c r="B4221" s="112"/>
    </row>
    <row r="4222" spans="2:2" ht="12.95" customHeight="1" x14ac:dyDescent="0.2">
      <c r="B4222" s="112"/>
    </row>
    <row r="4223" spans="2:2" ht="12.95" customHeight="1" x14ac:dyDescent="0.2">
      <c r="B4223" s="112"/>
    </row>
    <row r="4224" spans="2:2" ht="12.95" customHeight="1" x14ac:dyDescent="0.2">
      <c r="B4224" s="112"/>
    </row>
    <row r="4225" spans="2:2" ht="12.95" customHeight="1" x14ac:dyDescent="0.2">
      <c r="B4225" s="112"/>
    </row>
    <row r="4226" spans="2:2" ht="12.95" customHeight="1" x14ac:dyDescent="0.2">
      <c r="B4226" s="112"/>
    </row>
    <row r="4227" spans="2:2" ht="12.95" customHeight="1" x14ac:dyDescent="0.2">
      <c r="B4227" s="112"/>
    </row>
    <row r="4228" spans="2:2" ht="12.95" customHeight="1" x14ac:dyDescent="0.2">
      <c r="B4228" s="112"/>
    </row>
    <row r="4229" spans="2:2" ht="12.95" customHeight="1" x14ac:dyDescent="0.2">
      <c r="B4229" s="112"/>
    </row>
    <row r="4230" spans="2:2" ht="12.95" customHeight="1" x14ac:dyDescent="0.2">
      <c r="B4230" s="112"/>
    </row>
    <row r="4231" spans="2:2" ht="12.95" customHeight="1" x14ac:dyDescent="0.2">
      <c r="B4231" s="112"/>
    </row>
    <row r="4232" spans="2:2" ht="12.95" customHeight="1" x14ac:dyDescent="0.2">
      <c r="B4232" s="112"/>
    </row>
    <row r="4233" spans="2:2" ht="12.95" customHeight="1" x14ac:dyDescent="0.2">
      <c r="B4233" s="112"/>
    </row>
    <row r="4234" spans="2:2" ht="12.95" customHeight="1" x14ac:dyDescent="0.2">
      <c r="B4234" s="112"/>
    </row>
    <row r="4235" spans="2:2" ht="12.95" customHeight="1" x14ac:dyDescent="0.2">
      <c r="B4235" s="112"/>
    </row>
    <row r="4236" spans="2:2" ht="12.95" customHeight="1" x14ac:dyDescent="0.2">
      <c r="B4236" s="112"/>
    </row>
    <row r="4237" spans="2:2" ht="12.95" customHeight="1" x14ac:dyDescent="0.2">
      <c r="B4237" s="112"/>
    </row>
    <row r="4238" spans="2:2" ht="12.95" customHeight="1" x14ac:dyDescent="0.2">
      <c r="B4238" s="112"/>
    </row>
    <row r="4239" spans="2:2" ht="12.95" customHeight="1" x14ac:dyDescent="0.2">
      <c r="B4239" s="112"/>
    </row>
    <row r="4240" spans="2:2" ht="12.95" customHeight="1" x14ac:dyDescent="0.2">
      <c r="B4240" s="112"/>
    </row>
    <row r="4241" spans="2:2" ht="12.95" customHeight="1" x14ac:dyDescent="0.2">
      <c r="B4241" s="112"/>
    </row>
    <row r="4242" spans="2:2" ht="12.95" customHeight="1" x14ac:dyDescent="0.2">
      <c r="B4242" s="112"/>
    </row>
    <row r="4243" spans="2:2" ht="12.95" customHeight="1" x14ac:dyDescent="0.2">
      <c r="B4243" s="112"/>
    </row>
    <row r="4244" spans="2:2" ht="12.95" customHeight="1" x14ac:dyDescent="0.2">
      <c r="B4244" s="112"/>
    </row>
    <row r="4245" spans="2:2" ht="12.95" customHeight="1" x14ac:dyDescent="0.2">
      <c r="B4245" s="112"/>
    </row>
    <row r="4246" spans="2:2" ht="12.95" customHeight="1" x14ac:dyDescent="0.2">
      <c r="B4246" s="112"/>
    </row>
    <row r="4247" spans="2:2" ht="12.95" customHeight="1" x14ac:dyDescent="0.2">
      <c r="B4247" s="112"/>
    </row>
    <row r="4248" spans="2:2" ht="12.95" customHeight="1" x14ac:dyDescent="0.2">
      <c r="B4248" s="112"/>
    </row>
    <row r="4249" spans="2:2" ht="12.95" customHeight="1" x14ac:dyDescent="0.2">
      <c r="B4249" s="112"/>
    </row>
    <row r="4250" spans="2:2" ht="12.95" customHeight="1" x14ac:dyDescent="0.2">
      <c r="B4250" s="112"/>
    </row>
    <row r="4251" spans="2:2" ht="12.95" customHeight="1" x14ac:dyDescent="0.2">
      <c r="B4251" s="112"/>
    </row>
    <row r="4252" spans="2:2" ht="12.95" customHeight="1" x14ac:dyDescent="0.2">
      <c r="B4252" s="112"/>
    </row>
    <row r="4253" spans="2:2" ht="12.95" customHeight="1" x14ac:dyDescent="0.2">
      <c r="B4253" s="112"/>
    </row>
    <row r="4254" spans="2:2" ht="12.95" customHeight="1" x14ac:dyDescent="0.2">
      <c r="B4254" s="112"/>
    </row>
    <row r="4255" spans="2:2" ht="12.95" customHeight="1" x14ac:dyDescent="0.2">
      <c r="B4255" s="112"/>
    </row>
    <row r="4256" spans="2:2" ht="12.95" customHeight="1" x14ac:dyDescent="0.2">
      <c r="B4256" s="112"/>
    </row>
    <row r="4257" spans="2:2" ht="12.95" customHeight="1" x14ac:dyDescent="0.2">
      <c r="B4257" s="112"/>
    </row>
    <row r="4258" spans="2:2" ht="12.95" customHeight="1" x14ac:dyDescent="0.2">
      <c r="B4258" s="112"/>
    </row>
    <row r="4259" spans="2:2" ht="12.95" customHeight="1" x14ac:dyDescent="0.2">
      <c r="B4259" s="112"/>
    </row>
    <row r="4260" spans="2:2" ht="12.95" customHeight="1" x14ac:dyDescent="0.2">
      <c r="B4260" s="112"/>
    </row>
    <row r="4261" spans="2:2" ht="12.95" customHeight="1" x14ac:dyDescent="0.2">
      <c r="B4261" s="112"/>
    </row>
    <row r="4262" spans="2:2" ht="12.95" customHeight="1" x14ac:dyDescent="0.2">
      <c r="B4262" s="112"/>
    </row>
    <row r="4263" spans="2:2" ht="12.95" customHeight="1" x14ac:dyDescent="0.2">
      <c r="B4263" s="112"/>
    </row>
    <row r="4264" spans="2:2" ht="12.95" customHeight="1" x14ac:dyDescent="0.2">
      <c r="B4264" s="112"/>
    </row>
    <row r="4265" spans="2:2" ht="12.95" customHeight="1" x14ac:dyDescent="0.2">
      <c r="B4265" s="112"/>
    </row>
    <row r="4266" spans="2:2" ht="12.95" customHeight="1" x14ac:dyDescent="0.2">
      <c r="B4266" s="112"/>
    </row>
    <row r="4267" spans="2:2" ht="12.95" customHeight="1" x14ac:dyDescent="0.2">
      <c r="B4267" s="112"/>
    </row>
    <row r="4268" spans="2:2" ht="12.95" customHeight="1" x14ac:dyDescent="0.2">
      <c r="B4268" s="112"/>
    </row>
    <row r="4269" spans="2:2" ht="12.95" customHeight="1" x14ac:dyDescent="0.2">
      <c r="B4269" s="112"/>
    </row>
    <row r="4270" spans="2:2" ht="12.95" customHeight="1" x14ac:dyDescent="0.2">
      <c r="B4270" s="112"/>
    </row>
    <row r="4271" spans="2:2" ht="12.95" customHeight="1" x14ac:dyDescent="0.2">
      <c r="B4271" s="112"/>
    </row>
    <row r="4272" spans="2:2" ht="12.95" customHeight="1" x14ac:dyDescent="0.2">
      <c r="B4272" s="112"/>
    </row>
    <row r="4273" spans="2:2" ht="12.95" customHeight="1" x14ac:dyDescent="0.2">
      <c r="B4273" s="112"/>
    </row>
    <row r="4274" spans="2:2" ht="12.95" customHeight="1" x14ac:dyDescent="0.2">
      <c r="B4274" s="112"/>
    </row>
    <row r="4275" spans="2:2" ht="12.95" customHeight="1" x14ac:dyDescent="0.2">
      <c r="B4275" s="112"/>
    </row>
    <row r="4276" spans="2:2" ht="12.95" customHeight="1" x14ac:dyDescent="0.2">
      <c r="B4276" s="112"/>
    </row>
    <row r="4277" spans="2:2" ht="12.95" customHeight="1" x14ac:dyDescent="0.2">
      <c r="B4277" s="112"/>
    </row>
    <row r="4278" spans="2:2" ht="12.95" customHeight="1" x14ac:dyDescent="0.2">
      <c r="B4278" s="112"/>
    </row>
    <row r="4279" spans="2:2" ht="12.95" customHeight="1" x14ac:dyDescent="0.2">
      <c r="B4279" s="112"/>
    </row>
    <row r="4280" spans="2:2" ht="12.95" customHeight="1" x14ac:dyDescent="0.2">
      <c r="B4280" s="112"/>
    </row>
    <row r="4281" spans="2:2" ht="12.95" customHeight="1" x14ac:dyDescent="0.2">
      <c r="B4281" s="112"/>
    </row>
    <row r="4282" spans="2:2" ht="12.95" customHeight="1" x14ac:dyDescent="0.2">
      <c r="B4282" s="112"/>
    </row>
    <row r="4283" spans="2:2" ht="12.95" customHeight="1" x14ac:dyDescent="0.2">
      <c r="B4283" s="112"/>
    </row>
    <row r="4284" spans="2:2" ht="12.95" customHeight="1" x14ac:dyDescent="0.2">
      <c r="B4284" s="112"/>
    </row>
    <row r="4285" spans="2:2" ht="12.95" customHeight="1" x14ac:dyDescent="0.2">
      <c r="B4285" s="112"/>
    </row>
    <row r="4286" spans="2:2" ht="12.95" customHeight="1" x14ac:dyDescent="0.2">
      <c r="B4286" s="112"/>
    </row>
    <row r="4287" spans="2:2" ht="12.95" customHeight="1" x14ac:dyDescent="0.2">
      <c r="B4287" s="112"/>
    </row>
    <row r="4288" spans="2:2" ht="12.95" customHeight="1" x14ac:dyDescent="0.2">
      <c r="B4288" s="112"/>
    </row>
    <row r="4289" spans="2:2" ht="12.95" customHeight="1" x14ac:dyDescent="0.2">
      <c r="B4289" s="112"/>
    </row>
    <row r="4290" spans="2:2" ht="12.95" customHeight="1" x14ac:dyDescent="0.2">
      <c r="B4290" s="112"/>
    </row>
    <row r="4291" spans="2:2" ht="12.95" customHeight="1" x14ac:dyDescent="0.2">
      <c r="B4291" s="112"/>
    </row>
    <row r="4292" spans="2:2" ht="12.95" customHeight="1" x14ac:dyDescent="0.2">
      <c r="B4292" s="112"/>
    </row>
    <row r="4293" spans="2:2" ht="12.95" customHeight="1" x14ac:dyDescent="0.2">
      <c r="B4293" s="112"/>
    </row>
    <row r="4294" spans="2:2" ht="12.95" customHeight="1" x14ac:dyDescent="0.2">
      <c r="B4294" s="112"/>
    </row>
    <row r="4295" spans="2:2" ht="12.95" customHeight="1" x14ac:dyDescent="0.2">
      <c r="B4295" s="112"/>
    </row>
    <row r="4296" spans="2:2" ht="12.95" customHeight="1" x14ac:dyDescent="0.2">
      <c r="B4296" s="112"/>
    </row>
    <row r="4297" spans="2:2" ht="12.95" customHeight="1" x14ac:dyDescent="0.2">
      <c r="B4297" s="112"/>
    </row>
    <row r="4298" spans="2:2" ht="12.95" customHeight="1" x14ac:dyDescent="0.2">
      <c r="B4298" s="112"/>
    </row>
    <row r="4299" spans="2:2" ht="12.95" customHeight="1" x14ac:dyDescent="0.2">
      <c r="B4299" s="112"/>
    </row>
    <row r="4300" spans="2:2" ht="12.95" customHeight="1" x14ac:dyDescent="0.2">
      <c r="B4300" s="112"/>
    </row>
    <row r="4301" spans="2:2" ht="12.95" customHeight="1" x14ac:dyDescent="0.2">
      <c r="B4301" s="112"/>
    </row>
    <row r="4302" spans="2:2" ht="12.95" customHeight="1" x14ac:dyDescent="0.2">
      <c r="B4302" s="112"/>
    </row>
    <row r="4303" spans="2:2" ht="12.95" customHeight="1" x14ac:dyDescent="0.2">
      <c r="B4303" s="112"/>
    </row>
    <row r="4304" spans="2:2" ht="12.95" customHeight="1" x14ac:dyDescent="0.2">
      <c r="B4304" s="112"/>
    </row>
    <row r="4305" spans="2:2" ht="12.95" customHeight="1" x14ac:dyDescent="0.2">
      <c r="B4305" s="112"/>
    </row>
    <row r="4306" spans="2:2" ht="12.95" customHeight="1" x14ac:dyDescent="0.2">
      <c r="B4306" s="112"/>
    </row>
    <row r="4307" spans="2:2" ht="12.95" customHeight="1" x14ac:dyDescent="0.2">
      <c r="B4307" s="112"/>
    </row>
    <row r="4308" spans="2:2" ht="12.95" customHeight="1" x14ac:dyDescent="0.2">
      <c r="B4308" s="112"/>
    </row>
    <row r="4309" spans="2:2" ht="12.95" customHeight="1" x14ac:dyDescent="0.2">
      <c r="B4309" s="112"/>
    </row>
    <row r="4310" spans="2:2" ht="12.95" customHeight="1" x14ac:dyDescent="0.2">
      <c r="B4310" s="112"/>
    </row>
    <row r="4311" spans="2:2" ht="12.95" customHeight="1" x14ac:dyDescent="0.2">
      <c r="B4311" s="112"/>
    </row>
    <row r="4312" spans="2:2" ht="12.95" customHeight="1" x14ac:dyDescent="0.2">
      <c r="B4312" s="112"/>
    </row>
    <row r="4313" spans="2:2" ht="12.95" customHeight="1" x14ac:dyDescent="0.2">
      <c r="B4313" s="112"/>
    </row>
    <row r="4314" spans="2:2" ht="12.95" customHeight="1" x14ac:dyDescent="0.2">
      <c r="B4314" s="112"/>
    </row>
    <row r="4315" spans="2:2" ht="12.95" customHeight="1" x14ac:dyDescent="0.2">
      <c r="B4315" s="112"/>
    </row>
    <row r="4316" spans="2:2" ht="12.95" customHeight="1" x14ac:dyDescent="0.2">
      <c r="B4316" s="112"/>
    </row>
    <row r="4317" spans="2:2" ht="12.95" customHeight="1" x14ac:dyDescent="0.2">
      <c r="B4317" s="112"/>
    </row>
    <row r="4318" spans="2:2" ht="12.95" customHeight="1" x14ac:dyDescent="0.2">
      <c r="B4318" s="112"/>
    </row>
    <row r="4319" spans="2:2" ht="12.95" customHeight="1" x14ac:dyDescent="0.2">
      <c r="B4319" s="112"/>
    </row>
    <row r="4320" spans="2:2" ht="12.95" customHeight="1" x14ac:dyDescent="0.2">
      <c r="B4320" s="112"/>
    </row>
    <row r="4321" spans="2:2" ht="12.95" customHeight="1" x14ac:dyDescent="0.2">
      <c r="B4321" s="112"/>
    </row>
    <row r="4322" spans="2:2" ht="12.95" customHeight="1" x14ac:dyDescent="0.2">
      <c r="B4322" s="112"/>
    </row>
    <row r="4323" spans="2:2" ht="12.95" customHeight="1" x14ac:dyDescent="0.2">
      <c r="B4323" s="112"/>
    </row>
    <row r="4324" spans="2:2" ht="12.95" customHeight="1" x14ac:dyDescent="0.2">
      <c r="B4324" s="112"/>
    </row>
    <row r="4325" spans="2:2" ht="12.95" customHeight="1" x14ac:dyDescent="0.2">
      <c r="B4325" s="112"/>
    </row>
    <row r="4326" spans="2:2" ht="12.95" customHeight="1" x14ac:dyDescent="0.2">
      <c r="B4326" s="112"/>
    </row>
    <row r="4327" spans="2:2" ht="12.95" customHeight="1" x14ac:dyDescent="0.2">
      <c r="B4327" s="112"/>
    </row>
    <row r="4328" spans="2:2" ht="12.95" customHeight="1" x14ac:dyDescent="0.2">
      <c r="B4328" s="112"/>
    </row>
    <row r="4329" spans="2:2" ht="12.95" customHeight="1" x14ac:dyDescent="0.2">
      <c r="B4329" s="112"/>
    </row>
    <row r="4330" spans="2:2" ht="12.95" customHeight="1" x14ac:dyDescent="0.2">
      <c r="B4330" s="112"/>
    </row>
    <row r="4331" spans="2:2" ht="12.95" customHeight="1" x14ac:dyDescent="0.2">
      <c r="B4331" s="112"/>
    </row>
    <row r="4332" spans="2:2" ht="12.95" customHeight="1" x14ac:dyDescent="0.2">
      <c r="B4332" s="112"/>
    </row>
    <row r="4333" spans="2:2" ht="12.95" customHeight="1" x14ac:dyDescent="0.2">
      <c r="B4333" s="112"/>
    </row>
    <row r="4334" spans="2:2" ht="12.95" customHeight="1" x14ac:dyDescent="0.2">
      <c r="B4334" s="112"/>
    </row>
    <row r="4335" spans="2:2" ht="12.95" customHeight="1" x14ac:dyDescent="0.2">
      <c r="B4335" s="112"/>
    </row>
    <row r="4336" spans="2:2" ht="12.95" customHeight="1" x14ac:dyDescent="0.2">
      <c r="B4336" s="112"/>
    </row>
    <row r="4337" spans="2:2" ht="12.95" customHeight="1" x14ac:dyDescent="0.2">
      <c r="B4337" s="112"/>
    </row>
    <row r="4338" spans="2:2" ht="12.95" customHeight="1" x14ac:dyDescent="0.2">
      <c r="B4338" s="112"/>
    </row>
    <row r="4339" spans="2:2" ht="12.95" customHeight="1" x14ac:dyDescent="0.2">
      <c r="B4339" s="112"/>
    </row>
    <row r="4340" spans="2:2" ht="12.95" customHeight="1" x14ac:dyDescent="0.2">
      <c r="B4340" s="112"/>
    </row>
    <row r="4341" spans="2:2" ht="12.95" customHeight="1" x14ac:dyDescent="0.2">
      <c r="B4341" s="112"/>
    </row>
    <row r="4342" spans="2:2" ht="12.95" customHeight="1" x14ac:dyDescent="0.2">
      <c r="B4342" s="112"/>
    </row>
    <row r="4343" spans="2:2" ht="12.95" customHeight="1" x14ac:dyDescent="0.2">
      <c r="B4343" s="112"/>
    </row>
    <row r="4344" spans="2:2" ht="12.95" customHeight="1" x14ac:dyDescent="0.2">
      <c r="B4344" s="112"/>
    </row>
    <row r="4345" spans="2:2" ht="12.95" customHeight="1" x14ac:dyDescent="0.2">
      <c r="B4345" s="112"/>
    </row>
    <row r="4346" spans="2:2" ht="12.95" customHeight="1" x14ac:dyDescent="0.2">
      <c r="B4346" s="112"/>
    </row>
    <row r="4347" spans="2:2" ht="12.95" customHeight="1" x14ac:dyDescent="0.2">
      <c r="B4347" s="112"/>
    </row>
    <row r="4348" spans="2:2" ht="12.95" customHeight="1" x14ac:dyDescent="0.2">
      <c r="B4348" s="112"/>
    </row>
    <row r="4349" spans="2:2" ht="12.95" customHeight="1" x14ac:dyDescent="0.2">
      <c r="B4349" s="112"/>
    </row>
    <row r="4350" spans="2:2" ht="12.95" customHeight="1" x14ac:dyDescent="0.2">
      <c r="B4350" s="112"/>
    </row>
    <row r="4351" spans="2:2" ht="12.95" customHeight="1" x14ac:dyDescent="0.2">
      <c r="B4351" s="112"/>
    </row>
    <row r="4352" spans="2:2" ht="12.95" customHeight="1" x14ac:dyDescent="0.2">
      <c r="B4352" s="112"/>
    </row>
    <row r="4353" spans="2:2" ht="12.95" customHeight="1" x14ac:dyDescent="0.2">
      <c r="B4353" s="112"/>
    </row>
    <row r="4354" spans="2:2" ht="12.95" customHeight="1" x14ac:dyDescent="0.2">
      <c r="B4354" s="112"/>
    </row>
    <row r="4355" spans="2:2" ht="12.95" customHeight="1" x14ac:dyDescent="0.2">
      <c r="B4355" s="112"/>
    </row>
    <row r="4356" spans="2:2" ht="12.95" customHeight="1" x14ac:dyDescent="0.2">
      <c r="B4356" s="112"/>
    </row>
    <row r="4357" spans="2:2" ht="12.95" customHeight="1" x14ac:dyDescent="0.2">
      <c r="B4357" s="112"/>
    </row>
    <row r="4358" spans="2:2" ht="12.95" customHeight="1" x14ac:dyDescent="0.2">
      <c r="B4358" s="112"/>
    </row>
    <row r="4359" spans="2:2" ht="12.95" customHeight="1" x14ac:dyDescent="0.2">
      <c r="B4359" s="112"/>
    </row>
    <row r="4360" spans="2:2" ht="12.95" customHeight="1" x14ac:dyDescent="0.2">
      <c r="B4360" s="112"/>
    </row>
    <row r="4361" spans="2:2" ht="12.95" customHeight="1" x14ac:dyDescent="0.2">
      <c r="B4361" s="112"/>
    </row>
    <row r="4362" spans="2:2" ht="12.95" customHeight="1" x14ac:dyDescent="0.2">
      <c r="B4362" s="112"/>
    </row>
    <row r="4363" spans="2:2" ht="12.95" customHeight="1" x14ac:dyDescent="0.2">
      <c r="B4363" s="112"/>
    </row>
    <row r="4364" spans="2:2" ht="12.95" customHeight="1" x14ac:dyDescent="0.2">
      <c r="B4364" s="112"/>
    </row>
    <row r="4365" spans="2:2" ht="12.95" customHeight="1" x14ac:dyDescent="0.2">
      <c r="B4365" s="112"/>
    </row>
    <row r="4366" spans="2:2" ht="12.95" customHeight="1" x14ac:dyDescent="0.2">
      <c r="B4366" s="112"/>
    </row>
    <row r="4367" spans="2:2" ht="12.95" customHeight="1" x14ac:dyDescent="0.2">
      <c r="B4367" s="112"/>
    </row>
    <row r="4368" spans="2:2" ht="12.95" customHeight="1" x14ac:dyDescent="0.2">
      <c r="B4368" s="112"/>
    </row>
    <row r="4369" spans="2:2" ht="12.95" customHeight="1" x14ac:dyDescent="0.2">
      <c r="B4369" s="112"/>
    </row>
    <row r="4370" spans="2:2" ht="12.95" customHeight="1" x14ac:dyDescent="0.2">
      <c r="B4370" s="112"/>
    </row>
    <row r="4371" spans="2:2" ht="12.95" customHeight="1" x14ac:dyDescent="0.2">
      <c r="B4371" s="112"/>
    </row>
    <row r="4372" spans="2:2" ht="12.95" customHeight="1" x14ac:dyDescent="0.2">
      <c r="B4372" s="112"/>
    </row>
    <row r="4373" spans="2:2" ht="12.95" customHeight="1" x14ac:dyDescent="0.2">
      <c r="B4373" s="112"/>
    </row>
    <row r="4374" spans="2:2" ht="12.95" customHeight="1" x14ac:dyDescent="0.2">
      <c r="B4374" s="112"/>
    </row>
    <row r="4375" spans="2:2" ht="12.95" customHeight="1" x14ac:dyDescent="0.2">
      <c r="B4375" s="112"/>
    </row>
    <row r="4376" spans="2:2" ht="12.95" customHeight="1" x14ac:dyDescent="0.2">
      <c r="B4376" s="112"/>
    </row>
    <row r="4377" spans="2:2" ht="12.95" customHeight="1" x14ac:dyDescent="0.2">
      <c r="B4377" s="112"/>
    </row>
    <row r="4378" spans="2:2" ht="12.95" customHeight="1" x14ac:dyDescent="0.2">
      <c r="B4378" s="112"/>
    </row>
    <row r="4379" spans="2:2" ht="12.95" customHeight="1" x14ac:dyDescent="0.2">
      <c r="B4379" s="112"/>
    </row>
    <row r="4380" spans="2:2" ht="12.95" customHeight="1" x14ac:dyDescent="0.2">
      <c r="B4380" s="112"/>
    </row>
    <row r="4381" spans="2:2" ht="12.95" customHeight="1" x14ac:dyDescent="0.2">
      <c r="B4381" s="112"/>
    </row>
    <row r="4382" spans="2:2" ht="12.95" customHeight="1" x14ac:dyDescent="0.2">
      <c r="B4382" s="112"/>
    </row>
    <row r="4383" spans="2:2" ht="12.95" customHeight="1" x14ac:dyDescent="0.2">
      <c r="B4383" s="112"/>
    </row>
    <row r="4384" spans="2:2" ht="12.95" customHeight="1" x14ac:dyDescent="0.2">
      <c r="B4384" s="112"/>
    </row>
    <row r="4385" spans="2:2" ht="12.95" customHeight="1" x14ac:dyDescent="0.2">
      <c r="B4385" s="112"/>
    </row>
    <row r="4386" spans="2:2" ht="12.95" customHeight="1" x14ac:dyDescent="0.2">
      <c r="B4386" s="112"/>
    </row>
    <row r="4387" spans="2:2" ht="12.95" customHeight="1" x14ac:dyDescent="0.2">
      <c r="B4387" s="112"/>
    </row>
    <row r="4388" spans="2:2" ht="12.95" customHeight="1" x14ac:dyDescent="0.2">
      <c r="B4388" s="112"/>
    </row>
    <row r="4389" spans="2:2" ht="12.95" customHeight="1" x14ac:dyDescent="0.2">
      <c r="B4389" s="112"/>
    </row>
    <row r="4390" spans="2:2" ht="12.95" customHeight="1" x14ac:dyDescent="0.2">
      <c r="B4390" s="112"/>
    </row>
    <row r="4391" spans="2:2" ht="12.95" customHeight="1" x14ac:dyDescent="0.2">
      <c r="B4391" s="112"/>
    </row>
    <row r="4392" spans="2:2" ht="12.95" customHeight="1" x14ac:dyDescent="0.2">
      <c r="B4392" s="112"/>
    </row>
    <row r="4393" spans="2:2" ht="12.95" customHeight="1" x14ac:dyDescent="0.2">
      <c r="B4393" s="112"/>
    </row>
    <row r="4394" spans="2:2" ht="12.95" customHeight="1" x14ac:dyDescent="0.2">
      <c r="B4394" s="112"/>
    </row>
    <row r="4395" spans="2:2" ht="12.95" customHeight="1" x14ac:dyDescent="0.2">
      <c r="B4395" s="112"/>
    </row>
    <row r="4396" spans="2:2" ht="12.95" customHeight="1" x14ac:dyDescent="0.2">
      <c r="B4396" s="112"/>
    </row>
    <row r="4397" spans="2:2" ht="12.95" customHeight="1" x14ac:dyDescent="0.2">
      <c r="B4397" s="112"/>
    </row>
    <row r="4398" spans="2:2" ht="12.95" customHeight="1" x14ac:dyDescent="0.2">
      <c r="B4398" s="112"/>
    </row>
    <row r="4399" spans="2:2" ht="12.95" customHeight="1" x14ac:dyDescent="0.2">
      <c r="B4399" s="112"/>
    </row>
    <row r="4400" spans="2:2" ht="12.95" customHeight="1" x14ac:dyDescent="0.2">
      <c r="B4400" s="112"/>
    </row>
    <row r="4401" spans="2:2" ht="12.95" customHeight="1" x14ac:dyDescent="0.2">
      <c r="B4401" s="112"/>
    </row>
    <row r="4402" spans="2:2" ht="12.95" customHeight="1" x14ac:dyDescent="0.2">
      <c r="B4402" s="112"/>
    </row>
    <row r="4403" spans="2:2" ht="12.95" customHeight="1" x14ac:dyDescent="0.2">
      <c r="B4403" s="112"/>
    </row>
    <row r="4404" spans="2:2" ht="12.95" customHeight="1" x14ac:dyDescent="0.2">
      <c r="B4404" s="112"/>
    </row>
    <row r="4405" spans="2:2" ht="12.95" customHeight="1" x14ac:dyDescent="0.2">
      <c r="B4405" s="112"/>
    </row>
    <row r="4406" spans="2:2" ht="12.95" customHeight="1" x14ac:dyDescent="0.2">
      <c r="B4406" s="112"/>
    </row>
    <row r="4407" spans="2:2" ht="12.95" customHeight="1" x14ac:dyDescent="0.2">
      <c r="B4407" s="112"/>
    </row>
    <row r="4408" spans="2:2" ht="12.95" customHeight="1" x14ac:dyDescent="0.2">
      <c r="B4408" s="112"/>
    </row>
    <row r="4409" spans="2:2" ht="12.95" customHeight="1" x14ac:dyDescent="0.2">
      <c r="B4409" s="112"/>
    </row>
    <row r="4410" spans="2:2" ht="12.95" customHeight="1" x14ac:dyDescent="0.2">
      <c r="B4410" s="112"/>
    </row>
    <row r="4411" spans="2:2" ht="12.95" customHeight="1" x14ac:dyDescent="0.2">
      <c r="B4411" s="112"/>
    </row>
    <row r="4412" spans="2:2" ht="12.95" customHeight="1" x14ac:dyDescent="0.2">
      <c r="B4412" s="112"/>
    </row>
    <row r="4413" spans="2:2" ht="12.95" customHeight="1" x14ac:dyDescent="0.2">
      <c r="B4413" s="112"/>
    </row>
    <row r="4414" spans="2:2" ht="12.95" customHeight="1" x14ac:dyDescent="0.2">
      <c r="B4414" s="112"/>
    </row>
    <row r="4415" spans="2:2" ht="12.95" customHeight="1" x14ac:dyDescent="0.2">
      <c r="B4415" s="112"/>
    </row>
    <row r="4416" spans="2:2" ht="12.95" customHeight="1" x14ac:dyDescent="0.2">
      <c r="B4416" s="112"/>
    </row>
    <row r="4417" spans="2:2" ht="12.95" customHeight="1" x14ac:dyDescent="0.2">
      <c r="B4417" s="112"/>
    </row>
    <row r="4418" spans="2:2" ht="12.95" customHeight="1" x14ac:dyDescent="0.2">
      <c r="B4418" s="112"/>
    </row>
    <row r="4419" spans="2:2" ht="12.95" customHeight="1" x14ac:dyDescent="0.2">
      <c r="B4419" s="112"/>
    </row>
    <row r="4420" spans="2:2" ht="12.95" customHeight="1" x14ac:dyDescent="0.2">
      <c r="B4420" s="112"/>
    </row>
    <row r="4421" spans="2:2" ht="12.95" customHeight="1" x14ac:dyDescent="0.2">
      <c r="B4421" s="112"/>
    </row>
    <row r="4422" spans="2:2" ht="12.95" customHeight="1" x14ac:dyDescent="0.2">
      <c r="B4422" s="112"/>
    </row>
    <row r="4423" spans="2:2" ht="12.95" customHeight="1" x14ac:dyDescent="0.2">
      <c r="B4423" s="112"/>
    </row>
    <row r="4424" spans="2:2" ht="12.95" customHeight="1" x14ac:dyDescent="0.2">
      <c r="B4424" s="112"/>
    </row>
    <row r="4425" spans="2:2" ht="12.95" customHeight="1" x14ac:dyDescent="0.2">
      <c r="B4425" s="112"/>
    </row>
    <row r="4426" spans="2:2" ht="12.95" customHeight="1" x14ac:dyDescent="0.2">
      <c r="B4426" s="112"/>
    </row>
    <row r="4427" spans="2:2" ht="12.95" customHeight="1" x14ac:dyDescent="0.2">
      <c r="B4427" s="112"/>
    </row>
    <row r="4428" spans="2:2" ht="12.95" customHeight="1" x14ac:dyDescent="0.2">
      <c r="B4428" s="112"/>
    </row>
    <row r="4429" spans="2:2" ht="12.95" customHeight="1" x14ac:dyDescent="0.2">
      <c r="B4429" s="112"/>
    </row>
    <row r="4430" spans="2:2" ht="12.95" customHeight="1" x14ac:dyDescent="0.2">
      <c r="B4430" s="112"/>
    </row>
    <row r="4431" spans="2:2" ht="12.95" customHeight="1" x14ac:dyDescent="0.2">
      <c r="B4431" s="112"/>
    </row>
    <row r="4432" spans="2:2" ht="12.95" customHeight="1" x14ac:dyDescent="0.2">
      <c r="B4432" s="112"/>
    </row>
    <row r="4433" spans="2:2" ht="12.95" customHeight="1" x14ac:dyDescent="0.2">
      <c r="B4433" s="112"/>
    </row>
    <row r="4434" spans="2:2" ht="12.95" customHeight="1" x14ac:dyDescent="0.2">
      <c r="B4434" s="112"/>
    </row>
    <row r="4435" spans="2:2" ht="12.95" customHeight="1" x14ac:dyDescent="0.2">
      <c r="B4435" s="112"/>
    </row>
    <row r="4436" spans="2:2" ht="12.95" customHeight="1" x14ac:dyDescent="0.2">
      <c r="B4436" s="112"/>
    </row>
    <row r="4437" spans="2:2" ht="12.95" customHeight="1" x14ac:dyDescent="0.2">
      <c r="B4437" s="112"/>
    </row>
    <row r="4438" spans="2:2" ht="12.95" customHeight="1" x14ac:dyDescent="0.2">
      <c r="B4438" s="112"/>
    </row>
    <row r="4439" spans="2:2" ht="12.95" customHeight="1" x14ac:dyDescent="0.2">
      <c r="B4439" s="112"/>
    </row>
    <row r="4440" spans="2:2" ht="12.95" customHeight="1" x14ac:dyDescent="0.2">
      <c r="B4440" s="112"/>
    </row>
    <row r="4441" spans="2:2" ht="12.95" customHeight="1" x14ac:dyDescent="0.2">
      <c r="B4441" s="112"/>
    </row>
    <row r="4442" spans="2:2" ht="12.95" customHeight="1" x14ac:dyDescent="0.2">
      <c r="B4442" s="112"/>
    </row>
    <row r="4443" spans="2:2" ht="12.95" customHeight="1" x14ac:dyDescent="0.2">
      <c r="B4443" s="112"/>
    </row>
    <row r="4444" spans="2:2" ht="12.95" customHeight="1" x14ac:dyDescent="0.2">
      <c r="B4444" s="112"/>
    </row>
    <row r="4445" spans="2:2" ht="12.95" customHeight="1" x14ac:dyDescent="0.2">
      <c r="B4445" s="112"/>
    </row>
    <row r="4446" spans="2:2" ht="12.95" customHeight="1" x14ac:dyDescent="0.2">
      <c r="B4446" s="112"/>
    </row>
    <row r="4447" spans="2:2" ht="12.95" customHeight="1" x14ac:dyDescent="0.2">
      <c r="B4447" s="112"/>
    </row>
    <row r="4448" spans="2:2" ht="12.95" customHeight="1" x14ac:dyDescent="0.2">
      <c r="B4448" s="112"/>
    </row>
    <row r="4449" spans="2:2" ht="12.95" customHeight="1" x14ac:dyDescent="0.2">
      <c r="B4449" s="112"/>
    </row>
    <row r="4450" spans="2:2" ht="12.95" customHeight="1" x14ac:dyDescent="0.2">
      <c r="B4450" s="112"/>
    </row>
    <row r="4451" spans="2:2" ht="12.95" customHeight="1" x14ac:dyDescent="0.2">
      <c r="B4451" s="112"/>
    </row>
    <row r="4452" spans="2:2" ht="12.95" customHeight="1" x14ac:dyDescent="0.2">
      <c r="B4452" s="112"/>
    </row>
    <row r="4453" spans="2:2" ht="12.95" customHeight="1" x14ac:dyDescent="0.2">
      <c r="B4453" s="112"/>
    </row>
    <row r="4454" spans="2:2" ht="12.95" customHeight="1" x14ac:dyDescent="0.2">
      <c r="B4454" s="112"/>
    </row>
    <row r="4455" spans="2:2" ht="12.95" customHeight="1" x14ac:dyDescent="0.2">
      <c r="B4455" s="112"/>
    </row>
    <row r="4456" spans="2:2" ht="12.95" customHeight="1" x14ac:dyDescent="0.2">
      <c r="B4456" s="112"/>
    </row>
    <row r="4457" spans="2:2" ht="12.95" customHeight="1" x14ac:dyDescent="0.2">
      <c r="B4457" s="112"/>
    </row>
    <row r="4458" spans="2:2" ht="12.95" customHeight="1" x14ac:dyDescent="0.2">
      <c r="B4458" s="112"/>
    </row>
    <row r="4459" spans="2:2" ht="12.95" customHeight="1" x14ac:dyDescent="0.2">
      <c r="B4459" s="112"/>
    </row>
    <row r="4460" spans="2:2" ht="12.95" customHeight="1" x14ac:dyDescent="0.2">
      <c r="B4460" s="112"/>
    </row>
    <row r="4461" spans="2:2" ht="12.95" customHeight="1" x14ac:dyDescent="0.2">
      <c r="B4461" s="112"/>
    </row>
    <row r="4462" spans="2:2" ht="12.95" customHeight="1" x14ac:dyDescent="0.2">
      <c r="B4462" s="112"/>
    </row>
    <row r="4463" spans="2:2" ht="12.95" customHeight="1" x14ac:dyDescent="0.2">
      <c r="B4463" s="112"/>
    </row>
    <row r="4464" spans="2:2" ht="12.95" customHeight="1" x14ac:dyDescent="0.2">
      <c r="B4464" s="112"/>
    </row>
    <row r="4465" spans="2:2" ht="12.95" customHeight="1" x14ac:dyDescent="0.2">
      <c r="B4465" s="112"/>
    </row>
    <row r="4466" spans="2:2" ht="12.95" customHeight="1" x14ac:dyDescent="0.2">
      <c r="B4466" s="112"/>
    </row>
    <row r="4467" spans="2:2" ht="12.95" customHeight="1" x14ac:dyDescent="0.2">
      <c r="B4467" s="112"/>
    </row>
    <row r="4468" spans="2:2" ht="12.95" customHeight="1" x14ac:dyDescent="0.2">
      <c r="B4468" s="112"/>
    </row>
    <row r="4469" spans="2:2" ht="12.95" customHeight="1" x14ac:dyDescent="0.2">
      <c r="B4469" s="112"/>
    </row>
    <row r="4470" spans="2:2" ht="12.95" customHeight="1" x14ac:dyDescent="0.2">
      <c r="B4470" s="112"/>
    </row>
    <row r="4471" spans="2:2" ht="12.95" customHeight="1" x14ac:dyDescent="0.2">
      <c r="B4471" s="112"/>
    </row>
    <row r="4472" spans="2:2" ht="12.95" customHeight="1" x14ac:dyDescent="0.2">
      <c r="B4472" s="112"/>
    </row>
    <row r="4473" spans="2:2" ht="12.95" customHeight="1" x14ac:dyDescent="0.2">
      <c r="B4473" s="112"/>
    </row>
    <row r="4474" spans="2:2" ht="12.95" customHeight="1" x14ac:dyDescent="0.2">
      <c r="B4474" s="112"/>
    </row>
    <row r="4475" spans="2:2" ht="12.95" customHeight="1" x14ac:dyDescent="0.2">
      <c r="B4475" s="112"/>
    </row>
    <row r="4476" spans="2:2" ht="12.95" customHeight="1" x14ac:dyDescent="0.2">
      <c r="B4476" s="112"/>
    </row>
    <row r="4477" spans="2:2" ht="12.95" customHeight="1" x14ac:dyDescent="0.2">
      <c r="B4477" s="112"/>
    </row>
    <row r="4478" spans="2:2" ht="12.95" customHeight="1" x14ac:dyDescent="0.2">
      <c r="B4478" s="112"/>
    </row>
    <row r="4479" spans="2:2" ht="12.95" customHeight="1" x14ac:dyDescent="0.2">
      <c r="B4479" s="112"/>
    </row>
    <row r="4480" spans="2:2" ht="12.95" customHeight="1" x14ac:dyDescent="0.2">
      <c r="B4480" s="112"/>
    </row>
    <row r="4481" spans="2:2" ht="12.95" customHeight="1" x14ac:dyDescent="0.2">
      <c r="B4481" s="112"/>
    </row>
    <row r="4482" spans="2:2" ht="12.95" customHeight="1" x14ac:dyDescent="0.2">
      <c r="B4482" s="112"/>
    </row>
    <row r="4483" spans="2:2" ht="12.95" customHeight="1" x14ac:dyDescent="0.2">
      <c r="B4483" s="112"/>
    </row>
    <row r="4484" spans="2:2" ht="12.95" customHeight="1" x14ac:dyDescent="0.2">
      <c r="B4484" s="112"/>
    </row>
    <row r="4485" spans="2:2" ht="12.95" customHeight="1" x14ac:dyDescent="0.2">
      <c r="B4485" s="112"/>
    </row>
    <row r="4486" spans="2:2" ht="12.95" customHeight="1" x14ac:dyDescent="0.2">
      <c r="B4486" s="112"/>
    </row>
    <row r="4487" spans="2:2" ht="12.95" customHeight="1" x14ac:dyDescent="0.2">
      <c r="B4487" s="112"/>
    </row>
    <row r="4488" spans="2:2" ht="12.95" customHeight="1" x14ac:dyDescent="0.2">
      <c r="B4488" s="112"/>
    </row>
    <row r="4489" spans="2:2" ht="12.95" customHeight="1" x14ac:dyDescent="0.2">
      <c r="B4489" s="112"/>
    </row>
    <row r="4490" spans="2:2" ht="12.95" customHeight="1" x14ac:dyDescent="0.2">
      <c r="B4490" s="112"/>
    </row>
    <row r="4491" spans="2:2" ht="12.95" customHeight="1" x14ac:dyDescent="0.2">
      <c r="B4491" s="112"/>
    </row>
    <row r="4492" spans="2:2" ht="12.95" customHeight="1" x14ac:dyDescent="0.2">
      <c r="B4492" s="112"/>
    </row>
    <row r="4493" spans="2:2" ht="12.95" customHeight="1" x14ac:dyDescent="0.2">
      <c r="B4493" s="112"/>
    </row>
    <row r="4494" spans="2:2" ht="12.95" customHeight="1" x14ac:dyDescent="0.2">
      <c r="B4494" s="112"/>
    </row>
    <row r="4495" spans="2:2" ht="12.95" customHeight="1" x14ac:dyDescent="0.2">
      <c r="B4495" s="112"/>
    </row>
    <row r="4496" spans="2:2" ht="12.95" customHeight="1" x14ac:dyDescent="0.2">
      <c r="B4496" s="112"/>
    </row>
    <row r="4497" spans="2:2" ht="12.95" customHeight="1" x14ac:dyDescent="0.2">
      <c r="B4497" s="112"/>
    </row>
    <row r="4498" spans="2:2" ht="12.95" customHeight="1" x14ac:dyDescent="0.2">
      <c r="B4498" s="112"/>
    </row>
    <row r="4499" spans="2:2" ht="12.95" customHeight="1" x14ac:dyDescent="0.2">
      <c r="B4499" s="112"/>
    </row>
    <row r="4500" spans="2:2" ht="12.95" customHeight="1" x14ac:dyDescent="0.2">
      <c r="B4500" s="112"/>
    </row>
    <row r="4501" spans="2:2" ht="12.95" customHeight="1" x14ac:dyDescent="0.2">
      <c r="B4501" s="112"/>
    </row>
    <row r="4502" spans="2:2" ht="12.95" customHeight="1" x14ac:dyDescent="0.2">
      <c r="B4502" s="112"/>
    </row>
    <row r="4503" spans="2:2" ht="12.95" customHeight="1" x14ac:dyDescent="0.2">
      <c r="B4503" s="112"/>
    </row>
    <row r="4504" spans="2:2" ht="12.95" customHeight="1" x14ac:dyDescent="0.2">
      <c r="B4504" s="112"/>
    </row>
    <row r="4505" spans="2:2" ht="12.95" customHeight="1" x14ac:dyDescent="0.2">
      <c r="B4505" s="112"/>
    </row>
    <row r="4506" spans="2:2" ht="12.95" customHeight="1" x14ac:dyDescent="0.2">
      <c r="B4506" s="112"/>
    </row>
    <row r="4507" spans="2:2" ht="12.95" customHeight="1" x14ac:dyDescent="0.2">
      <c r="B4507" s="112"/>
    </row>
    <row r="4508" spans="2:2" ht="12.95" customHeight="1" x14ac:dyDescent="0.2">
      <c r="B4508" s="112"/>
    </row>
    <row r="4509" spans="2:2" ht="12.95" customHeight="1" x14ac:dyDescent="0.2">
      <c r="B4509" s="112"/>
    </row>
    <row r="4510" spans="2:2" ht="12.95" customHeight="1" x14ac:dyDescent="0.2">
      <c r="B4510" s="112"/>
    </row>
    <row r="4511" spans="2:2" ht="12.95" customHeight="1" x14ac:dyDescent="0.2">
      <c r="B4511" s="112"/>
    </row>
    <row r="4512" spans="2:2" ht="12.95" customHeight="1" x14ac:dyDescent="0.2">
      <c r="B4512" s="112"/>
    </row>
    <row r="4513" spans="2:2" ht="12.95" customHeight="1" x14ac:dyDescent="0.2">
      <c r="B4513" s="112"/>
    </row>
    <row r="4514" spans="2:2" ht="12.95" customHeight="1" x14ac:dyDescent="0.2">
      <c r="B4514" s="112"/>
    </row>
    <row r="4515" spans="2:2" ht="12.95" customHeight="1" x14ac:dyDescent="0.2">
      <c r="B4515" s="112"/>
    </row>
    <row r="4516" spans="2:2" ht="12.95" customHeight="1" x14ac:dyDescent="0.2">
      <c r="B4516" s="112"/>
    </row>
    <row r="4517" spans="2:2" ht="12.95" customHeight="1" x14ac:dyDescent="0.2">
      <c r="B4517" s="112"/>
    </row>
    <row r="4518" spans="2:2" ht="12.95" customHeight="1" x14ac:dyDescent="0.2">
      <c r="B4518" s="112"/>
    </row>
    <row r="4519" spans="2:2" ht="12.95" customHeight="1" x14ac:dyDescent="0.2">
      <c r="B4519" s="112"/>
    </row>
    <row r="4520" spans="2:2" ht="12.95" customHeight="1" x14ac:dyDescent="0.2">
      <c r="B4520" s="112"/>
    </row>
    <row r="4521" spans="2:2" ht="12.95" customHeight="1" x14ac:dyDescent="0.2">
      <c r="B4521" s="112"/>
    </row>
    <row r="4522" spans="2:2" ht="12.95" customHeight="1" x14ac:dyDescent="0.2">
      <c r="B4522" s="112"/>
    </row>
    <row r="4523" spans="2:2" ht="12.95" customHeight="1" x14ac:dyDescent="0.2">
      <c r="B4523" s="112"/>
    </row>
    <row r="4524" spans="2:2" ht="12.95" customHeight="1" x14ac:dyDescent="0.2">
      <c r="B4524" s="112"/>
    </row>
    <row r="4525" spans="2:2" ht="12.95" customHeight="1" x14ac:dyDescent="0.2">
      <c r="B4525" s="112"/>
    </row>
    <row r="4526" spans="2:2" ht="12.95" customHeight="1" x14ac:dyDescent="0.2">
      <c r="B4526" s="112"/>
    </row>
    <row r="4527" spans="2:2" ht="12.95" customHeight="1" x14ac:dyDescent="0.2">
      <c r="B4527" s="112"/>
    </row>
    <row r="4528" spans="2:2" ht="12.95" customHeight="1" x14ac:dyDescent="0.2">
      <c r="B4528" s="112"/>
    </row>
    <row r="4529" spans="2:2" ht="12.95" customHeight="1" x14ac:dyDescent="0.2">
      <c r="B4529" s="112"/>
    </row>
    <row r="4530" spans="2:2" ht="12.95" customHeight="1" x14ac:dyDescent="0.2">
      <c r="B4530" s="112"/>
    </row>
    <row r="4531" spans="2:2" ht="12.95" customHeight="1" x14ac:dyDescent="0.2">
      <c r="B4531" s="112"/>
    </row>
    <row r="4532" spans="2:2" ht="12.95" customHeight="1" x14ac:dyDescent="0.2">
      <c r="B4532" s="112"/>
    </row>
    <row r="4533" spans="2:2" ht="12.95" customHeight="1" x14ac:dyDescent="0.2">
      <c r="B4533" s="112"/>
    </row>
    <row r="4534" spans="2:2" ht="12.95" customHeight="1" x14ac:dyDescent="0.2">
      <c r="B4534" s="112"/>
    </row>
    <row r="4535" spans="2:2" ht="12.95" customHeight="1" x14ac:dyDescent="0.2">
      <c r="B4535" s="112"/>
    </row>
    <row r="4536" spans="2:2" ht="12.95" customHeight="1" x14ac:dyDescent="0.2">
      <c r="B4536" s="112"/>
    </row>
    <row r="4537" spans="2:2" ht="12.95" customHeight="1" x14ac:dyDescent="0.2">
      <c r="B4537" s="112"/>
    </row>
    <row r="4538" spans="2:2" ht="12.95" customHeight="1" x14ac:dyDescent="0.2">
      <c r="B4538" s="112"/>
    </row>
    <row r="4539" spans="2:2" ht="12.95" customHeight="1" x14ac:dyDescent="0.2">
      <c r="B4539" s="112"/>
    </row>
    <row r="4540" spans="2:2" ht="12.95" customHeight="1" x14ac:dyDescent="0.2">
      <c r="B4540" s="112"/>
    </row>
    <row r="4541" spans="2:2" ht="12.95" customHeight="1" x14ac:dyDescent="0.2">
      <c r="B4541" s="112"/>
    </row>
    <row r="4542" spans="2:2" ht="12.95" customHeight="1" x14ac:dyDescent="0.2">
      <c r="B4542" s="112"/>
    </row>
    <row r="4543" spans="2:2" ht="12.95" customHeight="1" x14ac:dyDescent="0.2">
      <c r="B4543" s="112"/>
    </row>
    <row r="4544" spans="2:2" ht="12.95" customHeight="1" x14ac:dyDescent="0.2">
      <c r="B4544" s="112"/>
    </row>
    <row r="4545" spans="2:2" ht="12.95" customHeight="1" x14ac:dyDescent="0.2">
      <c r="B4545" s="112"/>
    </row>
    <row r="4546" spans="2:2" ht="12.95" customHeight="1" x14ac:dyDescent="0.2">
      <c r="B4546" s="112"/>
    </row>
    <row r="4547" spans="2:2" ht="12.95" customHeight="1" x14ac:dyDescent="0.2">
      <c r="B4547" s="112"/>
    </row>
    <row r="4548" spans="2:2" ht="12.95" customHeight="1" x14ac:dyDescent="0.2">
      <c r="B4548" s="112"/>
    </row>
    <row r="4549" spans="2:2" ht="12.95" customHeight="1" x14ac:dyDescent="0.2">
      <c r="B4549" s="112"/>
    </row>
    <row r="4550" spans="2:2" ht="12.95" customHeight="1" x14ac:dyDescent="0.2">
      <c r="B4550" s="112"/>
    </row>
    <row r="4551" spans="2:2" ht="12.95" customHeight="1" x14ac:dyDescent="0.2">
      <c r="B4551" s="112"/>
    </row>
    <row r="4552" spans="2:2" ht="12.95" customHeight="1" x14ac:dyDescent="0.2">
      <c r="B4552" s="112"/>
    </row>
    <row r="4553" spans="2:2" ht="12.95" customHeight="1" x14ac:dyDescent="0.2">
      <c r="B4553" s="112"/>
    </row>
    <row r="4554" spans="2:2" ht="12.95" customHeight="1" x14ac:dyDescent="0.2">
      <c r="B4554" s="112"/>
    </row>
    <row r="4555" spans="2:2" ht="12.95" customHeight="1" x14ac:dyDescent="0.2">
      <c r="B4555" s="112"/>
    </row>
    <row r="4556" spans="2:2" ht="12.95" customHeight="1" x14ac:dyDescent="0.2">
      <c r="B4556" s="112"/>
    </row>
    <row r="4557" spans="2:2" ht="12.95" customHeight="1" x14ac:dyDescent="0.2">
      <c r="B4557" s="112"/>
    </row>
    <row r="4558" spans="2:2" ht="12.95" customHeight="1" x14ac:dyDescent="0.2">
      <c r="B4558" s="112"/>
    </row>
    <row r="4559" spans="2:2" ht="12.95" customHeight="1" x14ac:dyDescent="0.2">
      <c r="B4559" s="112"/>
    </row>
    <row r="4560" spans="2:2" ht="12.95" customHeight="1" x14ac:dyDescent="0.2">
      <c r="B4560" s="112"/>
    </row>
    <row r="4561" spans="2:2" ht="12.95" customHeight="1" x14ac:dyDescent="0.2">
      <c r="B4561" s="112"/>
    </row>
    <row r="4562" spans="2:2" ht="12.95" customHeight="1" x14ac:dyDescent="0.2">
      <c r="B4562" s="112"/>
    </row>
    <row r="4563" spans="2:2" ht="12.95" customHeight="1" x14ac:dyDescent="0.2">
      <c r="B4563" s="112"/>
    </row>
    <row r="4564" spans="2:2" ht="12.95" customHeight="1" x14ac:dyDescent="0.2">
      <c r="B4564" s="112"/>
    </row>
    <row r="4565" spans="2:2" ht="12.95" customHeight="1" x14ac:dyDescent="0.2">
      <c r="B4565" s="112"/>
    </row>
    <row r="4566" spans="2:2" ht="12.95" customHeight="1" x14ac:dyDescent="0.2">
      <c r="B4566" s="112"/>
    </row>
    <row r="4567" spans="2:2" ht="12.95" customHeight="1" x14ac:dyDescent="0.2">
      <c r="B4567" s="112"/>
    </row>
    <row r="4568" spans="2:2" ht="12.95" customHeight="1" x14ac:dyDescent="0.2">
      <c r="B4568" s="112"/>
    </row>
    <row r="4569" spans="2:2" ht="12.95" customHeight="1" x14ac:dyDescent="0.2">
      <c r="B4569" s="112"/>
    </row>
    <row r="4570" spans="2:2" ht="12.95" customHeight="1" x14ac:dyDescent="0.2">
      <c r="B4570" s="112"/>
    </row>
    <row r="4571" spans="2:2" ht="12.95" customHeight="1" x14ac:dyDescent="0.2">
      <c r="B4571" s="112"/>
    </row>
    <row r="4572" spans="2:2" ht="12.95" customHeight="1" x14ac:dyDescent="0.2">
      <c r="B4572" s="112"/>
    </row>
    <row r="4573" spans="2:2" ht="12.95" customHeight="1" x14ac:dyDescent="0.2">
      <c r="B4573" s="112"/>
    </row>
    <row r="4574" spans="2:2" ht="12.95" customHeight="1" x14ac:dyDescent="0.2">
      <c r="B4574" s="112"/>
    </row>
    <row r="4575" spans="2:2" ht="12.95" customHeight="1" x14ac:dyDescent="0.2">
      <c r="B4575" s="112"/>
    </row>
    <row r="4576" spans="2:2" ht="12.95" customHeight="1" x14ac:dyDescent="0.2">
      <c r="B4576" s="112"/>
    </row>
    <row r="4577" spans="2:2" ht="12.95" customHeight="1" x14ac:dyDescent="0.2">
      <c r="B4577" s="112"/>
    </row>
    <row r="4578" spans="2:2" ht="12.95" customHeight="1" x14ac:dyDescent="0.2">
      <c r="B4578" s="112"/>
    </row>
    <row r="4579" spans="2:2" ht="12.95" customHeight="1" x14ac:dyDescent="0.2">
      <c r="B4579" s="112"/>
    </row>
    <row r="4580" spans="2:2" ht="12.95" customHeight="1" x14ac:dyDescent="0.2">
      <c r="B4580" s="112"/>
    </row>
    <row r="4581" spans="2:2" ht="12.95" customHeight="1" x14ac:dyDescent="0.2">
      <c r="B4581" s="112"/>
    </row>
    <row r="4582" spans="2:2" ht="12.95" customHeight="1" x14ac:dyDescent="0.2">
      <c r="B4582" s="112"/>
    </row>
    <row r="4583" spans="2:2" ht="12.95" customHeight="1" x14ac:dyDescent="0.2">
      <c r="B4583" s="112"/>
    </row>
    <row r="4584" spans="2:2" ht="12.95" customHeight="1" x14ac:dyDescent="0.2">
      <c r="B4584" s="112"/>
    </row>
    <row r="4585" spans="2:2" ht="12.95" customHeight="1" x14ac:dyDescent="0.2">
      <c r="B4585" s="112"/>
    </row>
    <row r="4586" spans="2:2" ht="12.95" customHeight="1" x14ac:dyDescent="0.2">
      <c r="B4586" s="112"/>
    </row>
    <row r="4587" spans="2:2" ht="12.95" customHeight="1" x14ac:dyDescent="0.2">
      <c r="B4587" s="112"/>
    </row>
    <row r="4588" spans="2:2" ht="12.95" customHeight="1" x14ac:dyDescent="0.2">
      <c r="B4588" s="112"/>
    </row>
    <row r="4589" spans="2:2" ht="12.95" customHeight="1" x14ac:dyDescent="0.2">
      <c r="B4589" s="112"/>
    </row>
    <row r="4590" spans="2:2" ht="12.95" customHeight="1" x14ac:dyDescent="0.2">
      <c r="B4590" s="112"/>
    </row>
    <row r="4591" spans="2:2" ht="12.95" customHeight="1" x14ac:dyDescent="0.2">
      <c r="B4591" s="112"/>
    </row>
    <row r="4592" spans="2:2" ht="12.95" customHeight="1" x14ac:dyDescent="0.2">
      <c r="B4592" s="112"/>
    </row>
    <row r="4593" spans="2:2" ht="12.95" customHeight="1" x14ac:dyDescent="0.2">
      <c r="B4593" s="112"/>
    </row>
    <row r="4594" spans="2:2" ht="12.95" customHeight="1" x14ac:dyDescent="0.2">
      <c r="B4594" s="112"/>
    </row>
    <row r="4595" spans="2:2" ht="12.95" customHeight="1" x14ac:dyDescent="0.2">
      <c r="B4595" s="112"/>
    </row>
    <row r="4596" spans="2:2" ht="12.95" customHeight="1" x14ac:dyDescent="0.2">
      <c r="B4596" s="112"/>
    </row>
    <row r="4597" spans="2:2" ht="12.95" customHeight="1" x14ac:dyDescent="0.2">
      <c r="B4597" s="112"/>
    </row>
    <row r="4598" spans="2:2" ht="12.95" customHeight="1" x14ac:dyDescent="0.2">
      <c r="B4598" s="112"/>
    </row>
    <row r="4599" spans="2:2" ht="12.95" customHeight="1" x14ac:dyDescent="0.2">
      <c r="B4599" s="112"/>
    </row>
    <row r="4600" spans="2:2" ht="12.95" customHeight="1" x14ac:dyDescent="0.2">
      <c r="B4600" s="112"/>
    </row>
    <row r="4601" spans="2:2" ht="12.95" customHeight="1" x14ac:dyDescent="0.2">
      <c r="B4601" s="112"/>
    </row>
    <row r="4602" spans="2:2" ht="12.95" customHeight="1" x14ac:dyDescent="0.2">
      <c r="B4602" s="112"/>
    </row>
    <row r="4603" spans="2:2" ht="12.95" customHeight="1" x14ac:dyDescent="0.2">
      <c r="B4603" s="112"/>
    </row>
    <row r="4604" spans="2:2" ht="12.95" customHeight="1" x14ac:dyDescent="0.2">
      <c r="B4604" s="112"/>
    </row>
    <row r="4605" spans="2:2" ht="12.95" customHeight="1" x14ac:dyDescent="0.2">
      <c r="B4605" s="112"/>
    </row>
    <row r="4606" spans="2:2" ht="12.95" customHeight="1" x14ac:dyDescent="0.2">
      <c r="B4606" s="112"/>
    </row>
    <row r="4607" spans="2:2" ht="12.95" customHeight="1" x14ac:dyDescent="0.2">
      <c r="B4607" s="112"/>
    </row>
    <row r="4608" spans="2:2" ht="12.95" customHeight="1" x14ac:dyDescent="0.2">
      <c r="B4608" s="112"/>
    </row>
    <row r="4609" spans="2:2" ht="12.95" customHeight="1" x14ac:dyDescent="0.2">
      <c r="B4609" s="112"/>
    </row>
    <row r="4610" spans="2:2" ht="12.95" customHeight="1" x14ac:dyDescent="0.2">
      <c r="B4610" s="112"/>
    </row>
    <row r="4611" spans="2:2" ht="12.95" customHeight="1" x14ac:dyDescent="0.2">
      <c r="B4611" s="112"/>
    </row>
    <row r="4612" spans="2:2" ht="12.95" customHeight="1" x14ac:dyDescent="0.2">
      <c r="B4612" s="112"/>
    </row>
    <row r="4613" spans="2:2" ht="12.95" customHeight="1" x14ac:dyDescent="0.2">
      <c r="B4613" s="112"/>
    </row>
    <row r="4614" spans="2:2" ht="12.95" customHeight="1" x14ac:dyDescent="0.2">
      <c r="B4614" s="112"/>
    </row>
    <row r="4615" spans="2:2" ht="12.95" customHeight="1" x14ac:dyDescent="0.2">
      <c r="B4615" s="112"/>
    </row>
    <row r="4616" spans="2:2" ht="12.95" customHeight="1" x14ac:dyDescent="0.2">
      <c r="B4616" s="112"/>
    </row>
    <row r="4617" spans="2:2" ht="12.95" customHeight="1" x14ac:dyDescent="0.2">
      <c r="B4617" s="112"/>
    </row>
    <row r="4618" spans="2:2" ht="12.95" customHeight="1" x14ac:dyDescent="0.2">
      <c r="B4618" s="112"/>
    </row>
    <row r="4619" spans="2:2" ht="12.95" customHeight="1" x14ac:dyDescent="0.2">
      <c r="B4619" s="112"/>
    </row>
    <row r="4620" spans="2:2" ht="12.95" customHeight="1" x14ac:dyDescent="0.2">
      <c r="B4620" s="112"/>
    </row>
    <row r="4621" spans="2:2" ht="12.95" customHeight="1" x14ac:dyDescent="0.2">
      <c r="B4621" s="112"/>
    </row>
    <row r="4622" spans="2:2" ht="12.95" customHeight="1" x14ac:dyDescent="0.2">
      <c r="B4622" s="112"/>
    </row>
    <row r="4623" spans="2:2" ht="12.95" customHeight="1" x14ac:dyDescent="0.2">
      <c r="B4623" s="112"/>
    </row>
    <row r="4624" spans="2:2" ht="12.95" customHeight="1" x14ac:dyDescent="0.2">
      <c r="B4624" s="112"/>
    </row>
    <row r="4625" spans="2:2" ht="12.95" customHeight="1" x14ac:dyDescent="0.2">
      <c r="B4625" s="112"/>
    </row>
    <row r="4626" spans="2:2" ht="12.95" customHeight="1" x14ac:dyDescent="0.2">
      <c r="B4626" s="112"/>
    </row>
    <row r="4627" spans="2:2" ht="12.95" customHeight="1" x14ac:dyDescent="0.2">
      <c r="B4627" s="112"/>
    </row>
    <row r="4628" spans="2:2" ht="12.95" customHeight="1" x14ac:dyDescent="0.2">
      <c r="B4628" s="112"/>
    </row>
    <row r="4629" spans="2:2" ht="12.95" customHeight="1" x14ac:dyDescent="0.2">
      <c r="B4629" s="112"/>
    </row>
    <row r="4630" spans="2:2" ht="12.95" customHeight="1" x14ac:dyDescent="0.2">
      <c r="B4630" s="112"/>
    </row>
    <row r="4631" spans="2:2" ht="12.95" customHeight="1" x14ac:dyDescent="0.2">
      <c r="B4631" s="112"/>
    </row>
    <row r="4632" spans="2:2" ht="12.95" customHeight="1" x14ac:dyDescent="0.2">
      <c r="B4632" s="112"/>
    </row>
    <row r="4633" spans="2:2" ht="12.95" customHeight="1" x14ac:dyDescent="0.2">
      <c r="B4633" s="112"/>
    </row>
    <row r="4634" spans="2:2" ht="12.95" customHeight="1" x14ac:dyDescent="0.2">
      <c r="B4634" s="112"/>
    </row>
    <row r="4635" spans="2:2" ht="12.95" customHeight="1" x14ac:dyDescent="0.2">
      <c r="B4635" s="112"/>
    </row>
    <row r="4636" spans="2:2" ht="12.95" customHeight="1" x14ac:dyDescent="0.2">
      <c r="B4636" s="112"/>
    </row>
    <row r="4637" spans="2:2" ht="12.95" customHeight="1" x14ac:dyDescent="0.2">
      <c r="B4637" s="112"/>
    </row>
    <row r="4638" spans="2:2" ht="12.95" customHeight="1" x14ac:dyDescent="0.2">
      <c r="B4638" s="112"/>
    </row>
    <row r="4639" spans="2:2" ht="12.95" customHeight="1" x14ac:dyDescent="0.2">
      <c r="B4639" s="112"/>
    </row>
    <row r="4640" spans="2:2" ht="12.95" customHeight="1" x14ac:dyDescent="0.2">
      <c r="B4640" s="112"/>
    </row>
    <row r="4641" spans="2:2" ht="12.95" customHeight="1" x14ac:dyDescent="0.2">
      <c r="B4641" s="112"/>
    </row>
    <row r="4642" spans="2:2" ht="12.95" customHeight="1" x14ac:dyDescent="0.2">
      <c r="B4642" s="112"/>
    </row>
    <row r="4643" spans="2:2" ht="12.95" customHeight="1" x14ac:dyDescent="0.2">
      <c r="B4643" s="112"/>
    </row>
    <row r="4644" spans="2:2" ht="12.95" customHeight="1" x14ac:dyDescent="0.2">
      <c r="B4644" s="112"/>
    </row>
    <row r="4645" spans="2:2" ht="12.95" customHeight="1" x14ac:dyDescent="0.2">
      <c r="B4645" s="112"/>
    </row>
    <row r="4646" spans="2:2" ht="12.95" customHeight="1" x14ac:dyDescent="0.2">
      <c r="B4646" s="112"/>
    </row>
    <row r="4647" spans="2:2" ht="12.95" customHeight="1" x14ac:dyDescent="0.2">
      <c r="B4647" s="112"/>
    </row>
    <row r="4648" spans="2:2" ht="12.95" customHeight="1" x14ac:dyDescent="0.2">
      <c r="B4648" s="112"/>
    </row>
    <row r="4649" spans="2:2" ht="12.95" customHeight="1" x14ac:dyDescent="0.2">
      <c r="B4649" s="112"/>
    </row>
    <row r="4650" spans="2:2" ht="12.95" customHeight="1" x14ac:dyDescent="0.2">
      <c r="B4650" s="112"/>
    </row>
    <row r="4651" spans="2:2" ht="12.95" customHeight="1" x14ac:dyDescent="0.2">
      <c r="B4651" s="112"/>
    </row>
    <row r="4652" spans="2:2" ht="12.95" customHeight="1" x14ac:dyDescent="0.2">
      <c r="B4652" s="112"/>
    </row>
    <row r="4653" spans="2:2" ht="12.95" customHeight="1" x14ac:dyDescent="0.2">
      <c r="B4653" s="112"/>
    </row>
    <row r="4654" spans="2:2" ht="12.95" customHeight="1" x14ac:dyDescent="0.2">
      <c r="B4654" s="112"/>
    </row>
    <row r="4655" spans="2:2" ht="12.95" customHeight="1" x14ac:dyDescent="0.2">
      <c r="B4655" s="112"/>
    </row>
    <row r="4656" spans="2:2" ht="12.95" customHeight="1" x14ac:dyDescent="0.2">
      <c r="B4656" s="112"/>
    </row>
    <row r="4657" spans="2:2" ht="12.95" customHeight="1" x14ac:dyDescent="0.2">
      <c r="B4657" s="112"/>
    </row>
    <row r="4658" spans="2:2" ht="12.95" customHeight="1" x14ac:dyDescent="0.2">
      <c r="B4658" s="112"/>
    </row>
    <row r="4659" spans="2:2" ht="12.95" customHeight="1" x14ac:dyDescent="0.2">
      <c r="B4659" s="112"/>
    </row>
    <row r="4660" spans="2:2" ht="12.95" customHeight="1" x14ac:dyDescent="0.2">
      <c r="B4660" s="112"/>
    </row>
    <row r="4661" spans="2:2" ht="12.95" customHeight="1" x14ac:dyDescent="0.2">
      <c r="B4661" s="112"/>
    </row>
    <row r="4662" spans="2:2" ht="12.95" customHeight="1" x14ac:dyDescent="0.2">
      <c r="B4662" s="112"/>
    </row>
    <row r="4663" spans="2:2" ht="12.95" customHeight="1" x14ac:dyDescent="0.2">
      <c r="B4663" s="112"/>
    </row>
    <row r="4664" spans="2:2" ht="12.95" customHeight="1" x14ac:dyDescent="0.2">
      <c r="B4664" s="112"/>
    </row>
    <row r="4665" spans="2:2" ht="12.95" customHeight="1" x14ac:dyDescent="0.2">
      <c r="B4665" s="112"/>
    </row>
    <row r="4666" spans="2:2" ht="12.95" customHeight="1" x14ac:dyDescent="0.2">
      <c r="B4666" s="112"/>
    </row>
  </sheetData>
  <protectedRanges>
    <protectedRange sqref="A320:D324" name="Range1"/>
  </protectedRanges>
  <sortState xmlns:xlrd2="http://schemas.microsoft.com/office/spreadsheetml/2017/richdata2" ref="A21:W349">
    <sortCondition ref="C21:C349"/>
  </sortState>
  <phoneticPr fontId="6" type="noConversion"/>
  <hyperlinks>
    <hyperlink ref="H64322" r:id="rId1" display="http://vsolj.cetus-net.org/bulletin.html" xr:uid="{00000000-0004-0000-0000-000000000000}"/>
    <hyperlink ref="H64315" r:id="rId2" display="https://www.aavso.org/ejaavso" xr:uid="{00000000-0004-0000-0000-000001000000}"/>
    <hyperlink ref="I64322" r:id="rId3" display="http://vsolj.cetus-net.org/bulletin.html" xr:uid="{00000000-0004-0000-0000-000002000000}"/>
    <hyperlink ref="AQ57973" r:id="rId4" display="http://cdsbib.u-strasbg.fr/cgi-bin/cdsbib?1990RMxAA..21..381G" xr:uid="{00000000-0004-0000-0000-000003000000}"/>
    <hyperlink ref="H64319" r:id="rId5" display="https://www.aavso.org/ejaavso" xr:uid="{00000000-0004-0000-0000-000004000000}"/>
    <hyperlink ref="AP5337" r:id="rId6" display="http://cdsbib.u-strasbg.fr/cgi-bin/cdsbib?1990RMxAA..21..381G" xr:uid="{00000000-0004-0000-0000-000005000000}"/>
    <hyperlink ref="AP5340" r:id="rId7" display="http://cdsbib.u-strasbg.fr/cgi-bin/cdsbib?1990RMxAA..21..381G" xr:uid="{00000000-0004-0000-0000-000006000000}"/>
    <hyperlink ref="AP5338" r:id="rId8" display="http://cdsbib.u-strasbg.fr/cgi-bin/cdsbib?1990RMxAA..21..381G" xr:uid="{00000000-0004-0000-0000-000007000000}"/>
    <hyperlink ref="AP5322" r:id="rId9" display="http://cdsbib.u-strasbg.fr/cgi-bin/cdsbib?1990RMxAA..21..381G" xr:uid="{00000000-0004-0000-0000-000008000000}"/>
    <hyperlink ref="AQ5551" r:id="rId10" display="http://cdsbib.u-strasbg.fr/cgi-bin/cdsbib?1990RMxAA..21..381G" xr:uid="{00000000-0004-0000-0000-000009000000}"/>
    <hyperlink ref="AQ5555" r:id="rId11" display="http://cdsbib.u-strasbg.fr/cgi-bin/cdsbib?1990RMxAA..21..381G" xr:uid="{00000000-0004-0000-0000-00000A000000}"/>
    <hyperlink ref="AQ65235" r:id="rId12" display="http://cdsbib.u-strasbg.fr/cgi-bin/cdsbib?1990RMxAA..21..381G" xr:uid="{00000000-0004-0000-0000-00000B000000}"/>
    <hyperlink ref="I2443" r:id="rId13" display="http://vsolj.cetus-net.org/bulletin.html" xr:uid="{00000000-0004-0000-0000-00000C000000}"/>
    <hyperlink ref="H2443" r:id="rId14" display="http://vsolj.cetus-net.org/bulletin.html" xr:uid="{00000000-0004-0000-0000-00000D000000}"/>
    <hyperlink ref="AQ360" r:id="rId15" display="http://cdsbib.u-strasbg.fr/cgi-bin/cdsbib?1990RMxAA..21..381G" xr:uid="{00000000-0004-0000-0000-00000E000000}"/>
    <hyperlink ref="AQ359" r:id="rId16" display="http://cdsbib.u-strasbg.fr/cgi-bin/cdsbib?1990RMxAA..21..381G" xr:uid="{00000000-0004-0000-0000-00000F000000}"/>
    <hyperlink ref="AP3613" r:id="rId17" display="http://cdsbib.u-strasbg.fr/cgi-bin/cdsbib?1990RMxAA..21..381G" xr:uid="{00000000-0004-0000-0000-000010000000}"/>
    <hyperlink ref="AP3631" r:id="rId18" display="http://cdsbib.u-strasbg.fr/cgi-bin/cdsbib?1990RMxAA..21..381G" xr:uid="{00000000-0004-0000-0000-000011000000}"/>
    <hyperlink ref="AP3632" r:id="rId19" display="http://cdsbib.u-strasbg.fr/cgi-bin/cdsbib?1990RMxAA..21..381G" xr:uid="{00000000-0004-0000-0000-000012000000}"/>
    <hyperlink ref="AP3628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504D-3C2D-4DBD-A28A-71F9A8399B6F}">
  <dimension ref="A1"/>
  <sheetViews>
    <sheetView workbookViewId="0">
      <selection activeCell="O32" sqref="O3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666"/>
  <sheetViews>
    <sheetView workbookViewId="0">
      <pane xSplit="13" ySplit="21" topLeftCell="N316" activePane="bottomRight" state="frozen"/>
      <selection pane="topRight" activeCell="N1" sqref="N1"/>
      <selection pane="bottomLeft" activeCell="A22" sqref="A22"/>
      <selection pane="bottomRight" activeCell="C18" sqref="C18"/>
    </sheetView>
  </sheetViews>
  <sheetFormatPr defaultRowHeight="12.75" x14ac:dyDescent="0.2"/>
  <cols>
    <col min="1" max="1" width="20.42578125" customWidth="1"/>
    <col min="2" max="2" width="4.42578125" customWidth="1"/>
    <col min="3" max="4" width="13.140625" bestFit="1" customWidth="1"/>
    <col min="5" max="5" width="9.140625" style="19"/>
    <col min="7" max="7" width="9.140625" style="19"/>
    <col min="8" max="16" width="8.85546875" customWidth="1"/>
    <col min="17" max="17" width="10.140625" bestFit="1" customWidth="1"/>
    <col min="18" max="19" width="9.140625" style="19"/>
    <col min="24" max="24" width="9.140625" style="3"/>
  </cols>
  <sheetData>
    <row r="1" spans="1:25" ht="21" thickBot="1" x14ac:dyDescent="0.35">
      <c r="A1" s="14" t="s">
        <v>60</v>
      </c>
      <c r="B1" s="3"/>
      <c r="W1" s="2" t="s">
        <v>1016</v>
      </c>
      <c r="X1" s="2" t="s">
        <v>1017</v>
      </c>
      <c r="Y1" s="2" t="s">
        <v>1018</v>
      </c>
    </row>
    <row r="2" spans="1:25" ht="13.5" thickBot="1" x14ac:dyDescent="0.25">
      <c r="A2" t="s">
        <v>2</v>
      </c>
      <c r="B2" s="3" t="s">
        <v>29</v>
      </c>
      <c r="C2" s="79" t="s">
        <v>1035</v>
      </c>
      <c r="S2"/>
      <c r="T2" s="2" t="s">
        <v>1017</v>
      </c>
      <c r="U2" s="2" t="s">
        <v>1018</v>
      </c>
      <c r="W2">
        <v>10000</v>
      </c>
      <c r="X2">
        <f t="shared" ref="X2:X20" si="0">T$3*SIN((2*PI()/T$4)*(W2-T$5))+T$6</f>
        <v>1.5135495413526701E-2</v>
      </c>
      <c r="Y2">
        <f t="shared" ref="Y2:Y20" si="1">U$3*SIN((2*PI()/U$4)*(W2-U$5))+U$6</f>
        <v>-1.3661585984892758E-2</v>
      </c>
    </row>
    <row r="3" spans="1:25" ht="13.5" thickBot="1" x14ac:dyDescent="0.25">
      <c r="B3" s="3"/>
      <c r="C3" t="s">
        <v>28</v>
      </c>
      <c r="S3" t="s">
        <v>1019</v>
      </c>
      <c r="T3" s="3">
        <v>1.5801077624951015E-2</v>
      </c>
      <c r="U3" s="3">
        <v>-1.3653839900902914E-2</v>
      </c>
      <c r="W3">
        <v>10200</v>
      </c>
      <c r="X3">
        <f t="shared" si="0"/>
        <v>1.5429952309160416E-2</v>
      </c>
      <c r="Y3">
        <f t="shared" si="1"/>
        <v>-1.4215727081581404E-2</v>
      </c>
    </row>
    <row r="4" spans="1:25" ht="13.5" thickBot="1" x14ac:dyDescent="0.25">
      <c r="A4" s="1" t="s">
        <v>3</v>
      </c>
      <c r="B4" s="3"/>
      <c r="C4" s="9">
        <v>27534.072800000002</v>
      </c>
      <c r="D4" s="10">
        <v>1.5422075</v>
      </c>
      <c r="S4" t="s">
        <v>1020</v>
      </c>
      <c r="T4" s="3">
        <v>10885.311608837135</v>
      </c>
      <c r="U4" s="3">
        <v>10054.662843769589</v>
      </c>
      <c r="W4">
        <v>10400</v>
      </c>
      <c r="X4">
        <f t="shared" si="0"/>
        <v>1.5515206830064548E-2</v>
      </c>
      <c r="Y4">
        <f t="shared" si="1"/>
        <v>-1.4564500328064217E-2</v>
      </c>
    </row>
    <row r="5" spans="1:25" x14ac:dyDescent="0.2">
      <c r="S5" t="s">
        <v>1021</v>
      </c>
      <c r="T5" s="3">
        <v>18545.027976256144</v>
      </c>
      <c r="U5" s="3">
        <v>18170.600332695994</v>
      </c>
      <c r="W5">
        <v>10600</v>
      </c>
      <c r="X5">
        <f t="shared" si="0"/>
        <v>1.5390124035894712E-2</v>
      </c>
      <c r="Y5">
        <f t="shared" si="1"/>
        <v>-1.4702464927842423E-2</v>
      </c>
    </row>
    <row r="6" spans="1:25" x14ac:dyDescent="0.2">
      <c r="A6" s="1" t="s">
        <v>4</v>
      </c>
      <c r="S6" t="s">
        <v>1022</v>
      </c>
      <c r="T6" s="3">
        <v>-2.8492496849421721E-4</v>
      </c>
      <c r="U6" s="3">
        <v>-1.0509612507834457E-3</v>
      </c>
      <c r="W6">
        <v>10800</v>
      </c>
      <c r="X6">
        <f t="shared" si="0"/>
        <v>1.505636907599415E-2</v>
      </c>
      <c r="Y6">
        <f t="shared" si="1"/>
        <v>-1.4627468659325057E-2</v>
      </c>
    </row>
    <row r="7" spans="1:25" x14ac:dyDescent="0.2">
      <c r="A7" t="s">
        <v>5</v>
      </c>
      <c r="C7">
        <f>+C4</f>
        <v>27534.072800000002</v>
      </c>
      <c r="W7">
        <v>11000</v>
      </c>
      <c r="X7">
        <f t="shared" si="0"/>
        <v>1.4518385022297528E-2</v>
      </c>
      <c r="Y7">
        <f t="shared" si="1"/>
        <v>-1.4340681450077625E-2</v>
      </c>
    </row>
    <row r="8" spans="1:25" x14ac:dyDescent="0.2">
      <c r="A8" t="s">
        <v>6</v>
      </c>
      <c r="C8">
        <f>+D4</f>
        <v>1.5422075</v>
      </c>
      <c r="W8">
        <v>11200</v>
      </c>
      <c r="X8">
        <f t="shared" si="0"/>
        <v>1.3783333721481182E-2</v>
      </c>
      <c r="Y8">
        <f t="shared" si="1"/>
        <v>-1.3846577126173962E-2</v>
      </c>
    </row>
    <row r="9" spans="1:25" x14ac:dyDescent="0.2">
      <c r="A9" s="17" t="s">
        <v>65</v>
      </c>
      <c r="B9" s="17"/>
      <c r="C9" s="27">
        <v>274</v>
      </c>
      <c r="D9" s="27">
        <v>280</v>
      </c>
      <c r="W9">
        <v>11400</v>
      </c>
      <c r="X9">
        <f t="shared" si="0"/>
        <v>1.286100045375836E-2</v>
      </c>
      <c r="Y9">
        <f t="shared" si="1"/>
        <v>-1.3152863621357942E-2</v>
      </c>
    </row>
    <row r="10" spans="1:25" ht="13.5" thickBot="1" x14ac:dyDescent="0.25">
      <c r="C10" s="2" t="s">
        <v>26</v>
      </c>
      <c r="D10" s="2" t="s">
        <v>27</v>
      </c>
      <c r="W10">
        <v>11600</v>
      </c>
      <c r="X10">
        <f t="shared" si="0"/>
        <v>1.1763663667537588E-2</v>
      </c>
      <c r="Y10">
        <f t="shared" si="1"/>
        <v>-1.2270362734738936E-2</v>
      </c>
    </row>
    <row r="11" spans="1:25" x14ac:dyDescent="0.2">
      <c r="A11" t="s">
        <v>7</v>
      </c>
      <c r="C11" s="15">
        <f ca="1">INTERCEPT(INDIRECT(C14):R$919,INDIRECT(C13):$F$919)</f>
        <v>-0.20631035514771245</v>
      </c>
      <c r="D11" s="15">
        <f ca="1">INTERCEPT(INDIRECT(D14):S$919,INDIRECT(D13):$F$919)</f>
        <v>-0.17347405810476985</v>
      </c>
      <c r="W11">
        <v>11800</v>
      </c>
      <c r="X11">
        <f t="shared" si="0"/>
        <v>1.0505931524085374E-2</v>
      </c>
      <c r="Y11">
        <f t="shared" si="1"/>
        <v>-1.121284131277811E-2</v>
      </c>
    </row>
    <row r="12" spans="1:25" x14ac:dyDescent="0.2">
      <c r="A12" t="s">
        <v>8</v>
      </c>
      <c r="C12" s="15">
        <f ca="1">SLOPE(INDIRECT(C14):R$919,INDIRECT(C13):$F$919)</f>
        <v>1.1042599277193388E-5</v>
      </c>
      <c r="D12" s="15">
        <f ca="1">SLOPE(INDIRECT(D14):S$919,INDIRECT(D13):$F$919)</f>
        <v>8.6859437482910541E-6</v>
      </c>
      <c r="W12">
        <v>12000</v>
      </c>
      <c r="X12">
        <f t="shared" si="0"/>
        <v>9.1045474281725557E-3</v>
      </c>
      <c r="Y12">
        <f t="shared" si="1"/>
        <v>-9.9967964890945431E-3</v>
      </c>
    </row>
    <row r="13" spans="1:25" x14ac:dyDescent="0.2">
      <c r="C13" s="27" t="str">
        <f>"F"&amp;C9</f>
        <v>F274</v>
      </c>
      <c r="D13" s="27" t="str">
        <f>"F"&amp;D9</f>
        <v>F280</v>
      </c>
      <c r="W13">
        <v>12200</v>
      </c>
      <c r="X13">
        <f t="shared" si="0"/>
        <v>7.5781671335535877E-3</v>
      </c>
      <c r="Y13">
        <f t="shared" si="1"/>
        <v>-8.6411983323095645E-3</v>
      </c>
    </row>
    <row r="14" spans="1:25" x14ac:dyDescent="0.2">
      <c r="A14" t="s">
        <v>9</v>
      </c>
      <c r="C14" s="27" t="str">
        <f>"R"&amp;C9</f>
        <v>R274</v>
      </c>
      <c r="D14" s="27" t="str">
        <f>"S"&amp;D9</f>
        <v>S280</v>
      </c>
      <c r="W14">
        <v>12400</v>
      </c>
      <c r="X14">
        <f t="shared" si="0"/>
        <v>5.947110390534683E-3</v>
      </c>
      <c r="Y14">
        <f t="shared" si="1"/>
        <v>-7.1671939165739709E-3</v>
      </c>
    </row>
    <row r="15" spans="1:25" x14ac:dyDescent="0.2">
      <c r="A15" s="4" t="s">
        <v>10</v>
      </c>
      <c r="C15" s="5">
        <f ca="1">($C7+C11)+($C8+C12)*INT(MAX($F21:$F3517))</f>
        <v>59747.727407458558</v>
      </c>
      <c r="D15" s="5">
        <f ca="1">($C7+D11)+($C8+D12)*INT(MAX($F21:$F3517))</f>
        <v>59747.711017934911</v>
      </c>
      <c r="W15">
        <v>12600</v>
      </c>
      <c r="X15">
        <f t="shared" si="0"/>
        <v>4.233090441792149E-3</v>
      </c>
      <c r="Y15">
        <f t="shared" si="1"/>
        <v>-5.5977774312219548E-3</v>
      </c>
    </row>
    <row r="16" spans="1:25" x14ac:dyDescent="0.2">
      <c r="A16" s="1" t="s">
        <v>11</v>
      </c>
      <c r="C16" s="6">
        <f ca="1">+$C8+C12</f>
        <v>1.5422185425992772</v>
      </c>
      <c r="D16" s="15">
        <f ca="1">+$C8+D12</f>
        <v>1.5422161859437482</v>
      </c>
      <c r="W16">
        <v>12800</v>
      </c>
      <c r="X16">
        <f t="shared" si="0"/>
        <v>2.4589249674946299E-3</v>
      </c>
      <c r="Y16">
        <f t="shared" si="1"/>
        <v>-3.9574314757783915E-3</v>
      </c>
    </row>
    <row r="17" spans="1:25" ht="13.5" thickBot="1" x14ac:dyDescent="0.25">
      <c r="A17" s="17" t="s">
        <v>59</v>
      </c>
      <c r="C17">
        <f>COUNT(C21:C2175)</f>
        <v>307</v>
      </c>
      <c r="T17" s="3">
        <f>SUM(T21:T528)</f>
        <v>5.7047322390797162E-5</v>
      </c>
      <c r="U17" s="3">
        <f>SUM(U21:U528)</f>
        <v>1.1326565246496893E-2</v>
      </c>
      <c r="W17">
        <v>13000</v>
      </c>
      <c r="X17">
        <f t="shared" si="0"/>
        <v>6.4823232773672241E-4</v>
      </c>
      <c r="Y17">
        <f t="shared" si="1"/>
        <v>-2.2717451360495257E-3</v>
      </c>
    </row>
    <row r="18" spans="1:25" ht="15.75" thickTop="1" thickBot="1" x14ac:dyDescent="0.25">
      <c r="A18" s="1" t="s">
        <v>12</v>
      </c>
      <c r="C18" s="7">
        <f ca="1">+C15</f>
        <v>59747.727407458558</v>
      </c>
      <c r="D18" s="8">
        <f ca="1">+C16</f>
        <v>1.5422185425992772</v>
      </c>
      <c r="E18" s="44">
        <f>R19</f>
        <v>71</v>
      </c>
      <c r="T18" s="3" t="s">
        <v>1023</v>
      </c>
      <c r="U18" s="3" t="s">
        <v>1023</v>
      </c>
      <c r="W18">
        <v>13200</v>
      </c>
      <c r="X18">
        <f t="shared" si="0"/>
        <v>-1.1748828539805377E-3</v>
      </c>
      <c r="Y18">
        <f t="shared" si="1"/>
        <v>-5.6701479923743862E-4</v>
      </c>
    </row>
    <row r="19" spans="1:25" ht="13.5" thickBot="1" x14ac:dyDescent="0.25">
      <c r="A19" s="1" t="s">
        <v>13</v>
      </c>
      <c r="C19" s="9">
        <f ca="1">D15</f>
        <v>59747.711017934911</v>
      </c>
      <c r="D19" s="10">
        <f ca="1">D16</f>
        <v>1.5422161859437482</v>
      </c>
      <c r="E19" s="44">
        <f>S19</f>
        <v>70</v>
      </c>
      <c r="R19" s="3">
        <f>COUNT(R21:R174)</f>
        <v>71</v>
      </c>
      <c r="S19" s="3">
        <f>COUNT(S21:S174)</f>
        <v>70</v>
      </c>
      <c r="T19" s="3"/>
      <c r="W19">
        <v>13400</v>
      </c>
      <c r="X19">
        <f t="shared" si="0"/>
        <v>-2.986150580591171E-3</v>
      </c>
      <c r="Y19">
        <f t="shared" si="1"/>
        <v>1.1301660647130688E-3</v>
      </c>
    </row>
    <row r="20" spans="1:25" ht="13.5" thickBot="1" x14ac:dyDescent="0.25">
      <c r="A20" s="2" t="s">
        <v>14</v>
      </c>
      <c r="B20" s="2" t="s">
        <v>15</v>
      </c>
      <c r="C20" s="2" t="s">
        <v>16</v>
      </c>
      <c r="D20" s="2" t="s">
        <v>17</v>
      </c>
      <c r="E20" s="65" t="s">
        <v>20</v>
      </c>
      <c r="F20" s="2" t="s">
        <v>21</v>
      </c>
      <c r="G20" s="65" t="s">
        <v>22</v>
      </c>
      <c r="H20" s="11" t="s">
        <v>100</v>
      </c>
      <c r="I20" s="11" t="s">
        <v>74</v>
      </c>
      <c r="J20" s="11" t="s">
        <v>97</v>
      </c>
      <c r="K20" s="11" t="s">
        <v>95</v>
      </c>
      <c r="L20" s="11" t="s">
        <v>1024</v>
      </c>
      <c r="M20" s="11" t="s">
        <v>1025</v>
      </c>
      <c r="N20" s="11" t="s">
        <v>1026</v>
      </c>
      <c r="O20" s="11" t="s">
        <v>23</v>
      </c>
      <c r="P20" s="12" t="s">
        <v>24</v>
      </c>
      <c r="Q20" s="2" t="s">
        <v>25</v>
      </c>
      <c r="R20" s="74" t="s">
        <v>26</v>
      </c>
      <c r="S20" s="75" t="s">
        <v>27</v>
      </c>
      <c r="T20" s="74" t="s">
        <v>26</v>
      </c>
      <c r="U20" s="75" t="s">
        <v>27</v>
      </c>
      <c r="V20" s="40" t="s">
        <v>68</v>
      </c>
      <c r="W20">
        <v>13600</v>
      </c>
      <c r="X20">
        <f t="shared" si="0"/>
        <v>-4.761458572821029E-3</v>
      </c>
      <c r="Y20">
        <f t="shared" si="1"/>
        <v>2.7933217562020269E-3</v>
      </c>
    </row>
    <row r="21" spans="1:25" x14ac:dyDescent="0.2">
      <c r="A21" s="62" t="s">
        <v>108</v>
      </c>
      <c r="B21" s="63" t="s">
        <v>18</v>
      </c>
      <c r="C21" s="64">
        <v>12395.785</v>
      </c>
      <c r="D21" s="64" t="s">
        <v>74</v>
      </c>
      <c r="E21" s="19">
        <f t="shared" ref="E21:E84" si="2">+(C21-C$7)/C$8</f>
        <v>-9815.9863701868926</v>
      </c>
      <c r="F21">
        <f t="shared" ref="F21:F84" si="3">ROUND(2*E21,0)/2</f>
        <v>-9816</v>
      </c>
      <c r="G21" s="19">
        <f t="shared" ref="G21:G52" si="4">+C21-(C$7+F21*C$8)</f>
        <v>2.1019999998316052E-2</v>
      </c>
      <c r="H21">
        <f t="shared" ref="H21:H52" si="5">G21</f>
        <v>2.1019999998316052E-2</v>
      </c>
      <c r="O21">
        <f>T$3*SIN((2*PI()/T$4)*($F21-T$5))+T$6</f>
        <v>9.4341590025272311E-3</v>
      </c>
      <c r="P21">
        <f>U$3*SIN((2*PI()/U$4)*($F21-U$5))+U$6</f>
        <v>-1.4404438164756591E-2</v>
      </c>
      <c r="Q21" s="73" t="s">
        <v>1012</v>
      </c>
      <c r="T21" s="3"/>
      <c r="U21" s="3"/>
      <c r="V21" s="41">
        <v>2.1019999998316052E-2</v>
      </c>
      <c r="W21">
        <v>13800</v>
      </c>
      <c r="X21">
        <f t="shared" ref="X21:X62" si="6">T$3*SIN((2*PI()/T$4)*(W21-T$5))+T$6</f>
        <v>-6.4771732609457599E-3</v>
      </c>
      <c r="Y21">
        <f t="shared" ref="Y21:Y62" si="7">U$3*SIN((2*PI()/U$4)*(W21-U$5))+U$6</f>
        <v>4.3965073618668698E-3</v>
      </c>
    </row>
    <row r="22" spans="1:25" x14ac:dyDescent="0.2">
      <c r="A22" s="62" t="s">
        <v>108</v>
      </c>
      <c r="B22" s="63" t="s">
        <v>19</v>
      </c>
      <c r="C22" s="64">
        <v>12519.903</v>
      </c>
      <c r="D22" s="64" t="s">
        <v>74</v>
      </c>
      <c r="E22" s="19">
        <f t="shared" si="2"/>
        <v>-9735.5056307273844</v>
      </c>
      <c r="F22">
        <f t="shared" si="3"/>
        <v>-9735.5</v>
      </c>
      <c r="G22" s="19">
        <f t="shared" si="4"/>
        <v>-8.6837500020919833E-3</v>
      </c>
      <c r="H22">
        <f t="shared" si="5"/>
        <v>-8.6837500020919833E-3</v>
      </c>
      <c r="O22">
        <f t="shared" ref="O22:O85" si="8">T$3*SIN((2*PI()/T$4)*(F22-T$5))+T$6</f>
        <v>8.8449823157348353E-3</v>
      </c>
      <c r="P22">
        <f t="shared" ref="P22:P85" si="9">U$3*SIN((2*PI()/U$4)*($F22-U$5))+U$6</f>
        <v>-1.4530761002448756E-2</v>
      </c>
      <c r="Q22" s="73" t="s">
        <v>1011</v>
      </c>
      <c r="S22" s="19">
        <f>G22</f>
        <v>-8.6837500020919833E-3</v>
      </c>
      <c r="T22" s="3"/>
      <c r="U22" s="3"/>
      <c r="V22" s="41"/>
      <c r="W22">
        <v>14000</v>
      </c>
      <c r="X22">
        <f t="shared" si="6"/>
        <v>-8.1104544037867519E-3</v>
      </c>
      <c r="Y22">
        <f t="shared" si="7"/>
        <v>5.9147134903102805E-3</v>
      </c>
    </row>
    <row r="23" spans="1:25" x14ac:dyDescent="0.2">
      <c r="A23" s="62" t="s">
        <v>108</v>
      </c>
      <c r="B23" s="63" t="s">
        <v>19</v>
      </c>
      <c r="C23" s="64">
        <v>13105.936</v>
      </c>
      <c r="D23" s="64" t="s">
        <v>74</v>
      </c>
      <c r="E23" s="19">
        <f t="shared" si="2"/>
        <v>-9355.5094239912614</v>
      </c>
      <c r="F23">
        <f t="shared" si="3"/>
        <v>-9355.5</v>
      </c>
      <c r="G23" s="19">
        <f t="shared" si="4"/>
        <v>-1.4533750001646695E-2</v>
      </c>
      <c r="H23">
        <f t="shared" si="5"/>
        <v>-1.4533750001646695E-2</v>
      </c>
      <c r="O23">
        <f t="shared" si="8"/>
        <v>5.8201223939062562E-3</v>
      </c>
      <c r="P23">
        <f t="shared" si="9"/>
        <v>-1.4663683162326212E-2</v>
      </c>
      <c r="Q23" s="73" t="s">
        <v>1013</v>
      </c>
      <c r="S23" s="19">
        <f>G23</f>
        <v>-1.4533750001646695E-2</v>
      </c>
      <c r="T23" s="3"/>
      <c r="U23" s="3"/>
      <c r="V23" s="41"/>
      <c r="W23">
        <v>14200</v>
      </c>
      <c r="X23">
        <f t="shared" si="6"/>
        <v>-9.6395591466180968E-3</v>
      </c>
      <c r="Y23">
        <f t="shared" si="7"/>
        <v>7.3242564138628879E-3</v>
      </c>
    </row>
    <row r="24" spans="1:25" x14ac:dyDescent="0.2">
      <c r="A24" s="62" t="s">
        <v>108</v>
      </c>
      <c r="B24" s="63" t="s">
        <v>18</v>
      </c>
      <c r="C24" s="64">
        <v>13552.428</v>
      </c>
      <c r="D24" s="64" t="s">
        <v>74</v>
      </c>
      <c r="E24" s="19">
        <f t="shared" si="2"/>
        <v>-9065.9945565042326</v>
      </c>
      <c r="F24">
        <f t="shared" si="3"/>
        <v>-9066</v>
      </c>
      <c r="G24" s="19">
        <f t="shared" si="4"/>
        <v>8.3949999971082434E-3</v>
      </c>
      <c r="H24">
        <f t="shared" si="5"/>
        <v>8.3949999971082434E-3</v>
      </c>
      <c r="O24">
        <f t="shared" si="8"/>
        <v>3.3110174210608688E-3</v>
      </c>
      <c r="P24">
        <f t="shared" si="9"/>
        <v>-1.4251019039778703E-2</v>
      </c>
      <c r="Q24" s="73" t="s">
        <v>1014</v>
      </c>
      <c r="R24" s="19">
        <f>G24</f>
        <v>8.3949999971082434E-3</v>
      </c>
      <c r="T24" s="3"/>
      <c r="U24" s="3"/>
      <c r="V24" s="41"/>
      <c r="W24">
        <v>14400</v>
      </c>
      <c r="X24">
        <f t="shared" si="6"/>
        <v>-1.1044131470251184E-2</v>
      </c>
      <c r="Y24">
        <f t="shared" si="7"/>
        <v>8.6031475302431638E-3</v>
      </c>
    </row>
    <row r="25" spans="1:25" x14ac:dyDescent="0.2">
      <c r="A25" s="62" t="s">
        <v>108</v>
      </c>
      <c r="B25" s="63" t="s">
        <v>18</v>
      </c>
      <c r="C25" s="64">
        <v>14801.618</v>
      </c>
      <c r="D25" s="64" t="s">
        <v>74</v>
      </c>
      <c r="E25" s="19">
        <f t="shared" si="2"/>
        <v>-8255.9933082934695</v>
      </c>
      <c r="F25">
        <f t="shared" si="3"/>
        <v>-8256</v>
      </c>
      <c r="G25" s="19">
        <f t="shared" si="4"/>
        <v>1.0319999997591367E-2</v>
      </c>
      <c r="H25">
        <f t="shared" si="5"/>
        <v>1.0319999997591367E-2</v>
      </c>
      <c r="O25">
        <f t="shared" si="8"/>
        <v>-4.0095376712465051E-3</v>
      </c>
      <c r="P25">
        <f t="shared" si="9"/>
        <v>-1.0903366739768749E-2</v>
      </c>
      <c r="Q25" s="73" t="s">
        <v>1015</v>
      </c>
      <c r="R25" s="19">
        <f>G25</f>
        <v>1.0319999997591367E-2</v>
      </c>
      <c r="T25" s="3"/>
      <c r="U25" s="3"/>
      <c r="V25" s="41"/>
      <c r="W25">
        <v>14600</v>
      </c>
      <c r="X25">
        <f t="shared" si="6"/>
        <v>-1.2305473178041412E-2</v>
      </c>
      <c r="Y25">
        <f t="shared" si="7"/>
        <v>9.731436380582794E-3</v>
      </c>
    </row>
    <row r="26" spans="1:25" x14ac:dyDescent="0.2">
      <c r="A26" s="62" t="s">
        <v>108</v>
      </c>
      <c r="B26" s="63" t="s">
        <v>19</v>
      </c>
      <c r="C26" s="64">
        <v>15357.574000000001</v>
      </c>
      <c r="D26" s="64" t="s">
        <v>74</v>
      </c>
      <c r="E26" s="19">
        <f t="shared" si="2"/>
        <v>-7895.4996652525688</v>
      </c>
      <c r="F26">
        <f t="shared" si="3"/>
        <v>-7895.5</v>
      </c>
      <c r="G26" s="19">
        <f t="shared" si="4"/>
        <v>5.1624999832711183E-4</v>
      </c>
      <c r="H26">
        <f t="shared" si="5"/>
        <v>5.1624999832711183E-4</v>
      </c>
      <c r="O26">
        <f t="shared" si="8"/>
        <v>-7.1015226073362697E-3</v>
      </c>
      <c r="P26">
        <f t="shared" si="9"/>
        <v>-8.5428581857099235E-3</v>
      </c>
      <c r="Q26" s="13">
        <f t="shared" ref="Q26:Q89" si="10">C26-15018.5</f>
        <v>339.07400000000052</v>
      </c>
      <c r="S26" s="19">
        <f>G26</f>
        <v>5.1624999832711183E-4</v>
      </c>
      <c r="T26" s="3"/>
      <c r="U26" s="3"/>
      <c r="V26" s="41"/>
      <c r="W26">
        <v>14800</v>
      </c>
      <c r="X26">
        <f t="shared" si="6"/>
        <v>-1.3406792813335761E-2</v>
      </c>
      <c r="Y26">
        <f t="shared" si="7"/>
        <v>1.0691521872801323E-2</v>
      </c>
    </row>
    <row r="27" spans="1:25" x14ac:dyDescent="0.2">
      <c r="A27" s="62" t="s">
        <v>108</v>
      </c>
      <c r="B27" s="63" t="s">
        <v>18</v>
      </c>
      <c r="C27" s="64">
        <v>15603.574000000001</v>
      </c>
      <c r="D27" s="64" t="s">
        <v>74</v>
      </c>
      <c r="E27" s="19">
        <f t="shared" si="2"/>
        <v>-7735.9880560819483</v>
      </c>
      <c r="F27">
        <f t="shared" si="3"/>
        <v>-7736</v>
      </c>
      <c r="G27" s="19">
        <f t="shared" si="4"/>
        <v>1.8419999998513958E-2</v>
      </c>
      <c r="H27">
        <f t="shared" si="5"/>
        <v>1.8419999998513958E-2</v>
      </c>
      <c r="O27">
        <f t="shared" si="8"/>
        <v>-8.3832123102070485E-3</v>
      </c>
      <c r="P27">
        <f t="shared" si="9"/>
        <v>-7.3698170374165272E-3</v>
      </c>
      <c r="Q27" s="13">
        <f t="shared" si="10"/>
        <v>585.07400000000052</v>
      </c>
      <c r="R27" s="19">
        <f>G27</f>
        <v>1.8419999998513958E-2</v>
      </c>
      <c r="T27" s="3"/>
      <c r="U27" s="3"/>
      <c r="V27" s="41"/>
      <c r="W27">
        <v>15000</v>
      </c>
      <c r="X27">
        <f t="shared" si="6"/>
        <v>-1.433342919367832E-2</v>
      </c>
      <c r="Y27">
        <f t="shared" si="7"/>
        <v>1.1468426855304499E-2</v>
      </c>
    </row>
    <row r="28" spans="1:25" x14ac:dyDescent="0.2">
      <c r="A28" s="62" t="s">
        <v>108</v>
      </c>
      <c r="B28" s="63" t="s">
        <v>18</v>
      </c>
      <c r="C28" s="64">
        <v>16451.787</v>
      </c>
      <c r="D28" s="64" t="s">
        <v>74</v>
      </c>
      <c r="E28" s="19">
        <f t="shared" si="2"/>
        <v>-7185.9887855557708</v>
      </c>
      <c r="F28">
        <f t="shared" si="3"/>
        <v>-7186</v>
      </c>
      <c r="G28" s="19">
        <f t="shared" si="4"/>
        <v>1.7294999997830018E-2</v>
      </c>
      <c r="H28">
        <f t="shared" si="5"/>
        <v>1.7294999997830018E-2</v>
      </c>
      <c r="O28">
        <f t="shared" si="8"/>
        <v>-1.2213973516743968E-2</v>
      </c>
      <c r="P28">
        <f t="shared" si="9"/>
        <v>-2.9216844754882082E-3</v>
      </c>
      <c r="Q28" s="13">
        <f t="shared" si="10"/>
        <v>1433.2870000000003</v>
      </c>
      <c r="R28" s="19">
        <f>G28</f>
        <v>1.7294999997830018E-2</v>
      </c>
      <c r="T28" s="3"/>
      <c r="U28" s="3"/>
      <c r="V28" s="41"/>
      <c r="W28">
        <v>15200</v>
      </c>
      <c r="X28">
        <f t="shared" si="6"/>
        <v>-1.5073046586002056E-2</v>
      </c>
      <c r="Y28">
        <f t="shared" si="7"/>
        <v>1.2050031757708654E-2</v>
      </c>
    </row>
    <row r="29" spans="1:25" x14ac:dyDescent="0.2">
      <c r="A29" s="62" t="s">
        <v>108</v>
      </c>
      <c r="B29" s="63" t="s">
        <v>19</v>
      </c>
      <c r="C29" s="64">
        <v>16452.538</v>
      </c>
      <c r="D29" s="64" t="s">
        <v>74</v>
      </c>
      <c r="E29" s="19">
        <f t="shared" si="2"/>
        <v>-7185.5018212529776</v>
      </c>
      <c r="F29">
        <f t="shared" si="3"/>
        <v>-7185.5</v>
      </c>
      <c r="G29" s="19">
        <f t="shared" si="4"/>
        <v>-2.8087500031688251E-3</v>
      </c>
      <c r="H29">
        <f t="shared" si="5"/>
        <v>-2.8087500031688251E-3</v>
      </c>
      <c r="O29">
        <f t="shared" si="8"/>
        <v>-1.2216963591694153E-2</v>
      </c>
      <c r="P29">
        <f t="shared" si="9"/>
        <v>-2.9174584557564213E-3</v>
      </c>
      <c r="Q29" s="13">
        <f t="shared" si="10"/>
        <v>1434.0380000000005</v>
      </c>
      <c r="S29" s="19">
        <f>G29</f>
        <v>-2.8087500031688251E-3</v>
      </c>
      <c r="T29" s="3"/>
      <c r="U29" s="3"/>
      <c r="V29" s="41"/>
      <c r="W29">
        <v>15400</v>
      </c>
      <c r="X29">
        <f t="shared" si="6"/>
        <v>-1.5615798924561004E-2</v>
      </c>
      <c r="Y29">
        <f t="shared" si="7"/>
        <v>1.242726365384016E-2</v>
      </c>
    </row>
    <row r="30" spans="1:25" x14ac:dyDescent="0.2">
      <c r="A30" s="62" t="s">
        <v>108</v>
      </c>
      <c r="B30" s="63" t="s">
        <v>18</v>
      </c>
      <c r="C30" s="64">
        <v>17299.973999999998</v>
      </c>
      <c r="D30" s="64" t="s">
        <v>74</v>
      </c>
      <c r="E30" s="19">
        <f t="shared" si="2"/>
        <v>-6636.0063739801572</v>
      </c>
      <c r="F30">
        <f t="shared" si="3"/>
        <v>-6636</v>
      </c>
      <c r="G30" s="19">
        <f t="shared" si="4"/>
        <v>-9.8300000063318294E-3</v>
      </c>
      <c r="H30">
        <f t="shared" si="5"/>
        <v>-9.8300000063318294E-3</v>
      </c>
      <c r="O30">
        <f t="shared" si="8"/>
        <v>-1.4852508890284624E-2</v>
      </c>
      <c r="P30">
        <f t="shared" si="9"/>
        <v>1.7452646760766489E-3</v>
      </c>
      <c r="Q30" s="13">
        <f t="shared" si="10"/>
        <v>2281.4739999999983</v>
      </c>
      <c r="R30" s="19">
        <f>G30</f>
        <v>-9.8300000063318294E-3</v>
      </c>
      <c r="T30" s="3"/>
      <c r="U30" s="3"/>
      <c r="V30" s="41"/>
      <c r="W30">
        <v>15600</v>
      </c>
      <c r="X30">
        <f t="shared" si="6"/>
        <v>-1.5954460885471918E-2</v>
      </c>
      <c r="Y30">
        <f t="shared" si="7"/>
        <v>1.259423779766302E-2</v>
      </c>
    </row>
    <row r="31" spans="1:25" x14ac:dyDescent="0.2">
      <c r="A31" s="62" t="s">
        <v>108</v>
      </c>
      <c r="B31" s="63" t="s">
        <v>19</v>
      </c>
      <c r="C31" s="64">
        <v>17454.978999999999</v>
      </c>
      <c r="D31" s="64" t="s">
        <v>74</v>
      </c>
      <c r="E31" s="19">
        <f t="shared" si="2"/>
        <v>-6535.4978496732783</v>
      </c>
      <c r="F31">
        <f t="shared" si="3"/>
        <v>-6535.5</v>
      </c>
      <c r="G31" s="19">
        <f t="shared" si="4"/>
        <v>3.3162499967147596E-3</v>
      </c>
      <c r="H31">
        <f t="shared" si="5"/>
        <v>3.3162499967147596E-3</v>
      </c>
      <c r="O31">
        <f t="shared" si="8"/>
        <v>-1.5182852706338552E-2</v>
      </c>
      <c r="P31">
        <f t="shared" si="9"/>
        <v>2.5785240490775654E-3</v>
      </c>
      <c r="Q31" s="13">
        <f t="shared" si="10"/>
        <v>2436.4789999999994</v>
      </c>
      <c r="S31" s="19">
        <f>G31</f>
        <v>3.3162499967147596E-3</v>
      </c>
      <c r="T31" s="3"/>
      <c r="U31" s="3"/>
      <c r="V31" s="41"/>
      <c r="W31">
        <v>15800</v>
      </c>
      <c r="X31">
        <f t="shared" si="6"/>
        <v>-1.6084524072951533E-2</v>
      </c>
      <c r="Y31">
        <f t="shared" si="7"/>
        <v>1.2548349424200966E-2</v>
      </c>
    </row>
    <row r="32" spans="1:25" x14ac:dyDescent="0.2">
      <c r="A32" s="62" t="s">
        <v>108</v>
      </c>
      <c r="B32" s="63" t="s">
        <v>18</v>
      </c>
      <c r="C32" s="64">
        <v>18595.425999999999</v>
      </c>
      <c r="D32" s="64" t="s">
        <v>74</v>
      </c>
      <c r="E32" s="19">
        <f t="shared" si="2"/>
        <v>-5796.0078653488599</v>
      </c>
      <c r="F32">
        <f t="shared" si="3"/>
        <v>-5796</v>
      </c>
      <c r="G32" s="19">
        <f t="shared" si="4"/>
        <v>-1.2130000002798624E-2</v>
      </c>
      <c r="H32">
        <f t="shared" si="5"/>
        <v>-1.2130000002798624E-2</v>
      </c>
      <c r="O32">
        <f t="shared" si="8"/>
        <v>-1.602608260436638E-2</v>
      </c>
      <c r="P32">
        <f t="shared" si="9"/>
        <v>8.0662837883541533E-3</v>
      </c>
      <c r="Q32" s="13">
        <f t="shared" si="10"/>
        <v>3576.9259999999995</v>
      </c>
      <c r="R32" s="19">
        <f>G32</f>
        <v>-1.2130000002798624E-2</v>
      </c>
      <c r="T32" s="3"/>
      <c r="U32" s="3"/>
      <c r="V32" s="41"/>
      <c r="W32">
        <v>16000</v>
      </c>
      <c r="X32">
        <f t="shared" si="6"/>
        <v>-1.6004257036782009E-2</v>
      </c>
      <c r="Y32">
        <f t="shared" si="7"/>
        <v>1.2290314383377078E-2</v>
      </c>
    </row>
    <row r="33" spans="1:25" x14ac:dyDescent="0.2">
      <c r="A33" s="62" t="s">
        <v>108</v>
      </c>
      <c r="B33" s="63" t="s">
        <v>19</v>
      </c>
      <c r="C33" s="64">
        <v>18596.23</v>
      </c>
      <c r="D33" s="64" t="s">
        <v>74</v>
      </c>
      <c r="E33" s="19">
        <f t="shared" si="2"/>
        <v>-5795.4865347237665</v>
      </c>
      <c r="F33">
        <f t="shared" si="3"/>
        <v>-5795.5</v>
      </c>
      <c r="G33" s="19">
        <f t="shared" si="4"/>
        <v>2.0766249999724096E-2</v>
      </c>
      <c r="H33">
        <f t="shared" si="5"/>
        <v>2.0766249999724096E-2</v>
      </c>
      <c r="O33">
        <f t="shared" si="8"/>
        <v>-1.6025685176714613E-2</v>
      </c>
      <c r="P33">
        <f t="shared" si="9"/>
        <v>8.0694590414446682E-3</v>
      </c>
      <c r="Q33" s="13">
        <f t="shared" si="10"/>
        <v>3577.7299999999996</v>
      </c>
      <c r="S33" s="19">
        <f>G33</f>
        <v>2.0766249999724096E-2</v>
      </c>
      <c r="T33" s="3"/>
      <c r="U33" s="3"/>
      <c r="V33" s="41"/>
      <c r="W33">
        <v>16200</v>
      </c>
      <c r="X33">
        <f t="shared" si="6"/>
        <v>-1.5714728322029435E-2</v>
      </c>
      <c r="Y33">
        <f t="shared" si="7"/>
        <v>1.1824157972890752E-2</v>
      </c>
    </row>
    <row r="34" spans="1:25" x14ac:dyDescent="0.2">
      <c r="A34" s="62" t="s">
        <v>108</v>
      </c>
      <c r="B34" s="63" t="s">
        <v>18</v>
      </c>
      <c r="C34" s="64">
        <v>19243.163</v>
      </c>
      <c r="D34" s="64" t="s">
        <v>74</v>
      </c>
      <c r="E34" s="19">
        <f t="shared" si="2"/>
        <v>-5376.0014784002815</v>
      </c>
      <c r="F34">
        <f t="shared" si="3"/>
        <v>-5376</v>
      </c>
      <c r="G34" s="19">
        <f t="shared" si="4"/>
        <v>-2.2800000006100163E-3</v>
      </c>
      <c r="H34">
        <f t="shared" si="5"/>
        <v>-2.2800000006100163E-3</v>
      </c>
      <c r="O34">
        <f t="shared" si="8"/>
        <v>-1.5235734165824398E-2</v>
      </c>
      <c r="P34">
        <f t="shared" si="9"/>
        <v>1.0391128294749382E-2</v>
      </c>
      <c r="Q34" s="13">
        <f t="shared" si="10"/>
        <v>4224.6630000000005</v>
      </c>
      <c r="R34" s="19">
        <f>G34</f>
        <v>-2.2800000006100163E-3</v>
      </c>
      <c r="T34" s="3"/>
      <c r="U34" s="3"/>
      <c r="V34" s="41"/>
      <c r="W34">
        <v>16400</v>
      </c>
      <c r="X34">
        <f t="shared" si="6"/>
        <v>-1.5219792244168792E-2</v>
      </c>
      <c r="Y34">
        <f t="shared" si="7"/>
        <v>1.1157152144336996E-2</v>
      </c>
    </row>
    <row r="35" spans="1:25" x14ac:dyDescent="0.2">
      <c r="A35" s="62" t="s">
        <v>108</v>
      </c>
      <c r="B35" s="63" t="s">
        <v>19</v>
      </c>
      <c r="C35" s="64">
        <v>19305.638999999999</v>
      </c>
      <c r="D35" s="64" t="s">
        <v>74</v>
      </c>
      <c r="E35" s="19">
        <f t="shared" si="2"/>
        <v>-5335.4907170403485</v>
      </c>
      <c r="F35">
        <f t="shared" si="3"/>
        <v>-5335.5</v>
      </c>
      <c r="G35" s="19">
        <f t="shared" si="4"/>
        <v>1.4316249998955755E-2</v>
      </c>
      <c r="H35">
        <f t="shared" si="5"/>
        <v>1.4316249998955755E-2</v>
      </c>
      <c r="O35">
        <f t="shared" si="8"/>
        <v>-1.5112121413855333E-2</v>
      </c>
      <c r="P35">
        <f t="shared" si="9"/>
        <v>1.0575998476113841E-2</v>
      </c>
      <c r="Q35" s="13">
        <f t="shared" si="10"/>
        <v>4287.1389999999992</v>
      </c>
      <c r="S35" s="19">
        <f>G35</f>
        <v>1.4316249998955755E-2</v>
      </c>
      <c r="T35" s="3"/>
      <c r="U35" s="3"/>
      <c r="V35" s="41"/>
      <c r="W35">
        <v>16600</v>
      </c>
      <c r="X35">
        <f t="shared" si="6"/>
        <v>-1.4526037578982309E-2</v>
      </c>
      <c r="Y35">
        <f t="shared" si="7"/>
        <v>1.0299702062140719E-2</v>
      </c>
    </row>
    <row r="36" spans="1:25" x14ac:dyDescent="0.2">
      <c r="A36" s="62" t="s">
        <v>108</v>
      </c>
      <c r="B36" s="63" t="s">
        <v>19</v>
      </c>
      <c r="C36" s="64">
        <v>20400.61</v>
      </c>
      <c r="D36" s="64" t="s">
        <v>74</v>
      </c>
      <c r="E36" s="19">
        <f t="shared" si="2"/>
        <v>-4625.4883340925271</v>
      </c>
      <c r="F36">
        <f t="shared" si="3"/>
        <v>-4625.5</v>
      </c>
      <c r="G36" s="19">
        <f t="shared" si="4"/>
        <v>1.7991249998885905E-2</v>
      </c>
      <c r="H36">
        <f t="shared" si="5"/>
        <v>1.7991249998885905E-2</v>
      </c>
      <c r="O36">
        <f t="shared" si="8"/>
        <v>-1.1708161113559165E-2</v>
      </c>
      <c r="P36">
        <f t="shared" si="9"/>
        <v>1.2523067249291692E-2</v>
      </c>
      <c r="Q36" s="13">
        <f t="shared" si="10"/>
        <v>5382.1100000000006</v>
      </c>
      <c r="S36" s="19">
        <f>G36</f>
        <v>1.7991249998885905E-2</v>
      </c>
      <c r="T36" s="3"/>
      <c r="U36" s="3"/>
      <c r="V36" s="41"/>
      <c r="W36">
        <v>16800</v>
      </c>
      <c r="X36">
        <f t="shared" si="6"/>
        <v>-1.364269985029066E-2</v>
      </c>
      <c r="Y36">
        <f t="shared" si="7"/>
        <v>9.2651837849650788E-3</v>
      </c>
    </row>
    <row r="37" spans="1:25" x14ac:dyDescent="0.2">
      <c r="A37" s="62" t="s">
        <v>108</v>
      </c>
      <c r="B37" s="63" t="s">
        <v>18</v>
      </c>
      <c r="C37" s="64">
        <v>20646.562999999998</v>
      </c>
      <c r="D37" s="64" t="s">
        <v>74</v>
      </c>
      <c r="E37" s="19">
        <f t="shared" si="2"/>
        <v>-4466.0072007171566</v>
      </c>
      <c r="F37">
        <f t="shared" si="3"/>
        <v>-4466</v>
      </c>
      <c r="G37" s="19">
        <f t="shared" si="4"/>
        <v>-1.1105000001407461E-2</v>
      </c>
      <c r="H37">
        <f t="shared" si="5"/>
        <v>-1.1105000001407461E-2</v>
      </c>
      <c r="O37">
        <f t="shared" si="8"/>
        <v>-1.06561045164706E-2</v>
      </c>
      <c r="P37">
        <f t="shared" si="9"/>
        <v>1.2602384913732501E-2</v>
      </c>
      <c r="Q37" s="13">
        <f t="shared" si="10"/>
        <v>5628.0629999999983</v>
      </c>
      <c r="R37" s="19">
        <f>G37</f>
        <v>-1.1105000001407461E-2</v>
      </c>
      <c r="T37" s="3"/>
      <c r="U37" s="3"/>
      <c r="V37" s="41"/>
      <c r="W37">
        <v>17000</v>
      </c>
      <c r="X37">
        <f t="shared" si="6"/>
        <v>-1.2581538383175772E-2</v>
      </c>
      <c r="Y37">
        <f t="shared" si="7"/>
        <v>8.0697356017331613E-3</v>
      </c>
    </row>
    <row r="38" spans="1:25" x14ac:dyDescent="0.2">
      <c r="A38" s="62" t="s">
        <v>161</v>
      </c>
      <c r="B38" s="63" t="s">
        <v>18</v>
      </c>
      <c r="C38" s="64">
        <v>20800.781999999999</v>
      </c>
      <c r="D38" s="64" t="s">
        <v>74</v>
      </c>
      <c r="E38" s="19">
        <f t="shared" si="2"/>
        <v>-4366.008335454213</v>
      </c>
      <c r="F38">
        <f t="shared" si="3"/>
        <v>-4366</v>
      </c>
      <c r="G38" s="19">
        <f t="shared" si="4"/>
        <v>-1.2855000000854488E-2</v>
      </c>
      <c r="H38">
        <f t="shared" si="5"/>
        <v>-1.2855000000854488E-2</v>
      </c>
      <c r="O38">
        <f t="shared" si="8"/>
        <v>-9.9511079059893415E-3</v>
      </c>
      <c r="P38">
        <f t="shared" si="9"/>
        <v>1.2582986501059318E-2</v>
      </c>
      <c r="Q38" s="13">
        <f t="shared" si="10"/>
        <v>5782.2819999999992</v>
      </c>
      <c r="R38" s="19">
        <f>G38</f>
        <v>-1.2855000000854488E-2</v>
      </c>
      <c r="T38" s="3"/>
      <c r="U38" s="3"/>
      <c r="V38" s="41"/>
      <c r="W38">
        <v>17200</v>
      </c>
      <c r="X38">
        <f t="shared" si="6"/>
        <v>-1.1356679759409152E-2</v>
      </c>
      <c r="Y38">
        <f t="shared" si="7"/>
        <v>6.7320062773814767E-3</v>
      </c>
    </row>
    <row r="39" spans="1:25" x14ac:dyDescent="0.2">
      <c r="A39" s="62" t="s">
        <v>161</v>
      </c>
      <c r="B39" s="63" t="s">
        <v>19</v>
      </c>
      <c r="C39" s="64">
        <v>20801.579000000002</v>
      </c>
      <c r="D39" s="64" t="s">
        <v>74</v>
      </c>
      <c r="E39" s="19">
        <f t="shared" si="2"/>
        <v>-4365.4915437773452</v>
      </c>
      <c r="F39">
        <f t="shared" si="3"/>
        <v>-4365.5</v>
      </c>
      <c r="G39" s="19">
        <f t="shared" si="4"/>
        <v>1.3041250000242144E-2</v>
      </c>
      <c r="H39">
        <f t="shared" si="5"/>
        <v>1.3041250000242144E-2</v>
      </c>
      <c r="O39">
        <f t="shared" si="8"/>
        <v>-9.9475000255728266E-3</v>
      </c>
      <c r="P39">
        <f t="shared" si="9"/>
        <v>1.2582755634460036E-2</v>
      </c>
      <c r="Q39" s="13">
        <f t="shared" si="10"/>
        <v>5783.0790000000015</v>
      </c>
      <c r="S39" s="19">
        <f>G39</f>
        <v>1.3041250000242144E-2</v>
      </c>
      <c r="T39" s="3"/>
      <c r="U39" s="3"/>
      <c r="V39" s="41"/>
      <c r="W39">
        <v>17400</v>
      </c>
      <c r="X39">
        <f t="shared" si="6"/>
        <v>-9.9844297590661116E-3</v>
      </c>
      <c r="Y39">
        <f t="shared" si="7"/>
        <v>5.2728641356637809E-3</v>
      </c>
    </row>
    <row r="40" spans="1:25" x14ac:dyDescent="0.2">
      <c r="A40" s="62" t="s">
        <v>108</v>
      </c>
      <c r="B40" s="63" t="s">
        <v>18</v>
      </c>
      <c r="C40" s="64">
        <v>21494.777999999998</v>
      </c>
      <c r="D40" s="64" t="s">
        <v>74</v>
      </c>
      <c r="E40" s="19">
        <f t="shared" si="2"/>
        <v>-3916.0066333486275</v>
      </c>
      <c r="F40">
        <f t="shared" si="3"/>
        <v>-3916</v>
      </c>
      <c r="G40" s="19">
        <f t="shared" si="4"/>
        <v>-1.0230000003502937E-2</v>
      </c>
      <c r="H40">
        <f t="shared" si="5"/>
        <v>-1.0230000003502937E-2</v>
      </c>
      <c r="O40">
        <f t="shared" si="8"/>
        <v>-6.4165100061977544E-3</v>
      </c>
      <c r="P40">
        <f t="shared" si="9"/>
        <v>1.1843002943735947E-2</v>
      </c>
      <c r="Q40" s="13">
        <f t="shared" si="10"/>
        <v>6476.2779999999984</v>
      </c>
      <c r="R40" s="19">
        <f>G40</f>
        <v>-1.0230000003502937E-2</v>
      </c>
      <c r="T40" s="3"/>
      <c r="U40" s="3"/>
      <c r="V40" s="41"/>
      <c r="W40">
        <v>17600</v>
      </c>
      <c r="X40">
        <f t="shared" si="6"/>
        <v>-8.4830562918300854E-3</v>
      </c>
      <c r="Y40">
        <f t="shared" si="7"/>
        <v>3.7150715172582661E-3</v>
      </c>
    </row>
    <row r="41" spans="1:25" x14ac:dyDescent="0.2">
      <c r="A41" s="62" t="s">
        <v>108</v>
      </c>
      <c r="B41" s="63" t="s">
        <v>19</v>
      </c>
      <c r="C41" s="64">
        <v>21495.567999999999</v>
      </c>
      <c r="D41" s="64" t="s">
        <v>74</v>
      </c>
      <c r="E41" s="19">
        <f t="shared" si="2"/>
        <v>-3915.4943806199894</v>
      </c>
      <c r="F41">
        <f t="shared" si="3"/>
        <v>-3915.5</v>
      </c>
      <c r="G41" s="19">
        <f t="shared" si="4"/>
        <v>8.6662499961676076E-3</v>
      </c>
      <c r="H41">
        <f t="shared" si="5"/>
        <v>8.6662499961676076E-3</v>
      </c>
      <c r="O41">
        <f t="shared" si="8"/>
        <v>-6.4123067785826484E-3</v>
      </c>
      <c r="P41">
        <f t="shared" si="9"/>
        <v>1.1841598958086419E-2</v>
      </c>
      <c r="Q41" s="13">
        <f t="shared" si="10"/>
        <v>6477.0679999999993</v>
      </c>
      <c r="S41" s="19">
        <f>G41</f>
        <v>8.6662499961676076E-3</v>
      </c>
      <c r="T41" s="3"/>
      <c r="U41" s="3"/>
      <c r="V41" s="41"/>
      <c r="W41">
        <v>17800</v>
      </c>
      <c r="X41">
        <f t="shared" si="6"/>
        <v>-6.8725462076873831E-3</v>
      </c>
      <c r="Y41">
        <f t="shared" si="7"/>
        <v>2.0829296915699704E-3</v>
      </c>
    </row>
    <row r="42" spans="1:25" x14ac:dyDescent="0.2">
      <c r="A42" s="62" t="s">
        <v>108</v>
      </c>
      <c r="B42" s="63" t="s">
        <v>18</v>
      </c>
      <c r="C42" s="64">
        <v>22543.473999999998</v>
      </c>
      <c r="D42" s="64" t="s">
        <v>74</v>
      </c>
      <c r="E42" s="19">
        <f t="shared" si="2"/>
        <v>-3236.0099402966225</v>
      </c>
      <c r="F42">
        <f t="shared" si="3"/>
        <v>-3236</v>
      </c>
      <c r="G42" s="19">
        <f t="shared" si="4"/>
        <v>-1.5330000005633337E-2</v>
      </c>
      <c r="H42">
        <f t="shared" si="5"/>
        <v>-1.5330000005633337E-2</v>
      </c>
      <c r="O42">
        <f t="shared" si="8"/>
        <v>-3.7982254162911296E-4</v>
      </c>
      <c r="P42">
        <f t="shared" si="9"/>
        <v>8.8446484715121003E-3</v>
      </c>
      <c r="Q42" s="13">
        <f t="shared" si="10"/>
        <v>7524.9739999999983</v>
      </c>
      <c r="R42" s="19">
        <f>G42</f>
        <v>-1.5330000005633337E-2</v>
      </c>
      <c r="T42" s="3"/>
      <c r="U42" s="3"/>
      <c r="V42" s="41"/>
      <c r="W42">
        <v>18000</v>
      </c>
      <c r="X42">
        <f t="shared" si="6"/>
        <v>-5.1743392244401713E-3</v>
      </c>
      <c r="Y42">
        <f t="shared" si="7"/>
        <v>4.0189976153689544E-4</v>
      </c>
    </row>
    <row r="43" spans="1:25" x14ac:dyDescent="0.2">
      <c r="A43" s="62" t="s">
        <v>108</v>
      </c>
      <c r="B43" s="63" t="s">
        <v>19</v>
      </c>
      <c r="C43" s="64">
        <v>22544.251</v>
      </c>
      <c r="D43" s="64" t="s">
        <v>74</v>
      </c>
      <c r="E43" s="19">
        <f t="shared" si="2"/>
        <v>-3235.5061170432655</v>
      </c>
      <c r="F43">
        <f t="shared" si="3"/>
        <v>-3235.5</v>
      </c>
      <c r="G43" s="19">
        <f t="shared" si="4"/>
        <v>-9.4337500013352837E-3</v>
      </c>
      <c r="H43">
        <f t="shared" si="5"/>
        <v>-9.4337500013352837E-3</v>
      </c>
      <c r="O43">
        <f t="shared" si="8"/>
        <v>-3.7526229583684603E-4</v>
      </c>
      <c r="P43">
        <f t="shared" si="9"/>
        <v>8.8417085496819252E-3</v>
      </c>
      <c r="Q43" s="13">
        <f t="shared" si="10"/>
        <v>7525.7510000000002</v>
      </c>
      <c r="S43" s="19">
        <f>G43</f>
        <v>-9.4337500013352837E-3</v>
      </c>
      <c r="T43" s="3"/>
      <c r="U43" s="3"/>
      <c r="V43" s="41"/>
      <c r="W43">
        <v>18200</v>
      </c>
      <c r="X43">
        <f t="shared" si="6"/>
        <v>-3.4110425140949949E-3</v>
      </c>
      <c r="Y43">
        <f t="shared" si="7"/>
        <v>-1.3017945247470197E-3</v>
      </c>
    </row>
    <row r="44" spans="1:25" x14ac:dyDescent="0.2">
      <c r="A44" s="62" t="s">
        <v>108</v>
      </c>
      <c r="B44" s="63" t="s">
        <v>18</v>
      </c>
      <c r="C44" s="64">
        <v>23391.705999999998</v>
      </c>
      <c r="D44" s="64" t="s">
        <v>74</v>
      </c>
      <c r="E44" s="19">
        <f t="shared" si="2"/>
        <v>-2685.9983497681105</v>
      </c>
      <c r="F44">
        <f t="shared" si="3"/>
        <v>-2686</v>
      </c>
      <c r="G44" s="19">
        <f t="shared" si="4"/>
        <v>2.5449999957345426E-3</v>
      </c>
      <c r="H44">
        <f t="shared" si="5"/>
        <v>2.5449999957345426E-3</v>
      </c>
      <c r="O44">
        <f t="shared" si="8"/>
        <v>4.5573471560799352E-3</v>
      </c>
      <c r="P44">
        <f t="shared" si="9"/>
        <v>5.0958095495664572E-3</v>
      </c>
      <c r="Q44" s="13">
        <f t="shared" si="10"/>
        <v>8373.2059999999983</v>
      </c>
      <c r="R44" s="19">
        <f>G44</f>
        <v>2.5449999957345426E-3</v>
      </c>
      <c r="T44" s="3"/>
      <c r="U44" s="3"/>
      <c r="V44" s="41"/>
      <c r="W44">
        <v>18400</v>
      </c>
      <c r="X44">
        <f t="shared" si="6"/>
        <v>-1.6061297476605086E-3</v>
      </c>
      <c r="Y44">
        <f t="shared" si="7"/>
        <v>-3.0015758595287158E-3</v>
      </c>
    </row>
    <row r="45" spans="1:25" x14ac:dyDescent="0.2">
      <c r="A45" s="62" t="s">
        <v>108</v>
      </c>
      <c r="B45" s="63" t="s">
        <v>19</v>
      </c>
      <c r="C45" s="64">
        <v>23392.462</v>
      </c>
      <c r="D45" s="64" t="s">
        <v>74</v>
      </c>
      <c r="E45" s="19">
        <f t="shared" si="2"/>
        <v>-2685.5081433594391</v>
      </c>
      <c r="F45">
        <f t="shared" si="3"/>
        <v>-2685.5</v>
      </c>
      <c r="G45" s="19">
        <f t="shared" si="4"/>
        <v>-1.2558750000607688E-2</v>
      </c>
      <c r="H45">
        <f t="shared" si="5"/>
        <v>-1.2558750000607688E-2</v>
      </c>
      <c r="O45">
        <f t="shared" si="8"/>
        <v>4.5616878635511395E-3</v>
      </c>
      <c r="P45">
        <f t="shared" si="9"/>
        <v>5.0919998471105092E-3</v>
      </c>
      <c r="Q45" s="13">
        <f t="shared" si="10"/>
        <v>8373.9619999999995</v>
      </c>
      <c r="S45" s="19">
        <f>G45</f>
        <v>-1.2558750000607688E-2</v>
      </c>
      <c r="T45" s="3"/>
      <c r="U45" s="3"/>
      <c r="V45" s="41"/>
      <c r="W45">
        <v>18600</v>
      </c>
      <c r="X45">
        <f t="shared" si="6"/>
        <v>2.1637139521638689E-4</v>
      </c>
      <c r="Y45">
        <f t="shared" si="7"/>
        <v>-4.6709279763564593E-3</v>
      </c>
    </row>
    <row r="46" spans="1:25" x14ac:dyDescent="0.2">
      <c r="A46" s="62" t="s">
        <v>108</v>
      </c>
      <c r="B46" s="63" t="s">
        <v>18</v>
      </c>
      <c r="C46" s="64">
        <v>24502.081999999999</v>
      </c>
      <c r="D46" s="64" t="s">
        <v>74</v>
      </c>
      <c r="E46" s="19">
        <f t="shared" si="2"/>
        <v>-1966.0070386118621</v>
      </c>
      <c r="F46">
        <f t="shared" si="3"/>
        <v>-1966</v>
      </c>
      <c r="G46" s="19">
        <f t="shared" si="4"/>
        <v>-1.0855000004085014E-2</v>
      </c>
      <c r="H46">
        <f t="shared" si="5"/>
        <v>-1.0855000004085014E-2</v>
      </c>
      <c r="O46">
        <f t="shared" si="8"/>
        <v>1.0217666495984086E-2</v>
      </c>
      <c r="P46">
        <f t="shared" si="9"/>
        <v>-8.1825650292066264E-4</v>
      </c>
      <c r="Q46" s="13">
        <f t="shared" si="10"/>
        <v>9483.5819999999985</v>
      </c>
      <c r="R46" s="19">
        <f>G46</f>
        <v>-1.0855000004085014E-2</v>
      </c>
      <c r="T46" s="3"/>
      <c r="U46" s="3"/>
      <c r="V46" s="41"/>
      <c r="W46">
        <v>18800</v>
      </c>
      <c r="X46">
        <f t="shared" si="6"/>
        <v>2.0321990917864072E-3</v>
      </c>
      <c r="Y46">
        <f t="shared" si="7"/>
        <v>-6.2838092988075642E-3</v>
      </c>
    </row>
    <row r="47" spans="1:25" x14ac:dyDescent="0.2">
      <c r="A47" s="62" t="s">
        <v>108</v>
      </c>
      <c r="B47" s="63" t="s">
        <v>19</v>
      </c>
      <c r="C47" s="64">
        <v>24595.395</v>
      </c>
      <c r="D47" s="64" t="s">
        <v>74</v>
      </c>
      <c r="E47" s="19">
        <f t="shared" si="2"/>
        <v>-1905.5009134633319</v>
      </c>
      <c r="F47">
        <f t="shared" si="3"/>
        <v>-1905.5</v>
      </c>
      <c r="G47" s="19">
        <f t="shared" si="4"/>
        <v>-1.4087500021560118E-3</v>
      </c>
      <c r="H47">
        <f t="shared" si="5"/>
        <v>-1.4087500021560118E-3</v>
      </c>
      <c r="O47">
        <f t="shared" si="8"/>
        <v>1.0623446178564562E-2</v>
      </c>
      <c r="P47">
        <f t="shared" si="9"/>
        <v>-1.3344302605728983E-3</v>
      </c>
      <c r="Q47" s="13">
        <f t="shared" si="10"/>
        <v>9576.8950000000004</v>
      </c>
      <c r="S47" s="19">
        <f>G47</f>
        <v>-1.4087500021560118E-3</v>
      </c>
      <c r="T47" s="3"/>
      <c r="U47" s="3"/>
      <c r="V47" s="41"/>
      <c r="W47">
        <v>19000</v>
      </c>
      <c r="X47">
        <f t="shared" si="6"/>
        <v>3.8171803587350507E-3</v>
      </c>
      <c r="Y47">
        <f t="shared" si="7"/>
        <v>-7.8150591841416959E-3</v>
      </c>
    </row>
    <row r="48" spans="1:25" x14ac:dyDescent="0.2">
      <c r="A48" s="62" t="s">
        <v>108</v>
      </c>
      <c r="B48" s="63" t="s">
        <v>19</v>
      </c>
      <c r="C48" s="64">
        <v>25597.824000000001</v>
      </c>
      <c r="D48" s="64" t="s">
        <v>74</v>
      </c>
      <c r="E48" s="19">
        <f t="shared" si="2"/>
        <v>-1255.5047229377378</v>
      </c>
      <c r="F48">
        <f t="shared" si="3"/>
        <v>-1255.5</v>
      </c>
      <c r="G48" s="19">
        <f t="shared" si="4"/>
        <v>-7.28375000107917E-3</v>
      </c>
      <c r="H48">
        <f t="shared" si="5"/>
        <v>-7.28375000107917E-3</v>
      </c>
      <c r="O48">
        <f t="shared" si="8"/>
        <v>1.4053746811578368E-2</v>
      </c>
      <c r="P48">
        <f t="shared" si="9"/>
        <v>-6.7049604757423121E-3</v>
      </c>
      <c r="Q48" s="13">
        <f t="shared" si="10"/>
        <v>10579.324000000001</v>
      </c>
      <c r="S48" s="19">
        <f>G48</f>
        <v>-7.28375000107917E-3</v>
      </c>
      <c r="T48" s="3"/>
      <c r="U48" s="3"/>
      <c r="V48" s="41"/>
      <c r="W48">
        <v>19200</v>
      </c>
      <c r="X48">
        <f t="shared" si="6"/>
        <v>5.5475528520556958E-3</v>
      </c>
      <c r="Y48">
        <f t="shared" si="7"/>
        <v>-9.2407904245557851E-3</v>
      </c>
    </row>
    <row r="49" spans="1:25" x14ac:dyDescent="0.2">
      <c r="A49" s="62" t="s">
        <v>108</v>
      </c>
      <c r="B49" s="63" t="s">
        <v>18</v>
      </c>
      <c r="C49" s="64">
        <v>25905.519</v>
      </c>
      <c r="D49" s="64" t="s">
        <v>74</v>
      </c>
      <c r="E49" s="19">
        <f t="shared" si="2"/>
        <v>-1055.9887693452415</v>
      </c>
      <c r="F49">
        <f t="shared" si="3"/>
        <v>-1056</v>
      </c>
      <c r="G49" s="19">
        <f t="shared" si="4"/>
        <v>1.7319999999017455E-2</v>
      </c>
      <c r="H49">
        <f t="shared" si="5"/>
        <v>1.7319999999017455E-2</v>
      </c>
      <c r="O49">
        <f t="shared" si="8"/>
        <v>1.4721607867295476E-2</v>
      </c>
      <c r="P49">
        <f t="shared" si="9"/>
        <v>-8.2064665680198143E-3</v>
      </c>
      <c r="Q49" s="13">
        <f t="shared" si="10"/>
        <v>10887.019</v>
      </c>
      <c r="R49" s="19">
        <f>G49</f>
        <v>1.7319999999017455E-2</v>
      </c>
      <c r="T49" s="3"/>
      <c r="U49" s="3"/>
      <c r="V49" s="41"/>
      <c r="W49">
        <v>19400</v>
      </c>
      <c r="X49">
        <f t="shared" si="6"/>
        <v>7.2002812003373181E-3</v>
      </c>
      <c r="Y49">
        <f t="shared" si="7"/>
        <v>-1.053876188309545E-2</v>
      </c>
    </row>
    <row r="50" spans="1:25" x14ac:dyDescent="0.2">
      <c r="A50" s="62" t="s">
        <v>108</v>
      </c>
      <c r="B50" s="63" t="s">
        <v>18</v>
      </c>
      <c r="C50" s="64">
        <v>26506.973999999998</v>
      </c>
      <c r="D50" s="64" t="s">
        <v>74</v>
      </c>
      <c r="E50" s="19">
        <f t="shared" si="2"/>
        <v>-665.99261124070756</v>
      </c>
      <c r="F50">
        <f t="shared" si="3"/>
        <v>-666</v>
      </c>
      <c r="G50" s="19">
        <f t="shared" si="4"/>
        <v>1.1394999997719424E-2</v>
      </c>
      <c r="H50">
        <f t="shared" si="5"/>
        <v>1.1394999997719424E-2</v>
      </c>
      <c r="O50">
        <f t="shared" si="8"/>
        <v>1.544734848883458E-2</v>
      </c>
      <c r="P50">
        <f t="shared" si="9"/>
        <v>-1.0801089946881651E-2</v>
      </c>
      <c r="Q50" s="13">
        <f t="shared" si="10"/>
        <v>11488.473999999998</v>
      </c>
      <c r="R50" s="19">
        <f>G50</f>
        <v>1.1394999997719424E-2</v>
      </c>
      <c r="T50" s="3"/>
      <c r="U50" s="3"/>
      <c r="V50" s="41"/>
      <c r="W50">
        <v>19600</v>
      </c>
      <c r="X50">
        <f t="shared" si="6"/>
        <v>8.7533636603187703E-3</v>
      </c>
      <c r="Y50">
        <f t="shared" si="7"/>
        <v>-1.1688725451173356E-2</v>
      </c>
    </row>
    <row r="51" spans="1:25" x14ac:dyDescent="0.2">
      <c r="A51" s="62" t="s">
        <v>108</v>
      </c>
      <c r="B51" s="63" t="s">
        <v>19</v>
      </c>
      <c r="C51" s="64">
        <v>26507.723000000002</v>
      </c>
      <c r="D51" s="64" t="s">
        <v>74</v>
      </c>
      <c r="E51" s="19">
        <f t="shared" si="2"/>
        <v>-665.50694378026299</v>
      </c>
      <c r="F51">
        <f t="shared" si="3"/>
        <v>-665.5</v>
      </c>
      <c r="G51" s="19">
        <f t="shared" si="4"/>
        <v>-1.0708750000048894E-2</v>
      </c>
      <c r="H51">
        <f t="shared" si="5"/>
        <v>-1.0708750000048894E-2</v>
      </c>
      <c r="O51">
        <f t="shared" si="8"/>
        <v>1.5447772943738974E-2</v>
      </c>
      <c r="P51">
        <f t="shared" si="9"/>
        <v>-1.0804075994524452E-2</v>
      </c>
      <c r="Q51" s="13">
        <f t="shared" si="10"/>
        <v>11489.223000000002</v>
      </c>
      <c r="S51" s="19">
        <f>G51</f>
        <v>-1.0708750000048894E-2</v>
      </c>
      <c r="T51" s="3"/>
      <c r="U51" s="3"/>
      <c r="V51" s="41"/>
      <c r="W51">
        <v>19800</v>
      </c>
      <c r="X51">
        <f t="shared" si="6"/>
        <v>1.018612501239519E-2</v>
      </c>
      <c r="Y51">
        <f t="shared" si="7"/>
        <v>-1.2672741915223043E-2</v>
      </c>
    </row>
    <row r="52" spans="1:25" x14ac:dyDescent="0.2">
      <c r="A52" s="62" t="s">
        <v>201</v>
      </c>
      <c r="B52" s="63" t="s">
        <v>18</v>
      </c>
      <c r="C52" s="64">
        <v>26812.332999999999</v>
      </c>
      <c r="D52" s="64" t="s">
        <v>74</v>
      </c>
      <c r="E52" s="19">
        <f t="shared" si="2"/>
        <v>-467.99136951415619</v>
      </c>
      <c r="F52">
        <f t="shared" si="3"/>
        <v>-468</v>
      </c>
      <c r="G52" s="19">
        <f t="shared" si="4"/>
        <v>1.3309999998455169E-2</v>
      </c>
      <c r="H52">
        <f t="shared" si="5"/>
        <v>1.3309999998455169E-2</v>
      </c>
      <c r="O52">
        <f t="shared" si="8"/>
        <v>1.5512690471667489E-2</v>
      </c>
      <c r="P52">
        <f t="shared" si="9"/>
        <v>-1.1906199373898113E-2</v>
      </c>
      <c r="Q52" s="13">
        <f t="shared" si="10"/>
        <v>11793.832999999999</v>
      </c>
      <c r="R52" s="19">
        <f>G52</f>
        <v>1.3309999998455169E-2</v>
      </c>
      <c r="T52" s="3"/>
      <c r="U52" s="3"/>
      <c r="V52" s="41"/>
      <c r="W52">
        <v>20000</v>
      </c>
      <c r="X52">
        <f t="shared" si="6"/>
        <v>1.1479491796941067E-2</v>
      </c>
      <c r="Y52">
        <f t="shared" si="7"/>
        <v>-1.3475460805028297E-2</v>
      </c>
    </row>
    <row r="53" spans="1:25" x14ac:dyDescent="0.2">
      <c r="A53" s="62" t="s">
        <v>201</v>
      </c>
      <c r="B53" s="63" t="s">
        <v>19</v>
      </c>
      <c r="C53" s="64">
        <v>26813.080999999998</v>
      </c>
      <c r="D53" s="64" t="s">
        <v>74</v>
      </c>
      <c r="E53" s="19">
        <f t="shared" si="2"/>
        <v>-467.5063504748897</v>
      </c>
      <c r="F53">
        <f t="shared" si="3"/>
        <v>-467.5</v>
      </c>
      <c r="G53" s="19">
        <f t="shared" ref="G53:G84" si="11">+C53-(C$7+F53*C$8)</f>
        <v>-9.7937500031548552E-3</v>
      </c>
      <c r="H53">
        <f t="shared" ref="H53:H84" si="12">G53</f>
        <v>-9.7937500031548552E-3</v>
      </c>
      <c r="O53">
        <f t="shared" si="8"/>
        <v>1.5512594354341512E-2</v>
      </c>
      <c r="P53">
        <f t="shared" si="9"/>
        <v>-1.1908786558725092E-2</v>
      </c>
      <c r="Q53" s="13">
        <f t="shared" si="10"/>
        <v>11794.580999999998</v>
      </c>
      <c r="S53" s="19">
        <f>G53</f>
        <v>-9.7937500031548552E-3</v>
      </c>
      <c r="T53" s="3"/>
      <c r="U53" s="3"/>
      <c r="V53" s="41"/>
      <c r="W53">
        <v>20200</v>
      </c>
      <c r="X53">
        <f t="shared" si="6"/>
        <v>1.2616246227400216E-2</v>
      </c>
      <c r="Y53">
        <f t="shared" si="7"/>
        <v>-1.4084359858147261E-2</v>
      </c>
    </row>
    <row r="54" spans="1:25" x14ac:dyDescent="0.2">
      <c r="A54" s="62" t="s">
        <v>207</v>
      </c>
      <c r="B54" s="63" t="s">
        <v>18</v>
      </c>
      <c r="C54" s="64">
        <v>26830.82</v>
      </c>
      <c r="D54" s="64" t="s">
        <v>74</v>
      </c>
      <c r="E54" s="19">
        <f t="shared" si="2"/>
        <v>-456.00400724286584</v>
      </c>
      <c r="F54">
        <f t="shared" si="3"/>
        <v>-456</v>
      </c>
      <c r="G54" s="19">
        <f t="shared" si="11"/>
        <v>-6.1800000003131572E-3</v>
      </c>
      <c r="H54">
        <f t="shared" si="12"/>
        <v>-6.1800000003131572E-3</v>
      </c>
      <c r="O54">
        <f t="shared" si="8"/>
        <v>1.5510020498399106E-2</v>
      </c>
      <c r="P54">
        <f t="shared" si="9"/>
        <v>-1.1967998738695512E-2</v>
      </c>
      <c r="Q54" s="13">
        <f t="shared" si="10"/>
        <v>11812.32</v>
      </c>
      <c r="R54" s="19">
        <f>G54</f>
        <v>-6.1800000003131572E-3</v>
      </c>
      <c r="T54" s="3"/>
      <c r="U54" s="3"/>
      <c r="V54" s="41"/>
      <c r="W54">
        <v>20400</v>
      </c>
      <c r="X54">
        <f t="shared" si="6"/>
        <v>1.3581255399955779E-2</v>
      </c>
      <c r="Y54">
        <f t="shared" si="7"/>
        <v>-1.4489940364831606E-2</v>
      </c>
    </row>
    <row r="55" spans="1:25" x14ac:dyDescent="0.2">
      <c r="A55" s="62" t="s">
        <v>207</v>
      </c>
      <c r="B55" s="63" t="s">
        <v>19</v>
      </c>
      <c r="C55" s="64">
        <v>27280.37</v>
      </c>
      <c r="D55" s="64" t="s">
        <v>74</v>
      </c>
      <c r="E55" s="19">
        <f t="shared" si="2"/>
        <v>-164.50626780118938</v>
      </c>
      <c r="F55">
        <f t="shared" si="3"/>
        <v>-164.5</v>
      </c>
      <c r="G55" s="19">
        <f t="shared" si="11"/>
        <v>-9.666250003647292E-3</v>
      </c>
      <c r="H55">
        <f t="shared" si="12"/>
        <v>-9.666250003647292E-3</v>
      </c>
      <c r="O55">
        <f t="shared" si="8"/>
        <v>1.5213248305685229E-2</v>
      </c>
      <c r="P55">
        <f t="shared" si="9"/>
        <v>-1.3272894809297282E-2</v>
      </c>
      <c r="Q55" s="13">
        <f t="shared" si="10"/>
        <v>12261.869999999999</v>
      </c>
      <c r="S55" s="19">
        <f>G55</f>
        <v>-9.666250003647292E-3</v>
      </c>
      <c r="T55" s="3"/>
      <c r="U55" s="3"/>
      <c r="V55" s="41"/>
      <c r="W55">
        <v>20600</v>
      </c>
      <c r="X55">
        <f t="shared" si="6"/>
        <v>1.4361672748454712E-2</v>
      </c>
      <c r="Y55">
        <f t="shared" si="7"/>
        <v>-1.4685875346097148E-2</v>
      </c>
    </row>
    <row r="56" spans="1:25" x14ac:dyDescent="0.2">
      <c r="A56" s="62" t="s">
        <v>207</v>
      </c>
      <c r="B56" s="63" t="s">
        <v>19</v>
      </c>
      <c r="C56" s="64">
        <v>27283.47</v>
      </c>
      <c r="D56" s="64" t="s">
        <v>74</v>
      </c>
      <c r="E56" s="19">
        <f t="shared" si="2"/>
        <v>-162.49616215716793</v>
      </c>
      <c r="F56">
        <f t="shared" si="3"/>
        <v>-162.5</v>
      </c>
      <c r="G56" s="19">
        <f t="shared" si="11"/>
        <v>5.9187500010011718E-3</v>
      </c>
      <c r="H56">
        <f t="shared" si="12"/>
        <v>5.9187500010011718E-3</v>
      </c>
      <c r="O56">
        <f t="shared" si="8"/>
        <v>1.5209683395594619E-2</v>
      </c>
      <c r="P56">
        <f t="shared" si="9"/>
        <v>-1.3280492838407666E-2</v>
      </c>
      <c r="Q56" s="13">
        <f t="shared" si="10"/>
        <v>12264.970000000001</v>
      </c>
      <c r="S56" s="19">
        <f>G56</f>
        <v>5.9187500010011718E-3</v>
      </c>
      <c r="T56" s="3"/>
      <c r="U56" s="3"/>
      <c r="V56" s="41"/>
      <c r="W56">
        <v>20800</v>
      </c>
      <c r="X56">
        <f t="shared" si="6"/>
        <v>1.4947109062742735E-2</v>
      </c>
      <c r="Y56">
        <f t="shared" si="7"/>
        <v>-1.4669108253396063E-2</v>
      </c>
    </row>
    <row r="57" spans="1:25" x14ac:dyDescent="0.2">
      <c r="A57" s="62" t="s">
        <v>207</v>
      </c>
      <c r="B57" s="63" t="s">
        <v>19</v>
      </c>
      <c r="C57" s="64">
        <v>27300.42</v>
      </c>
      <c r="D57" s="64" t="s">
        <v>74</v>
      </c>
      <c r="E57" s="19">
        <f t="shared" si="2"/>
        <v>-151.50542323260876</v>
      </c>
      <c r="F57">
        <f t="shared" si="3"/>
        <v>-151.5</v>
      </c>
      <c r="G57" s="19">
        <f t="shared" si="11"/>
        <v>-8.3637500028999057E-3</v>
      </c>
      <c r="H57">
        <f t="shared" si="12"/>
        <v>-8.3637500028999057E-3</v>
      </c>
      <c r="O57">
        <f t="shared" si="8"/>
        <v>1.5189707401394808E-2</v>
      </c>
      <c r="P57">
        <f t="shared" si="9"/>
        <v>-1.3321940221260637E-2</v>
      </c>
      <c r="Q57" s="13">
        <f t="shared" si="10"/>
        <v>12281.919999999998</v>
      </c>
      <c r="S57" s="19">
        <f>G57</f>
        <v>-8.3637500028999057E-3</v>
      </c>
      <c r="T57" s="3"/>
      <c r="U57" s="3"/>
      <c r="V57" s="41"/>
      <c r="W57">
        <v>21000</v>
      </c>
      <c r="X57">
        <f t="shared" si="6"/>
        <v>1.5329770793749246E-2</v>
      </c>
      <c r="Y57">
        <f t="shared" si="7"/>
        <v>-1.4439900650194536E-2</v>
      </c>
    </row>
    <row r="58" spans="1:25" x14ac:dyDescent="0.2">
      <c r="A58" s="62" t="s">
        <v>207</v>
      </c>
      <c r="B58" s="63" t="s">
        <v>18</v>
      </c>
      <c r="C58" s="64">
        <v>27313.54</v>
      </c>
      <c r="D58" s="64" t="s">
        <v>74</v>
      </c>
      <c r="E58" s="19">
        <f t="shared" si="2"/>
        <v>-142.99813741017397</v>
      </c>
      <c r="F58">
        <f t="shared" si="3"/>
        <v>-143</v>
      </c>
      <c r="G58" s="19">
        <f t="shared" si="11"/>
        <v>2.8724999974656384E-3</v>
      </c>
      <c r="H58">
        <f t="shared" si="12"/>
        <v>2.8724999974656384E-3</v>
      </c>
      <c r="O58">
        <f t="shared" si="8"/>
        <v>1.5173844075449817E-2</v>
      </c>
      <c r="P58">
        <f t="shared" si="9"/>
        <v>-1.335357072135397E-2</v>
      </c>
      <c r="Q58" s="13">
        <f t="shared" si="10"/>
        <v>12295.04</v>
      </c>
      <c r="R58" s="19">
        <f>G58</f>
        <v>2.8724999974656384E-3</v>
      </c>
      <c r="T58" s="3"/>
      <c r="U58" s="3"/>
      <c r="V58" s="41"/>
      <c r="W58">
        <v>21200</v>
      </c>
      <c r="X58">
        <f t="shared" si="6"/>
        <v>1.5504563804152629E-2</v>
      </c>
      <c r="Y58">
        <f t="shared" si="7"/>
        <v>-1.4001828131632296E-2</v>
      </c>
    </row>
    <row r="59" spans="1:25" x14ac:dyDescent="0.2">
      <c r="A59" s="62" t="s">
        <v>161</v>
      </c>
      <c r="B59" s="63" t="s">
        <v>18</v>
      </c>
      <c r="C59" s="64">
        <v>27341.323</v>
      </c>
      <c r="D59" s="64" t="s">
        <v>74</v>
      </c>
      <c r="E59" s="19">
        <f t="shared" si="2"/>
        <v>-124.98305189152654</v>
      </c>
      <c r="F59">
        <f t="shared" si="3"/>
        <v>-125</v>
      </c>
      <c r="G59" s="19">
        <f t="shared" si="11"/>
        <v>2.6137499997275881E-2</v>
      </c>
      <c r="H59">
        <f t="shared" si="12"/>
        <v>2.6137499997275881E-2</v>
      </c>
      <c r="O59">
        <f t="shared" si="8"/>
        <v>1.5139023229127338E-2</v>
      </c>
      <c r="P59">
        <f t="shared" si="9"/>
        <v>-1.3419406070446609E-2</v>
      </c>
      <c r="Q59" s="13">
        <f t="shared" si="10"/>
        <v>12322.823</v>
      </c>
      <c r="R59" s="19">
        <f>G59</f>
        <v>2.6137499997275881E-2</v>
      </c>
      <c r="T59" s="3"/>
      <c r="U59" s="3"/>
      <c r="V59" s="41"/>
      <c r="W59">
        <v>21400</v>
      </c>
      <c r="X59">
        <f t="shared" si="6"/>
        <v>1.5469161183458043E-2</v>
      </c>
      <c r="Y59">
        <f t="shared" si="7"/>
        <v>-1.3361724545916576E-2</v>
      </c>
    </row>
    <row r="60" spans="1:25" x14ac:dyDescent="0.2">
      <c r="A60" s="62" t="s">
        <v>161</v>
      </c>
      <c r="B60" s="63" t="s">
        <v>19</v>
      </c>
      <c r="C60" s="64">
        <v>27351.317999999999</v>
      </c>
      <c r="D60" s="64" t="s">
        <v>74</v>
      </c>
      <c r="E60" s="19">
        <f t="shared" si="2"/>
        <v>-118.50208224250137</v>
      </c>
      <c r="F60">
        <f t="shared" si="3"/>
        <v>-118.5</v>
      </c>
      <c r="G60" s="19">
        <f t="shared" si="11"/>
        <v>-3.2112500011862721E-3</v>
      </c>
      <c r="H60">
        <f t="shared" si="12"/>
        <v>-3.2112500011862721E-3</v>
      </c>
      <c r="O60">
        <f t="shared" si="8"/>
        <v>1.5126039647905412E-2</v>
      </c>
      <c r="P60">
        <f t="shared" si="9"/>
        <v>-1.344279579813731E-2</v>
      </c>
      <c r="Q60" s="13">
        <f t="shared" si="10"/>
        <v>12332.817999999999</v>
      </c>
      <c r="S60" s="19">
        <f>G60</f>
        <v>-3.2112500011862721E-3</v>
      </c>
      <c r="T60" s="3"/>
      <c r="U60" s="3"/>
      <c r="V60" s="41"/>
      <c r="W60">
        <v>21600</v>
      </c>
      <c r="X60">
        <f t="shared" si="6"/>
        <v>1.5224034224707746E-2</v>
      </c>
      <c r="Y60">
        <f t="shared" si="7"/>
        <v>-1.2529575387586133E-2</v>
      </c>
    </row>
    <row r="61" spans="1:25" x14ac:dyDescent="0.2">
      <c r="A61" s="62" t="s">
        <v>207</v>
      </c>
      <c r="B61" s="63" t="s">
        <v>19</v>
      </c>
      <c r="C61" s="64">
        <v>27368.28</v>
      </c>
      <c r="D61" s="64" t="s">
        <v>74</v>
      </c>
      <c r="E61" s="19">
        <f t="shared" si="2"/>
        <v>-107.50356226383474</v>
      </c>
      <c r="F61">
        <f t="shared" si="3"/>
        <v>-107.5</v>
      </c>
      <c r="G61" s="19">
        <f t="shared" si="11"/>
        <v>-5.4937500026426278E-3</v>
      </c>
      <c r="H61">
        <f t="shared" si="12"/>
        <v>-5.4937500026426278E-3</v>
      </c>
      <c r="O61">
        <f t="shared" si="8"/>
        <v>1.5103573325046596E-2</v>
      </c>
      <c r="P61">
        <f t="shared" si="9"/>
        <v>-1.3481912454845164E-2</v>
      </c>
      <c r="Q61" s="13">
        <f t="shared" si="10"/>
        <v>12349.779999999999</v>
      </c>
      <c r="S61" s="19">
        <f>G61</f>
        <v>-5.4937500026426278E-3</v>
      </c>
      <c r="T61" s="3"/>
      <c r="U61" s="3"/>
      <c r="V61" s="41"/>
      <c r="W61">
        <v>21800</v>
      </c>
      <c r="X61">
        <f t="shared" si="6"/>
        <v>1.4772446150450336E-2</v>
      </c>
      <c r="Y61">
        <f t="shared" si="7"/>
        <v>-1.1518362025690242E-2</v>
      </c>
    </row>
    <row r="62" spans="1:25" x14ac:dyDescent="0.2">
      <c r="A62" s="62" t="s">
        <v>207</v>
      </c>
      <c r="B62" s="63" t="s">
        <v>18</v>
      </c>
      <c r="C62" s="64">
        <v>27370.595000000001</v>
      </c>
      <c r="D62" s="64" t="s">
        <v>74</v>
      </c>
      <c r="E62" s="19">
        <f t="shared" si="2"/>
        <v>-106.00246724257312</v>
      </c>
      <c r="F62">
        <f t="shared" si="3"/>
        <v>-106</v>
      </c>
      <c r="G62" s="19">
        <f t="shared" si="11"/>
        <v>-3.8050000002840534E-3</v>
      </c>
      <c r="H62">
        <f t="shared" si="12"/>
        <v>-3.8050000002840534E-3</v>
      </c>
      <c r="O62">
        <f t="shared" si="8"/>
        <v>1.5100461648392962E-2</v>
      </c>
      <c r="P62">
        <f t="shared" si="9"/>
        <v>-1.3487201076150266E-2</v>
      </c>
      <c r="Q62" s="13">
        <f t="shared" si="10"/>
        <v>12352.095000000001</v>
      </c>
      <c r="R62" s="19">
        <f>G62</f>
        <v>-3.8050000002840534E-3</v>
      </c>
      <c r="T62" s="3"/>
      <c r="U62" s="3"/>
      <c r="V62" s="41"/>
      <c r="W62">
        <v>22000</v>
      </c>
      <c r="X62">
        <f t="shared" si="6"/>
        <v>1.4120408671491119E-2</v>
      </c>
      <c r="Y62">
        <f t="shared" si="7"/>
        <v>-1.0343859196893514E-2</v>
      </c>
    </row>
    <row r="63" spans="1:25" x14ac:dyDescent="0.2">
      <c r="A63" s="62" t="s">
        <v>108</v>
      </c>
      <c r="B63" s="63" t="s">
        <v>19</v>
      </c>
      <c r="C63" s="64">
        <v>27402.202000000001</v>
      </c>
      <c r="D63" s="64" t="s">
        <v>74</v>
      </c>
      <c r="E63" s="19">
        <f t="shared" si="2"/>
        <v>-85.507819148850331</v>
      </c>
      <c r="F63">
        <f t="shared" si="3"/>
        <v>-85.5</v>
      </c>
      <c r="G63" s="19">
        <f t="shared" si="11"/>
        <v>-1.2058750002324814E-2</v>
      </c>
      <c r="H63">
        <f t="shared" si="12"/>
        <v>-1.2058750002324814E-2</v>
      </c>
      <c r="O63">
        <f t="shared" si="8"/>
        <v>1.5056780468480276E-2</v>
      </c>
      <c r="P63">
        <f t="shared" si="9"/>
        <v>-1.3558381833776752E-2</v>
      </c>
      <c r="Q63" s="13">
        <f t="shared" si="10"/>
        <v>12383.702000000001</v>
      </c>
      <c r="S63" s="19">
        <f>G63</f>
        <v>-1.2058750002324814E-2</v>
      </c>
      <c r="T63" s="3"/>
      <c r="U63" s="3"/>
      <c r="V63" s="41"/>
      <c r="X63"/>
    </row>
    <row r="64" spans="1:25" x14ac:dyDescent="0.2">
      <c r="A64" s="62" t="s">
        <v>108</v>
      </c>
      <c r="B64" s="63" t="s">
        <v>18</v>
      </c>
      <c r="C64" s="64">
        <v>27493.992999999999</v>
      </c>
      <c r="D64" s="64" t="s">
        <v>74</v>
      </c>
      <c r="E64" s="19">
        <f t="shared" si="2"/>
        <v>-25.988591029419297</v>
      </c>
      <c r="F64">
        <f t="shared" si="3"/>
        <v>-26</v>
      </c>
      <c r="G64" s="19">
        <f t="shared" si="11"/>
        <v>1.7594999997527339E-2</v>
      </c>
      <c r="H64">
        <f t="shared" si="12"/>
        <v>1.7594999997527339E-2</v>
      </c>
      <c r="O64">
        <f t="shared" si="8"/>
        <v>1.491785647563375E-2</v>
      </c>
      <c r="P64">
        <f t="shared" si="9"/>
        <v>-1.3753314964089686E-2</v>
      </c>
      <c r="Q64" s="13">
        <f t="shared" si="10"/>
        <v>12475.492999999999</v>
      </c>
      <c r="R64" s="19">
        <f>G64</f>
        <v>1.7594999997527339E-2</v>
      </c>
      <c r="T64" s="3"/>
      <c r="U64" s="3"/>
      <c r="V64" s="41"/>
      <c r="X64"/>
    </row>
    <row r="65" spans="1:24" x14ac:dyDescent="0.2">
      <c r="A65" s="62" t="s">
        <v>201</v>
      </c>
      <c r="B65" s="63" t="s">
        <v>18</v>
      </c>
      <c r="C65" s="64">
        <v>27534.088</v>
      </c>
      <c r="D65" s="64" t="s">
        <v>74</v>
      </c>
      <c r="E65" s="19">
        <f t="shared" si="2"/>
        <v>9.8560018661583981E-3</v>
      </c>
      <c r="F65">
        <f t="shared" si="3"/>
        <v>0</v>
      </c>
      <c r="G65" s="19">
        <f t="shared" si="11"/>
        <v>1.5199999998003477E-2</v>
      </c>
      <c r="H65">
        <f t="shared" si="12"/>
        <v>1.5199999998003477E-2</v>
      </c>
      <c r="O65">
        <f t="shared" si="8"/>
        <v>1.4851510302857958E-2</v>
      </c>
      <c r="P65">
        <f t="shared" si="9"/>
        <v>-1.3832998087073781E-2</v>
      </c>
      <c r="Q65" s="13">
        <f t="shared" si="10"/>
        <v>12515.588</v>
      </c>
      <c r="R65" s="19">
        <f>G65</f>
        <v>1.5199999998003477E-2</v>
      </c>
      <c r="T65" s="3"/>
      <c r="U65" s="3"/>
      <c r="V65" s="41"/>
      <c r="X65"/>
    </row>
    <row r="66" spans="1:24" x14ac:dyDescent="0.2">
      <c r="A66" s="62" t="s">
        <v>201</v>
      </c>
      <c r="B66" s="63" t="s">
        <v>19</v>
      </c>
      <c r="C66" s="64">
        <v>27534.83</v>
      </c>
      <c r="D66" s="64" t="s">
        <v>74</v>
      </c>
      <c r="E66" s="19">
        <f t="shared" si="2"/>
        <v>0.49098451408128391</v>
      </c>
      <c r="F66">
        <f t="shared" si="3"/>
        <v>0.5</v>
      </c>
      <c r="G66" s="19">
        <f t="shared" si="11"/>
        <v>-1.3903750001190929E-2</v>
      </c>
      <c r="H66">
        <f t="shared" si="12"/>
        <v>-1.3903750001190929E-2</v>
      </c>
      <c r="O66">
        <f t="shared" si="8"/>
        <v>1.4850200955579299E-2</v>
      </c>
      <c r="P66">
        <f t="shared" si="9"/>
        <v>-1.3834497453298629E-2</v>
      </c>
      <c r="Q66" s="13">
        <f t="shared" si="10"/>
        <v>12516.330000000002</v>
      </c>
      <c r="S66" s="19">
        <f>G66</f>
        <v>-1.3903750001190929E-2</v>
      </c>
      <c r="T66" s="3"/>
      <c r="U66" s="3"/>
      <c r="V66" s="41"/>
      <c r="X66"/>
    </row>
    <row r="67" spans="1:24" x14ac:dyDescent="0.2">
      <c r="A67" s="62" t="s">
        <v>108</v>
      </c>
      <c r="B67" s="63" t="s">
        <v>18</v>
      </c>
      <c r="C67" s="64">
        <v>28049.171999999999</v>
      </c>
      <c r="D67" s="64" t="s">
        <v>74</v>
      </c>
      <c r="E67" s="19">
        <f t="shared" si="2"/>
        <v>334.00122875812559</v>
      </c>
      <c r="F67">
        <f t="shared" si="3"/>
        <v>334</v>
      </c>
      <c r="G67" s="19">
        <f t="shared" si="11"/>
        <v>1.8949999976030085E-3</v>
      </c>
      <c r="H67">
        <f t="shared" si="12"/>
        <v>1.8949999976030085E-3</v>
      </c>
      <c r="O67">
        <f t="shared" si="8"/>
        <v>1.3702266447341648E-2</v>
      </c>
      <c r="P67">
        <f t="shared" si="9"/>
        <v>-1.4550329772791148E-2</v>
      </c>
      <c r="Q67" s="13">
        <f t="shared" si="10"/>
        <v>13030.671999999999</v>
      </c>
      <c r="R67" s="19">
        <f>G67</f>
        <v>1.8949999976030085E-3</v>
      </c>
      <c r="T67" s="3"/>
      <c r="U67" s="3"/>
      <c r="V67" s="41"/>
      <c r="X67"/>
    </row>
    <row r="68" spans="1:24" x14ac:dyDescent="0.2">
      <c r="A68" s="62" t="s">
        <v>108</v>
      </c>
      <c r="B68" s="63" t="s">
        <v>19</v>
      </c>
      <c r="C68" s="64">
        <v>28049.921999999999</v>
      </c>
      <c r="D68" s="64" t="s">
        <v>74</v>
      </c>
      <c r="E68" s="19">
        <f t="shared" si="2"/>
        <v>334.48754463974331</v>
      </c>
      <c r="F68">
        <f t="shared" si="3"/>
        <v>334.5</v>
      </c>
      <c r="G68" s="19">
        <f t="shared" si="11"/>
        <v>-1.9208750003599562E-2</v>
      </c>
      <c r="H68">
        <f t="shared" si="12"/>
        <v>-1.9208750003599562E-2</v>
      </c>
      <c r="O68">
        <f t="shared" si="8"/>
        <v>1.3700144395987122E-2</v>
      </c>
      <c r="P68">
        <f t="shared" si="9"/>
        <v>-1.4550969020966449E-2</v>
      </c>
      <c r="Q68" s="13">
        <f t="shared" si="10"/>
        <v>13031.421999999999</v>
      </c>
      <c r="S68" s="19">
        <f>G68</f>
        <v>-1.9208750003599562E-2</v>
      </c>
      <c r="T68" s="3"/>
      <c r="U68" s="3"/>
      <c r="V68" s="41"/>
      <c r="X68"/>
    </row>
    <row r="69" spans="1:24" x14ac:dyDescent="0.2">
      <c r="A69" s="62" t="s">
        <v>252</v>
      </c>
      <c r="B69" s="63" t="s">
        <v>19</v>
      </c>
      <c r="C69" s="64">
        <v>33630.415999999997</v>
      </c>
      <c r="D69" s="64" t="s">
        <v>74</v>
      </c>
      <c r="E69" s="19">
        <f t="shared" si="2"/>
        <v>3952.998023936465</v>
      </c>
      <c r="F69">
        <f t="shared" si="3"/>
        <v>3953</v>
      </c>
      <c r="G69" s="19">
        <f t="shared" si="11"/>
        <v>-3.0475000021397136E-3</v>
      </c>
      <c r="H69">
        <f t="shared" si="12"/>
        <v>-3.0475000021397136E-3</v>
      </c>
      <c r="O69">
        <f t="shared" si="8"/>
        <v>-1.3598236311275552E-2</v>
      </c>
      <c r="P69">
        <f t="shared" si="9"/>
        <v>5.9708669044059443E-3</v>
      </c>
      <c r="Q69" s="13">
        <f t="shared" si="10"/>
        <v>18611.915999999997</v>
      </c>
      <c r="R69" s="19">
        <f>G69</f>
        <v>-3.0475000021397136E-3</v>
      </c>
      <c r="T69" s="3"/>
      <c r="U69" s="3"/>
      <c r="V69" s="41"/>
      <c r="X69"/>
    </row>
    <row r="70" spans="1:24" x14ac:dyDescent="0.2">
      <c r="A70" s="62" t="s">
        <v>252</v>
      </c>
      <c r="B70" s="63" t="s">
        <v>18</v>
      </c>
      <c r="C70" s="64">
        <v>33902.603999999999</v>
      </c>
      <c r="D70" s="64" t="s">
        <v>74</v>
      </c>
      <c r="E70" s="19">
        <f t="shared" si="2"/>
        <v>4129.4904868508274</v>
      </c>
      <c r="F70">
        <f t="shared" si="3"/>
        <v>4129.5</v>
      </c>
      <c r="G70" s="19">
        <f t="shared" si="11"/>
        <v>-1.4671249999082647E-2</v>
      </c>
      <c r="H70">
        <f t="shared" si="12"/>
        <v>-1.4671249999082647E-2</v>
      </c>
      <c r="O70">
        <f t="shared" si="8"/>
        <v>-1.4394752020260177E-2</v>
      </c>
      <c r="P70">
        <f t="shared" si="9"/>
        <v>7.2171275177326018E-3</v>
      </c>
      <c r="Q70" s="13">
        <f t="shared" si="10"/>
        <v>18884.103999999999</v>
      </c>
      <c r="S70" s="19">
        <f>G70</f>
        <v>-1.4671249999082647E-2</v>
      </c>
      <c r="T70" s="3"/>
      <c r="U70" s="3"/>
      <c r="V70" s="41"/>
      <c r="X70"/>
    </row>
    <row r="71" spans="1:24" x14ac:dyDescent="0.2">
      <c r="A71" s="62" t="s">
        <v>260</v>
      </c>
      <c r="B71" s="63" t="s">
        <v>18</v>
      </c>
      <c r="C71" s="64">
        <v>34266.593000000001</v>
      </c>
      <c r="D71" s="64" t="s">
        <v>74</v>
      </c>
      <c r="E71" s="19">
        <f t="shared" si="2"/>
        <v>4365.5086620963775</v>
      </c>
      <c r="F71">
        <f t="shared" si="3"/>
        <v>4365.5</v>
      </c>
      <c r="G71" s="19">
        <f t="shared" si="11"/>
        <v>1.3358750002225861E-2</v>
      </c>
      <c r="H71">
        <f t="shared" si="12"/>
        <v>1.3358750002225861E-2</v>
      </c>
      <c r="O71">
        <f t="shared" si="8"/>
        <v>-1.5229923765072113E-2</v>
      </c>
      <c r="P71">
        <f t="shared" si="9"/>
        <v>8.7240334500319795E-3</v>
      </c>
      <c r="Q71" s="13">
        <f t="shared" si="10"/>
        <v>19248.093000000001</v>
      </c>
      <c r="S71" s="19">
        <f>G71</f>
        <v>1.3358750002225861E-2</v>
      </c>
      <c r="T71" s="3"/>
      <c r="U71" s="3"/>
      <c r="V71" s="41"/>
      <c r="X71"/>
    </row>
    <row r="72" spans="1:24" x14ac:dyDescent="0.2">
      <c r="A72" s="62" t="s">
        <v>265</v>
      </c>
      <c r="B72" s="63" t="s">
        <v>19</v>
      </c>
      <c r="C72" s="64">
        <v>34301.245999999999</v>
      </c>
      <c r="D72" s="64" t="s">
        <v>74</v>
      </c>
      <c r="E72" s="19">
        <f t="shared" si="2"/>
        <v>4387.9784010906433</v>
      </c>
      <c r="F72">
        <f t="shared" si="3"/>
        <v>4388</v>
      </c>
      <c r="G72" s="19">
        <f t="shared" si="11"/>
        <v>-3.3309999998891726E-2</v>
      </c>
      <c r="H72">
        <f t="shared" si="12"/>
        <v>-3.3309999998891726E-2</v>
      </c>
      <c r="O72">
        <f t="shared" si="8"/>
        <v>-1.5295292035411849E-2</v>
      </c>
      <c r="P72">
        <f t="shared" si="9"/>
        <v>8.8570988236943322E-3</v>
      </c>
      <c r="Q72" s="13">
        <f t="shared" si="10"/>
        <v>19282.745999999999</v>
      </c>
      <c r="R72" s="19">
        <f>G72</f>
        <v>-3.3309999998891726E-2</v>
      </c>
      <c r="T72" s="3"/>
      <c r="U72" s="3"/>
      <c r="V72" s="41"/>
      <c r="X72"/>
    </row>
    <row r="73" spans="1:24" x14ac:dyDescent="0.2">
      <c r="A73" s="62" t="s">
        <v>265</v>
      </c>
      <c r="B73" s="63" t="s">
        <v>19</v>
      </c>
      <c r="C73" s="64">
        <v>34304.328000000001</v>
      </c>
      <c r="D73" s="64" t="s">
        <v>74</v>
      </c>
      <c r="E73" s="19">
        <f t="shared" si="2"/>
        <v>4389.9768351535058</v>
      </c>
      <c r="F73">
        <f t="shared" si="3"/>
        <v>4390</v>
      </c>
      <c r="G73" s="19">
        <f t="shared" si="11"/>
        <v>-3.5725000001548324E-2</v>
      </c>
      <c r="H73">
        <f t="shared" si="12"/>
        <v>-3.5725000001548324E-2</v>
      </c>
      <c r="O73">
        <f t="shared" si="8"/>
        <v>-1.5300980180816895E-2</v>
      </c>
      <c r="P73">
        <f t="shared" si="9"/>
        <v>8.8688324484567007E-3</v>
      </c>
      <c r="Q73" s="13">
        <f t="shared" si="10"/>
        <v>19285.828000000001</v>
      </c>
      <c r="R73" s="19">
        <f>G73</f>
        <v>-3.5725000001548324E-2</v>
      </c>
      <c r="T73" s="3"/>
      <c r="U73" s="3"/>
      <c r="V73" s="41"/>
      <c r="X73"/>
    </row>
    <row r="74" spans="1:24" x14ac:dyDescent="0.2">
      <c r="A74" s="62" t="s">
        <v>265</v>
      </c>
      <c r="B74" s="63" t="s">
        <v>18</v>
      </c>
      <c r="C74" s="64">
        <v>34325.214999999997</v>
      </c>
      <c r="D74" s="64" t="s">
        <v>74</v>
      </c>
      <c r="E74" s="19">
        <f t="shared" si="2"/>
        <v>4403.5204082459686</v>
      </c>
      <c r="F74">
        <f t="shared" si="3"/>
        <v>4403.5</v>
      </c>
      <c r="G74" s="19">
        <f t="shared" si="11"/>
        <v>3.1473749993892852E-2</v>
      </c>
      <c r="H74">
        <f t="shared" si="12"/>
        <v>3.1473749993892852E-2</v>
      </c>
      <c r="O74">
        <f t="shared" si="8"/>
        <v>-1.5338851342320834E-2</v>
      </c>
      <c r="P74">
        <f t="shared" si="9"/>
        <v>8.9476282123348468E-3</v>
      </c>
      <c r="Q74" s="13">
        <f t="shared" si="10"/>
        <v>19306.714999999997</v>
      </c>
      <c r="S74" s="19">
        <f>G74</f>
        <v>3.1473749993892852E-2</v>
      </c>
      <c r="T74" s="3"/>
      <c r="U74" s="3"/>
      <c r="V74" s="41"/>
      <c r="X74"/>
    </row>
    <row r="75" spans="1:24" x14ac:dyDescent="0.2">
      <c r="A75" s="62" t="s">
        <v>265</v>
      </c>
      <c r="B75" s="63" t="s">
        <v>19</v>
      </c>
      <c r="C75" s="64">
        <v>34392.228999999999</v>
      </c>
      <c r="D75" s="64" t="s">
        <v>74</v>
      </c>
      <c r="E75" s="19">
        <f t="shared" si="2"/>
        <v>4446.9737049002797</v>
      </c>
      <c r="F75">
        <f t="shared" si="3"/>
        <v>4447</v>
      </c>
      <c r="G75" s="19">
        <f t="shared" si="11"/>
        <v>-4.0552500002377201E-2</v>
      </c>
      <c r="H75">
        <f t="shared" si="12"/>
        <v>-4.0552500002377201E-2</v>
      </c>
      <c r="O75">
        <f t="shared" si="8"/>
        <v>-1.5454651289720414E-2</v>
      </c>
      <c r="P75">
        <f t="shared" si="9"/>
        <v>9.196657197437591E-3</v>
      </c>
      <c r="Q75" s="13">
        <f t="shared" si="10"/>
        <v>19373.728999999999</v>
      </c>
      <c r="R75" s="19">
        <f>G75</f>
        <v>-4.0552500002377201E-2</v>
      </c>
      <c r="T75" s="3"/>
      <c r="U75" s="3"/>
      <c r="V75" s="41"/>
      <c r="X75"/>
    </row>
    <row r="76" spans="1:24" x14ac:dyDescent="0.2">
      <c r="A76" s="62" t="s">
        <v>265</v>
      </c>
      <c r="B76" s="63" t="s">
        <v>19</v>
      </c>
      <c r="C76" s="64">
        <v>34395.357000000004</v>
      </c>
      <c r="D76" s="64" t="s">
        <v>74</v>
      </c>
      <c r="E76" s="19">
        <f t="shared" si="2"/>
        <v>4449.0019663372159</v>
      </c>
      <c r="F76">
        <f t="shared" si="3"/>
        <v>4449</v>
      </c>
      <c r="G76" s="19">
        <f t="shared" si="11"/>
        <v>3.0325000043376349E-3</v>
      </c>
      <c r="H76">
        <f t="shared" si="12"/>
        <v>3.0325000043376349E-3</v>
      </c>
      <c r="O76">
        <f t="shared" si="8"/>
        <v>-1.5459746004168969E-2</v>
      </c>
      <c r="P76">
        <f t="shared" si="9"/>
        <v>9.2079261238282879E-3</v>
      </c>
      <c r="Q76" s="13">
        <f t="shared" si="10"/>
        <v>19376.857000000004</v>
      </c>
      <c r="R76" s="19">
        <f>G76</f>
        <v>3.0325000043376349E-3</v>
      </c>
      <c r="T76" s="3"/>
      <c r="U76" s="3"/>
      <c r="V76" s="41"/>
      <c r="X76"/>
    </row>
    <row r="77" spans="1:24" x14ac:dyDescent="0.2">
      <c r="A77" s="62" t="s">
        <v>252</v>
      </c>
      <c r="B77" s="63" t="s">
        <v>19</v>
      </c>
      <c r="C77" s="64">
        <v>34475.576999999997</v>
      </c>
      <c r="D77" s="64" t="s">
        <v>74</v>
      </c>
      <c r="E77" s="19">
        <f t="shared" si="2"/>
        <v>4501.018313035046</v>
      </c>
      <c r="F77">
        <f t="shared" si="3"/>
        <v>4501</v>
      </c>
      <c r="G77" s="19">
        <f t="shared" si="11"/>
        <v>2.8242499996849801E-2</v>
      </c>
      <c r="H77">
        <f t="shared" si="12"/>
        <v>2.8242499996849801E-2</v>
      </c>
      <c r="O77">
        <f t="shared" si="8"/>
        <v>-1.5585090738753873E-2</v>
      </c>
      <c r="P77">
        <f t="shared" si="9"/>
        <v>9.495242633747035E-3</v>
      </c>
      <c r="Q77" s="13">
        <f t="shared" si="10"/>
        <v>19457.076999999997</v>
      </c>
      <c r="R77" s="19">
        <f>G77</f>
        <v>2.8242499996849801E-2</v>
      </c>
      <c r="T77" s="3"/>
      <c r="U77" s="3"/>
      <c r="V77" s="41"/>
      <c r="X77"/>
    </row>
    <row r="78" spans="1:24" x14ac:dyDescent="0.2">
      <c r="A78" s="62" t="s">
        <v>252</v>
      </c>
      <c r="B78" s="63" t="s">
        <v>18</v>
      </c>
      <c r="C78" s="64">
        <v>34718.377999999997</v>
      </c>
      <c r="D78" s="64" t="s">
        <v>74</v>
      </c>
      <c r="E78" s="19">
        <f t="shared" si="2"/>
        <v>4658.4556228652727</v>
      </c>
      <c r="F78">
        <f t="shared" si="3"/>
        <v>4658.5</v>
      </c>
      <c r="G78" s="19">
        <f t="shared" si="11"/>
        <v>-6.8438750007771887E-2</v>
      </c>
      <c r="H78">
        <f t="shared" si="12"/>
        <v>-6.8438750007771887E-2</v>
      </c>
      <c r="O78">
        <f t="shared" si="8"/>
        <v>-1.5880243089226167E-2</v>
      </c>
      <c r="P78">
        <f t="shared" si="9"/>
        <v>1.029635102721777E-2</v>
      </c>
      <c r="Q78" s="13">
        <f t="shared" si="10"/>
        <v>19699.877999999997</v>
      </c>
      <c r="S78" s="19">
        <f>G78</f>
        <v>-6.8438750007771887E-2</v>
      </c>
      <c r="T78" s="3"/>
      <c r="U78" s="3"/>
      <c r="V78" s="41"/>
      <c r="X78"/>
    </row>
    <row r="79" spans="1:24" x14ac:dyDescent="0.2">
      <c r="A79" s="62" t="s">
        <v>252</v>
      </c>
      <c r="B79" s="63" t="s">
        <v>19</v>
      </c>
      <c r="C79" s="64">
        <v>34859.542999999998</v>
      </c>
      <c r="D79" s="64" t="s">
        <v>74</v>
      </c>
      <c r="E79" s="19">
        <f t="shared" si="2"/>
        <v>4749.9899981033659</v>
      </c>
      <c r="F79">
        <f t="shared" si="3"/>
        <v>4750</v>
      </c>
      <c r="G79" s="19">
        <f t="shared" si="11"/>
        <v>-1.5425000005052425E-2</v>
      </c>
      <c r="H79">
        <f t="shared" si="12"/>
        <v>-1.5425000005052425E-2</v>
      </c>
      <c r="O79">
        <f t="shared" si="8"/>
        <v>-1.5992673866275394E-2</v>
      </c>
      <c r="P79">
        <f t="shared" si="9"/>
        <v>1.0711773092858411E-2</v>
      </c>
      <c r="Q79" s="13">
        <f t="shared" si="10"/>
        <v>19841.042999999998</v>
      </c>
      <c r="R79" s="19">
        <f>G79</f>
        <v>-1.5425000005052425E-2</v>
      </c>
      <c r="T79" s="3"/>
      <c r="U79" s="3"/>
      <c r="V79" s="41"/>
      <c r="X79"/>
    </row>
    <row r="80" spans="1:24" x14ac:dyDescent="0.2">
      <c r="A80" s="62" t="s">
        <v>290</v>
      </c>
      <c r="B80" s="63" t="s">
        <v>19</v>
      </c>
      <c r="C80" s="64">
        <v>34964.428</v>
      </c>
      <c r="D80" s="64" t="s">
        <v>74</v>
      </c>
      <c r="E80" s="19">
        <f t="shared" si="2"/>
        <v>4817.9996530946701</v>
      </c>
      <c r="F80">
        <f t="shared" si="3"/>
        <v>4818</v>
      </c>
      <c r="G80" s="19">
        <f t="shared" si="11"/>
        <v>-5.3499999921768904E-4</v>
      </c>
      <c r="H80">
        <f t="shared" si="12"/>
        <v>-5.3499999921768904E-4</v>
      </c>
      <c r="O80">
        <f t="shared" si="8"/>
        <v>-1.6047867070959759E-2</v>
      </c>
      <c r="P80">
        <f t="shared" si="9"/>
        <v>1.0995669465289026E-2</v>
      </c>
      <c r="Q80" s="13">
        <f t="shared" si="10"/>
        <v>19945.928</v>
      </c>
      <c r="R80" s="19">
        <f>G80</f>
        <v>-5.3499999921768904E-4</v>
      </c>
      <c r="T80" s="3"/>
      <c r="U80" s="3"/>
      <c r="V80" s="41"/>
      <c r="X80"/>
    </row>
    <row r="81" spans="1:24" x14ac:dyDescent="0.2">
      <c r="A81" s="62" t="s">
        <v>295</v>
      </c>
      <c r="B81" s="63" t="s">
        <v>18</v>
      </c>
      <c r="C81" s="64">
        <v>34974.466999999997</v>
      </c>
      <c r="D81" s="64" t="s">
        <v>74</v>
      </c>
      <c r="E81" s="19">
        <f t="shared" si="2"/>
        <v>4824.5091532754159</v>
      </c>
      <c r="F81">
        <f t="shared" si="3"/>
        <v>4824.5</v>
      </c>
      <c r="G81" s="19">
        <f t="shared" si="11"/>
        <v>1.4116249993094243E-2</v>
      </c>
      <c r="H81">
        <f t="shared" si="12"/>
        <v>1.4116249993094243E-2</v>
      </c>
      <c r="O81">
        <f t="shared" si="8"/>
        <v>-1.6051872475467653E-2</v>
      </c>
      <c r="P81">
        <f t="shared" si="9"/>
        <v>1.1021675542699573E-2</v>
      </c>
      <c r="Q81" s="13">
        <f t="shared" si="10"/>
        <v>19955.966999999997</v>
      </c>
      <c r="S81" s="19">
        <f>G81</f>
        <v>1.4116249993094243E-2</v>
      </c>
      <c r="T81" s="3"/>
      <c r="U81" s="3"/>
      <c r="V81" s="41"/>
      <c r="X81"/>
    </row>
    <row r="82" spans="1:24" x14ac:dyDescent="0.2">
      <c r="A82" s="62" t="s">
        <v>295</v>
      </c>
      <c r="B82" s="63" t="s">
        <v>19</v>
      </c>
      <c r="C82" s="64">
        <v>34978.315999999999</v>
      </c>
      <c r="D82" s="64" t="s">
        <v>74</v>
      </c>
      <c r="E82" s="19">
        <f t="shared" si="2"/>
        <v>4827.0049263798792</v>
      </c>
      <c r="F82">
        <f t="shared" si="3"/>
        <v>4827</v>
      </c>
      <c r="G82" s="19">
        <f t="shared" si="11"/>
        <v>7.5974999999743886E-3</v>
      </c>
      <c r="H82">
        <f t="shared" si="12"/>
        <v>7.5974999999743886E-3</v>
      </c>
      <c r="O82">
        <f t="shared" si="8"/>
        <v>-1.6053353919980137E-2</v>
      </c>
      <c r="P82">
        <f t="shared" si="9"/>
        <v>1.1031624866515611E-2</v>
      </c>
      <c r="Q82" s="13">
        <f t="shared" si="10"/>
        <v>19959.815999999999</v>
      </c>
      <c r="R82" s="19">
        <f>G82</f>
        <v>7.5974999999743886E-3</v>
      </c>
      <c r="T82" s="3"/>
      <c r="U82" s="3"/>
      <c r="V82" s="41"/>
      <c r="X82"/>
    </row>
    <row r="83" spans="1:24" x14ac:dyDescent="0.2">
      <c r="A83" s="62" t="s">
        <v>295</v>
      </c>
      <c r="B83" s="63" t="s">
        <v>19</v>
      </c>
      <c r="C83" s="64">
        <v>34981.387000000002</v>
      </c>
      <c r="D83" s="64" t="s">
        <v>74</v>
      </c>
      <c r="E83" s="19">
        <f t="shared" si="2"/>
        <v>4828.9962278098119</v>
      </c>
      <c r="F83">
        <f t="shared" si="3"/>
        <v>4829</v>
      </c>
      <c r="G83" s="19">
        <f t="shared" si="11"/>
        <v>-5.8175000012852252E-3</v>
      </c>
      <c r="H83">
        <f t="shared" si="12"/>
        <v>-5.8175000012852252E-3</v>
      </c>
      <c r="O83">
        <f t="shared" si="8"/>
        <v>-1.6054515434026816E-2</v>
      </c>
      <c r="P83">
        <f t="shared" si="9"/>
        <v>1.1039563094431843E-2</v>
      </c>
      <c r="Q83" s="13">
        <f t="shared" si="10"/>
        <v>19962.887000000002</v>
      </c>
      <c r="R83" s="19">
        <f>G83</f>
        <v>-5.8175000012852252E-3</v>
      </c>
      <c r="T83" s="3"/>
      <c r="U83" s="3"/>
      <c r="V83" s="41"/>
    </row>
    <row r="84" spans="1:24" x14ac:dyDescent="0.2">
      <c r="A84" s="62" t="s">
        <v>295</v>
      </c>
      <c r="B84" s="63" t="s">
        <v>18</v>
      </c>
      <c r="C84" s="64">
        <v>34991.442999999999</v>
      </c>
      <c r="D84" s="64" t="s">
        <v>74</v>
      </c>
      <c r="E84" s="19">
        <f t="shared" si="2"/>
        <v>4835.5167511505406</v>
      </c>
      <c r="F84">
        <f t="shared" si="3"/>
        <v>4835.5</v>
      </c>
      <c r="G84" s="19">
        <f t="shared" si="11"/>
        <v>2.5833749998128042E-2</v>
      </c>
      <c r="H84">
        <f t="shared" si="12"/>
        <v>2.5833749998128042E-2</v>
      </c>
      <c r="O84">
        <f t="shared" si="8"/>
        <v>-1.6058145202326006E-2</v>
      </c>
      <c r="P84">
        <f t="shared" si="9"/>
        <v>1.1065231842760637E-2</v>
      </c>
      <c r="Q84" s="13">
        <f t="shared" si="10"/>
        <v>19972.942999999999</v>
      </c>
      <c r="S84" s="19">
        <f>G84</f>
        <v>2.5833749998128042E-2</v>
      </c>
      <c r="T84" s="3"/>
      <c r="U84" s="3"/>
      <c r="V84" s="41"/>
    </row>
    <row r="85" spans="1:24" x14ac:dyDescent="0.2">
      <c r="A85" s="62" t="s">
        <v>308</v>
      </c>
      <c r="B85" s="63" t="s">
        <v>19</v>
      </c>
      <c r="C85" s="64">
        <v>35692.377999999997</v>
      </c>
      <c r="D85" s="64" t="s">
        <v>74</v>
      </c>
      <c r="E85" s="19">
        <f t="shared" ref="E85:E148" si="13">+(C85-C$7)/C$8</f>
        <v>5290.0178477928521</v>
      </c>
      <c r="F85">
        <f t="shared" ref="F85:F148" si="14">ROUND(2*E85,0)/2</f>
        <v>5290</v>
      </c>
      <c r="G85" s="19">
        <f t="shared" ref="G85:G111" si="15">+C85-(C$7+F85*C$8)</f>
        <v>2.7524999997694977E-2</v>
      </c>
      <c r="H85">
        <f t="shared" ref="H85:H96" si="16">G85</f>
        <v>2.7524999997694977E-2</v>
      </c>
      <c r="O85">
        <f t="shared" si="8"/>
        <v>-1.5761685624062629E-2</v>
      </c>
      <c r="P85">
        <f t="shared" si="9"/>
        <v>1.2343737478822434E-2</v>
      </c>
      <c r="Q85" s="13">
        <f t="shared" si="10"/>
        <v>20673.877999999997</v>
      </c>
      <c r="R85" s="19">
        <f>G85</f>
        <v>2.7524999997694977E-2</v>
      </c>
      <c r="T85" s="3"/>
      <c r="U85" s="3"/>
      <c r="V85" s="41"/>
    </row>
    <row r="86" spans="1:24" x14ac:dyDescent="0.2">
      <c r="A86" s="62" t="s">
        <v>308</v>
      </c>
      <c r="B86" s="63" t="s">
        <v>18</v>
      </c>
      <c r="C86" s="64">
        <v>35705.447</v>
      </c>
      <c r="D86" s="64" t="s">
        <v>74</v>
      </c>
      <c r="E86" s="19">
        <f t="shared" si="13"/>
        <v>5298.4920641353374</v>
      </c>
      <c r="F86">
        <f t="shared" si="14"/>
        <v>5298.5</v>
      </c>
      <c r="G86" s="19">
        <f t="shared" si="15"/>
        <v>-1.223875000141561E-2</v>
      </c>
      <c r="H86">
        <f t="shared" si="16"/>
        <v>-1.223875000141561E-2</v>
      </c>
      <c r="O86">
        <f t="shared" ref="O86:O149" si="17">T$3*SIN((2*PI()/T$4)*(F86-T$5))+T$6</f>
        <v>-1.5745872928369153E-2</v>
      </c>
      <c r="P86">
        <f t="shared" ref="P86:P149" si="18">U$3*SIN((2*PI()/U$4)*($F86-U$5))+U$6</f>
        <v>1.2357611241867272E-2</v>
      </c>
      <c r="Q86" s="13">
        <f t="shared" si="10"/>
        <v>20686.947</v>
      </c>
      <c r="S86" s="19">
        <f>G86</f>
        <v>-1.223875000141561E-2</v>
      </c>
      <c r="T86" s="3"/>
      <c r="U86" s="3"/>
      <c r="V86" s="41"/>
    </row>
    <row r="87" spans="1:24" x14ac:dyDescent="0.2">
      <c r="A87" s="62" t="s">
        <v>308</v>
      </c>
      <c r="B87" s="63" t="s">
        <v>18</v>
      </c>
      <c r="C87" s="64">
        <v>35705.46</v>
      </c>
      <c r="D87" s="64" t="s">
        <v>74</v>
      </c>
      <c r="E87" s="19">
        <f t="shared" si="13"/>
        <v>5298.5004936106179</v>
      </c>
      <c r="F87">
        <f t="shared" si="14"/>
        <v>5298.5</v>
      </c>
      <c r="G87" s="19">
        <f t="shared" si="15"/>
        <v>7.6124999759485945E-4</v>
      </c>
      <c r="H87">
        <f t="shared" si="16"/>
        <v>7.6124999759485945E-4</v>
      </c>
      <c r="O87">
        <f t="shared" si="17"/>
        <v>-1.5745872928369153E-2</v>
      </c>
      <c r="P87">
        <f t="shared" si="18"/>
        <v>1.2357611241867272E-2</v>
      </c>
      <c r="Q87" s="13">
        <f t="shared" si="10"/>
        <v>20686.96</v>
      </c>
      <c r="S87" s="19">
        <f>G87</f>
        <v>7.6124999759485945E-4</v>
      </c>
      <c r="T87" s="3"/>
      <c r="U87" s="3"/>
      <c r="V87" s="41"/>
    </row>
    <row r="88" spans="1:24" x14ac:dyDescent="0.2">
      <c r="A88" s="62" t="s">
        <v>308</v>
      </c>
      <c r="B88" s="63" t="s">
        <v>19</v>
      </c>
      <c r="C88" s="64">
        <v>35712.392</v>
      </c>
      <c r="D88" s="64" t="s">
        <v>74</v>
      </c>
      <c r="E88" s="19">
        <f t="shared" si="13"/>
        <v>5302.9953491991173</v>
      </c>
      <c r="F88">
        <f t="shared" si="14"/>
        <v>5303</v>
      </c>
      <c r="G88" s="19">
        <f t="shared" si="15"/>
        <v>-7.1725000016158447E-3</v>
      </c>
      <c r="H88">
        <f t="shared" si="16"/>
        <v>-7.1725000016158447E-3</v>
      </c>
      <c r="O88">
        <f t="shared" si="17"/>
        <v>-1.5737350802425346E-2</v>
      </c>
      <c r="P88">
        <f t="shared" si="18"/>
        <v>1.2364803044346697E-2</v>
      </c>
      <c r="Q88" s="13">
        <f t="shared" si="10"/>
        <v>20693.892</v>
      </c>
      <c r="R88" s="19">
        <f>G88</f>
        <v>-7.1725000016158447E-3</v>
      </c>
      <c r="T88" s="3"/>
      <c r="U88" s="3"/>
      <c r="V88" s="41"/>
    </row>
    <row r="89" spans="1:24" x14ac:dyDescent="0.2">
      <c r="A89" s="62" t="s">
        <v>308</v>
      </c>
      <c r="B89" s="63" t="s">
        <v>18</v>
      </c>
      <c r="C89" s="64">
        <v>35722.432000000001</v>
      </c>
      <c r="D89" s="64" t="s">
        <v>74</v>
      </c>
      <c r="E89" s="19">
        <f t="shared" si="13"/>
        <v>5309.5054978010412</v>
      </c>
      <c r="F89">
        <f t="shared" si="14"/>
        <v>5309.5</v>
      </c>
      <c r="G89" s="19">
        <f t="shared" si="15"/>
        <v>8.4787500018137507E-3</v>
      </c>
      <c r="H89">
        <f t="shared" si="16"/>
        <v>8.4787500018137507E-3</v>
      </c>
      <c r="O89">
        <f t="shared" si="17"/>
        <v>-1.5724857023937791E-2</v>
      </c>
      <c r="P89">
        <f t="shared" si="18"/>
        <v>1.2375003898236887E-2</v>
      </c>
      <c r="Q89" s="13">
        <f t="shared" si="10"/>
        <v>20703.932000000001</v>
      </c>
      <c r="S89" s="19">
        <f>G89</f>
        <v>8.4787500018137507E-3</v>
      </c>
      <c r="T89" s="3"/>
      <c r="U89" s="3"/>
      <c r="V89" s="41"/>
    </row>
    <row r="90" spans="1:24" x14ac:dyDescent="0.2">
      <c r="A90" s="62" t="s">
        <v>308</v>
      </c>
      <c r="B90" s="63" t="s">
        <v>19</v>
      </c>
      <c r="C90" s="64">
        <v>35729.364000000001</v>
      </c>
      <c r="D90" s="64" t="s">
        <v>74</v>
      </c>
      <c r="E90" s="19">
        <f t="shared" si="13"/>
        <v>5314.0003533895406</v>
      </c>
      <c r="F90">
        <f t="shared" si="14"/>
        <v>5314</v>
      </c>
      <c r="G90" s="19">
        <f t="shared" si="15"/>
        <v>5.450000026030466E-4</v>
      </c>
      <c r="H90">
        <f t="shared" si="16"/>
        <v>5.450000026030466E-4</v>
      </c>
      <c r="O90">
        <f t="shared" si="17"/>
        <v>-1.5716080153868203E-2</v>
      </c>
      <c r="P90">
        <f t="shared" si="18"/>
        <v>1.2381936276623042E-2</v>
      </c>
      <c r="Q90" s="13">
        <f t="shared" ref="Q90:Q153" si="19">C90-15018.5</f>
        <v>20710.864000000001</v>
      </c>
      <c r="R90" s="19">
        <f>G90</f>
        <v>5.450000026030466E-4</v>
      </c>
      <c r="T90" s="3"/>
      <c r="U90" s="3"/>
      <c r="V90" s="41"/>
    </row>
    <row r="91" spans="1:24" x14ac:dyDescent="0.2">
      <c r="A91" s="62" t="s">
        <v>252</v>
      </c>
      <c r="B91" s="63" t="s">
        <v>18</v>
      </c>
      <c r="C91" s="64">
        <v>36015.476000000002</v>
      </c>
      <c r="D91" s="64" t="s">
        <v>100</v>
      </c>
      <c r="E91" s="19">
        <f t="shared" si="13"/>
        <v>5499.5214327514295</v>
      </c>
      <c r="F91">
        <f t="shared" si="14"/>
        <v>5499.5</v>
      </c>
      <c r="G91" s="19">
        <f t="shared" si="15"/>
        <v>3.3053750004910398E-2</v>
      </c>
      <c r="H91">
        <f t="shared" si="16"/>
        <v>3.3053750004910398E-2</v>
      </c>
      <c r="O91">
        <f t="shared" si="17"/>
        <v>-1.5264453881230808E-2</v>
      </c>
      <c r="P91">
        <f t="shared" si="18"/>
        <v>1.2574730621327156E-2</v>
      </c>
      <c r="Q91" s="13">
        <f t="shared" si="19"/>
        <v>20996.976000000002</v>
      </c>
      <c r="S91" s="19">
        <f>G91</f>
        <v>3.3053750004910398E-2</v>
      </c>
      <c r="T91" s="3"/>
      <c r="U91" s="3"/>
      <c r="V91" s="41"/>
    </row>
    <row r="92" spans="1:24" x14ac:dyDescent="0.2">
      <c r="A92" s="62" t="s">
        <v>252</v>
      </c>
      <c r="B92" s="63" t="s">
        <v>19</v>
      </c>
      <c r="C92" s="64">
        <v>36085.548999999999</v>
      </c>
      <c r="D92" s="64" t="s">
        <v>100</v>
      </c>
      <c r="E92" s="19">
        <f t="shared" si="13"/>
        <v>5544.9582497815618</v>
      </c>
      <c r="F92">
        <f t="shared" si="14"/>
        <v>5545</v>
      </c>
      <c r="G92" s="19">
        <f t="shared" si="15"/>
        <v>-6.4387500002339948E-2</v>
      </c>
      <c r="H92">
        <f t="shared" si="16"/>
        <v>-6.4387500002339948E-2</v>
      </c>
      <c r="O92">
        <f t="shared" si="17"/>
        <v>-1.5127232741116603E-2</v>
      </c>
      <c r="P92">
        <f t="shared" si="18"/>
        <v>1.25941351665637E-2</v>
      </c>
      <c r="Q92" s="13">
        <f t="shared" si="19"/>
        <v>21067.048999999999</v>
      </c>
      <c r="R92" s="19">
        <f>G92</f>
        <v>-6.4387500002339948E-2</v>
      </c>
      <c r="T92" s="3"/>
      <c r="U92" s="3"/>
      <c r="V92" s="41"/>
    </row>
    <row r="93" spans="1:24" x14ac:dyDescent="0.2">
      <c r="A93" s="62" t="s">
        <v>252</v>
      </c>
      <c r="B93" s="63" t="s">
        <v>19</v>
      </c>
      <c r="C93" s="64">
        <v>36102.487999999998</v>
      </c>
      <c r="D93" s="64" t="s">
        <v>74</v>
      </c>
      <c r="E93" s="19">
        <f t="shared" si="13"/>
        <v>5555.941856073191</v>
      </c>
      <c r="F93">
        <f t="shared" si="14"/>
        <v>5556</v>
      </c>
      <c r="G93" s="19">
        <f t="shared" si="15"/>
        <v>-8.9670000001206063E-2</v>
      </c>
      <c r="H93">
        <f t="shared" si="16"/>
        <v>-8.9670000001206063E-2</v>
      </c>
      <c r="O93">
        <f t="shared" si="17"/>
        <v>-1.5092518041356003E-2</v>
      </c>
      <c r="P93">
        <f t="shared" si="18"/>
        <v>1.2597171074973776E-2</v>
      </c>
      <c r="Q93" s="13">
        <f t="shared" si="19"/>
        <v>21083.987999999998</v>
      </c>
      <c r="R93" s="19">
        <f>G93</f>
        <v>-8.9670000001206063E-2</v>
      </c>
      <c r="T93" s="3"/>
      <c r="U93" s="3"/>
      <c r="V93" s="41"/>
    </row>
    <row r="94" spans="1:24" x14ac:dyDescent="0.2">
      <c r="A94" s="62" t="s">
        <v>252</v>
      </c>
      <c r="B94" s="63" t="s">
        <v>18</v>
      </c>
      <c r="C94" s="64">
        <v>36541.31</v>
      </c>
      <c r="D94" s="64" t="s">
        <v>74</v>
      </c>
      <c r="E94" s="19">
        <f t="shared" si="13"/>
        <v>5840.4833331442078</v>
      </c>
      <c r="F94">
        <f t="shared" si="14"/>
        <v>5840.5</v>
      </c>
      <c r="G94" s="19">
        <f t="shared" si="15"/>
        <v>-2.5703750005050097E-2</v>
      </c>
      <c r="H94">
        <f t="shared" si="16"/>
        <v>-2.5703750005050097E-2</v>
      </c>
      <c r="O94">
        <f t="shared" si="17"/>
        <v>-1.3991794060066043E-2</v>
      </c>
      <c r="P94">
        <f t="shared" si="18"/>
        <v>1.2451858909550494E-2</v>
      </c>
      <c r="Q94" s="13">
        <f t="shared" si="19"/>
        <v>21522.809999999998</v>
      </c>
      <c r="S94" s="19">
        <f>G94</f>
        <v>-2.5703750005050097E-2</v>
      </c>
      <c r="T94" s="3"/>
      <c r="U94" s="3"/>
      <c r="V94" s="41"/>
    </row>
    <row r="95" spans="1:24" x14ac:dyDescent="0.2">
      <c r="A95" s="62" t="s">
        <v>252</v>
      </c>
      <c r="B95" s="63" t="s">
        <v>18</v>
      </c>
      <c r="C95" s="64">
        <v>36763.451999999997</v>
      </c>
      <c r="D95" s="64" t="s">
        <v>74</v>
      </c>
      <c r="E95" s="19">
        <f t="shared" si="13"/>
        <v>5984.5249099099801</v>
      </c>
      <c r="F95">
        <f t="shared" si="14"/>
        <v>5984.5</v>
      </c>
      <c r="G95" s="19">
        <f t="shared" si="15"/>
        <v>3.8416249997681007E-2</v>
      </c>
      <c r="H95">
        <f t="shared" si="16"/>
        <v>3.8416249997681007E-2</v>
      </c>
      <c r="O95">
        <f t="shared" si="17"/>
        <v>-1.3291821636299182E-2</v>
      </c>
      <c r="P95">
        <f t="shared" si="18"/>
        <v>1.2215238044797365E-2</v>
      </c>
      <c r="Q95" s="13">
        <f t="shared" si="19"/>
        <v>21744.951999999997</v>
      </c>
      <c r="S95" s="19">
        <f>G95</f>
        <v>3.8416249997681007E-2</v>
      </c>
      <c r="T95" s="3"/>
      <c r="U95" s="3"/>
      <c r="V95" s="41"/>
    </row>
    <row r="96" spans="1:24" x14ac:dyDescent="0.2">
      <c r="A96" s="62" t="s">
        <v>252</v>
      </c>
      <c r="B96" s="63" t="s">
        <v>19</v>
      </c>
      <c r="C96" s="64">
        <v>36813.476000000002</v>
      </c>
      <c r="D96" s="64" t="s">
        <v>74</v>
      </c>
      <c r="E96" s="19">
        <f t="shared" si="13"/>
        <v>6016.9615307927115</v>
      </c>
      <c r="F96">
        <f t="shared" si="14"/>
        <v>6017</v>
      </c>
      <c r="G96" s="19">
        <f t="shared" si="15"/>
        <v>-5.9327499999199063E-2</v>
      </c>
      <c r="H96">
        <f t="shared" si="16"/>
        <v>-5.9327499999199063E-2</v>
      </c>
      <c r="O96">
        <f t="shared" si="17"/>
        <v>-1.3121234401266758E-2</v>
      </c>
      <c r="P96">
        <f t="shared" si="18"/>
        <v>1.2146900000259631E-2</v>
      </c>
      <c r="Q96" s="13">
        <f t="shared" si="19"/>
        <v>21794.976000000002</v>
      </c>
      <c r="R96" s="19">
        <f>G96</f>
        <v>-5.9327499999199063E-2</v>
      </c>
      <c r="T96" s="3"/>
      <c r="U96" s="3"/>
      <c r="V96" s="41"/>
    </row>
    <row r="97" spans="1:22" x14ac:dyDescent="0.2">
      <c r="A97" s="62" t="s">
        <v>349</v>
      </c>
      <c r="B97" s="63" t="s">
        <v>19</v>
      </c>
      <c r="C97" s="64">
        <v>37149.732000000004</v>
      </c>
      <c r="D97" s="64" t="s">
        <v>74</v>
      </c>
      <c r="E97" s="19">
        <f t="shared" si="13"/>
        <v>6234.9970415783882</v>
      </c>
      <c r="F97">
        <f t="shared" si="14"/>
        <v>6235</v>
      </c>
      <c r="G97" s="19">
        <f t="shared" si="15"/>
        <v>-4.5624999984283932E-3</v>
      </c>
      <c r="J97">
        <f t="shared" ref="J97:J105" si="20">G97</f>
        <v>-4.5624999984283932E-3</v>
      </c>
      <c r="O97">
        <f t="shared" si="17"/>
        <v>-1.1863335906611872E-2</v>
      </c>
      <c r="P97">
        <f t="shared" si="18"/>
        <v>1.1549417425257983E-2</v>
      </c>
      <c r="Q97" s="13">
        <f t="shared" si="19"/>
        <v>22131.232000000004</v>
      </c>
      <c r="R97" s="19">
        <f>G97</f>
        <v>-4.5624999984283932E-3</v>
      </c>
      <c r="T97" s="3"/>
      <c r="U97" s="3"/>
      <c r="V97" s="41"/>
    </row>
    <row r="98" spans="1:22" x14ac:dyDescent="0.2">
      <c r="A98" s="62" t="s">
        <v>349</v>
      </c>
      <c r="B98" s="63" t="s">
        <v>19</v>
      </c>
      <c r="C98" s="64">
        <v>39020.428800000002</v>
      </c>
      <c r="D98" s="64" t="s">
        <v>74</v>
      </c>
      <c r="E98" s="19">
        <f t="shared" si="13"/>
        <v>7447.9964596203818</v>
      </c>
      <c r="F98">
        <f t="shared" si="14"/>
        <v>7448</v>
      </c>
      <c r="G98" s="19">
        <f t="shared" si="15"/>
        <v>-5.4600000003119931E-3</v>
      </c>
      <c r="J98">
        <f t="shared" si="20"/>
        <v>-5.4600000003119931E-3</v>
      </c>
      <c r="O98">
        <f t="shared" si="17"/>
        <v>-2.2111127277150418E-3</v>
      </c>
      <c r="P98">
        <f t="shared" si="18"/>
        <v>4.4840500567918115E-3</v>
      </c>
      <c r="Q98" s="13">
        <f t="shared" si="19"/>
        <v>24001.928800000002</v>
      </c>
      <c r="R98" s="19">
        <f>G98</f>
        <v>-5.4600000003119931E-3</v>
      </c>
      <c r="T98" s="3"/>
      <c r="U98" s="3"/>
      <c r="V98" s="41"/>
    </row>
    <row r="99" spans="1:22" x14ac:dyDescent="0.2">
      <c r="A99" s="62" t="s">
        <v>349</v>
      </c>
      <c r="B99" s="63" t="s">
        <v>18</v>
      </c>
      <c r="C99" s="64">
        <v>39027.379800000002</v>
      </c>
      <c r="D99" s="64" t="s">
        <v>74</v>
      </c>
      <c r="E99" s="19">
        <f t="shared" si="13"/>
        <v>7452.5036352112156</v>
      </c>
      <c r="F99">
        <f t="shared" si="14"/>
        <v>7452.5</v>
      </c>
      <c r="G99" s="19">
        <f t="shared" si="15"/>
        <v>5.6062500007101335E-3</v>
      </c>
      <c r="J99">
        <f t="shared" si="20"/>
        <v>5.6062500007101335E-3</v>
      </c>
      <c r="O99">
        <f t="shared" si="17"/>
        <v>-2.1703694521220795E-3</v>
      </c>
      <c r="P99">
        <f t="shared" si="18"/>
        <v>4.4489291133720009E-3</v>
      </c>
      <c r="Q99" s="13">
        <f t="shared" si="19"/>
        <v>24008.879800000002</v>
      </c>
      <c r="S99" s="19">
        <f>G99</f>
        <v>5.6062500007101335E-3</v>
      </c>
      <c r="T99" s="3"/>
      <c r="U99" s="3"/>
      <c r="V99" s="41"/>
    </row>
    <row r="100" spans="1:22" x14ac:dyDescent="0.2">
      <c r="A100" s="62" t="s">
        <v>349</v>
      </c>
      <c r="B100" s="63" t="s">
        <v>18</v>
      </c>
      <c r="C100" s="64">
        <v>39033.548900000002</v>
      </c>
      <c r="D100" s="64" t="s">
        <v>74</v>
      </c>
      <c r="E100" s="19">
        <f t="shared" si="13"/>
        <v>7456.503810284933</v>
      </c>
      <c r="F100">
        <f t="shared" si="14"/>
        <v>7456.5</v>
      </c>
      <c r="G100" s="19">
        <f t="shared" si="15"/>
        <v>5.8762499975273386E-3</v>
      </c>
      <c r="J100">
        <f t="shared" si="20"/>
        <v>5.8762499975273386E-3</v>
      </c>
      <c r="O100">
        <f t="shared" si="17"/>
        <v>-2.1341425193594351E-3</v>
      </c>
      <c r="P100">
        <f t="shared" si="18"/>
        <v>4.4176739770488528E-3</v>
      </c>
      <c r="Q100" s="13">
        <f t="shared" si="19"/>
        <v>24015.048900000002</v>
      </c>
      <c r="S100" s="19">
        <f>G100</f>
        <v>5.8762499975273386E-3</v>
      </c>
      <c r="T100" s="3"/>
      <c r="U100" s="3"/>
      <c r="V100" s="41"/>
    </row>
    <row r="101" spans="1:22" x14ac:dyDescent="0.2">
      <c r="A101" s="62" t="s">
        <v>349</v>
      </c>
      <c r="B101" s="63" t="s">
        <v>18</v>
      </c>
      <c r="C101" s="64">
        <v>39377.459600000002</v>
      </c>
      <c r="D101" s="64" t="s">
        <v>74</v>
      </c>
      <c r="E101" s="19">
        <f t="shared" si="13"/>
        <v>7679.502790642634</v>
      </c>
      <c r="F101">
        <f t="shared" si="14"/>
        <v>7679.5</v>
      </c>
      <c r="G101" s="19">
        <f t="shared" si="15"/>
        <v>4.3037499999627471E-3</v>
      </c>
      <c r="J101">
        <f t="shared" si="20"/>
        <v>4.3037499999627471E-3</v>
      </c>
      <c r="O101">
        <f t="shared" si="17"/>
        <v>-1.044893353565781E-4</v>
      </c>
      <c r="P101">
        <f t="shared" si="18"/>
        <v>2.6268703299075365E-3</v>
      </c>
      <c r="Q101" s="13">
        <f t="shared" si="19"/>
        <v>24358.959600000002</v>
      </c>
      <c r="S101" s="19">
        <f>G101</f>
        <v>4.3037499999627471E-3</v>
      </c>
      <c r="T101" s="3"/>
      <c r="U101" s="3"/>
      <c r="V101" s="41"/>
    </row>
    <row r="102" spans="1:22" x14ac:dyDescent="0.2">
      <c r="A102" s="62" t="s">
        <v>367</v>
      </c>
      <c r="B102" s="63" t="s">
        <v>18</v>
      </c>
      <c r="C102" s="64">
        <v>39741.417200000004</v>
      </c>
      <c r="D102" s="64" t="s">
        <v>74</v>
      </c>
      <c r="E102" s="19">
        <f t="shared" si="13"/>
        <v>7915.500605463274</v>
      </c>
      <c r="F102">
        <f t="shared" si="14"/>
        <v>7915.5</v>
      </c>
      <c r="G102" s="19">
        <f t="shared" si="15"/>
        <v>9.3375000142259523E-4</v>
      </c>
      <c r="J102">
        <f t="shared" si="20"/>
        <v>9.3375000142259523E-4</v>
      </c>
      <c r="O102">
        <f t="shared" si="17"/>
        <v>2.0395212117795482E-3</v>
      </c>
      <c r="P102">
        <f t="shared" si="18"/>
        <v>6.5476740869701753E-4</v>
      </c>
      <c r="Q102" s="13">
        <f t="shared" si="19"/>
        <v>24722.917200000004</v>
      </c>
      <c r="S102" s="19">
        <f>G102</f>
        <v>9.3375000142259523E-4</v>
      </c>
      <c r="T102" s="3"/>
      <c r="U102" s="3"/>
      <c r="V102" s="41"/>
    </row>
    <row r="103" spans="1:22" x14ac:dyDescent="0.2">
      <c r="A103" s="62" t="s">
        <v>367</v>
      </c>
      <c r="B103" s="63" t="s">
        <v>19</v>
      </c>
      <c r="C103" s="64">
        <v>39745.271999999997</v>
      </c>
      <c r="D103" s="64" t="s">
        <v>74</v>
      </c>
      <c r="E103" s="19">
        <f t="shared" si="13"/>
        <v>7918.0001394105502</v>
      </c>
      <c r="F103">
        <f t="shared" si="14"/>
        <v>7918</v>
      </c>
      <c r="G103" s="19">
        <f t="shared" si="15"/>
        <v>2.1499999274965376E-4</v>
      </c>
      <c r="J103">
        <f t="shared" si="20"/>
        <v>2.1499999274965376E-4</v>
      </c>
      <c r="O103">
        <f t="shared" si="17"/>
        <v>2.0620723368365958E-3</v>
      </c>
      <c r="P103">
        <f t="shared" si="18"/>
        <v>6.3360164038698402E-4</v>
      </c>
      <c r="Q103" s="13">
        <f t="shared" si="19"/>
        <v>24726.771999999997</v>
      </c>
      <c r="R103" s="19">
        <f>G103</f>
        <v>2.1499999274965376E-4</v>
      </c>
      <c r="T103" s="3"/>
      <c r="U103" s="3"/>
      <c r="V103" s="41"/>
    </row>
    <row r="104" spans="1:22" x14ac:dyDescent="0.2">
      <c r="A104" s="62" t="s">
        <v>367</v>
      </c>
      <c r="B104" s="63" t="s">
        <v>19</v>
      </c>
      <c r="C104" s="64">
        <v>39748.357000000004</v>
      </c>
      <c r="D104" s="64" t="s">
        <v>74</v>
      </c>
      <c r="E104" s="19">
        <f t="shared" si="13"/>
        <v>7920.0005187369416</v>
      </c>
      <c r="F104">
        <f t="shared" si="14"/>
        <v>7920</v>
      </c>
      <c r="G104" s="19">
        <f t="shared" si="15"/>
        <v>8.0000000161817297E-4</v>
      </c>
      <c r="J104">
        <f t="shared" si="20"/>
        <v>8.0000000161817297E-4</v>
      </c>
      <c r="O104">
        <f t="shared" si="17"/>
        <v>2.0801097202674916E-3</v>
      </c>
      <c r="P104">
        <f t="shared" si="18"/>
        <v>6.1666606303645787E-4</v>
      </c>
      <c r="Q104" s="13">
        <f t="shared" si="19"/>
        <v>24729.857000000004</v>
      </c>
      <c r="R104" s="19">
        <f>G104</f>
        <v>8.0000000161817297E-4</v>
      </c>
      <c r="T104" s="3"/>
      <c r="U104" s="3"/>
      <c r="V104" s="41"/>
    </row>
    <row r="105" spans="1:22" x14ac:dyDescent="0.2">
      <c r="A105" s="62" t="s">
        <v>367</v>
      </c>
      <c r="B105" s="63" t="s">
        <v>18</v>
      </c>
      <c r="C105" s="64">
        <v>39755.297500000001</v>
      </c>
      <c r="D105" s="64" t="s">
        <v>74</v>
      </c>
      <c r="E105" s="19">
        <f t="shared" si="13"/>
        <v>7924.5008859054306</v>
      </c>
      <c r="F105">
        <f t="shared" si="14"/>
        <v>7924.5</v>
      </c>
      <c r="G105" s="19">
        <f t="shared" si="15"/>
        <v>1.3662499986821786E-3</v>
      </c>
      <c r="J105">
        <f t="shared" si="20"/>
        <v>1.3662499986821786E-3</v>
      </c>
      <c r="O105">
        <f t="shared" si="17"/>
        <v>2.1206822721574676E-3</v>
      </c>
      <c r="P105">
        <f t="shared" si="18"/>
        <v>5.785515303015935E-4</v>
      </c>
      <c r="Q105" s="13">
        <f t="shared" si="19"/>
        <v>24736.797500000001</v>
      </c>
      <c r="S105" s="19">
        <f>G105</f>
        <v>1.3662499986821786E-3</v>
      </c>
      <c r="T105" s="3"/>
      <c r="U105" s="3"/>
      <c r="V105" s="41"/>
    </row>
    <row r="106" spans="1:22" x14ac:dyDescent="0.2">
      <c r="A106" s="62" t="s">
        <v>381</v>
      </c>
      <c r="B106" s="63" t="s">
        <v>18</v>
      </c>
      <c r="C106" s="64">
        <v>42336.942999999999</v>
      </c>
      <c r="D106" s="64" t="s">
        <v>74</v>
      </c>
      <c r="E106" s="19">
        <f t="shared" si="13"/>
        <v>9598.4944957147454</v>
      </c>
      <c r="F106">
        <f t="shared" si="14"/>
        <v>9598.5</v>
      </c>
      <c r="G106" s="19">
        <f t="shared" si="15"/>
        <v>-8.4887499979231507E-3</v>
      </c>
      <c r="I106">
        <f>G106</f>
        <v>-8.4887499979231507E-3</v>
      </c>
      <c r="O106">
        <f t="shared" si="17"/>
        <v>1.3931420652707032E-2</v>
      </c>
      <c r="P106">
        <f t="shared" si="18"/>
        <v>-1.1967164202891949E-2</v>
      </c>
      <c r="Q106" s="13">
        <f t="shared" si="19"/>
        <v>27318.442999999999</v>
      </c>
      <c r="S106" s="19">
        <f>G106</f>
        <v>-8.4887499979231507E-3</v>
      </c>
      <c r="T106" s="3"/>
      <c r="U106" s="3"/>
      <c r="V106" s="41"/>
    </row>
    <row r="107" spans="1:22" x14ac:dyDescent="0.2">
      <c r="A107" s="62" t="s">
        <v>381</v>
      </c>
      <c r="B107" s="63" t="s">
        <v>19</v>
      </c>
      <c r="C107" s="64">
        <v>42337.732000000004</v>
      </c>
      <c r="D107" s="64" t="s">
        <v>74</v>
      </c>
      <c r="E107" s="19">
        <f t="shared" si="13"/>
        <v>9599.0061000222104</v>
      </c>
      <c r="F107">
        <f t="shared" si="14"/>
        <v>9599</v>
      </c>
      <c r="G107" s="19">
        <f t="shared" si="15"/>
        <v>9.4075000015436672E-3</v>
      </c>
      <c r="I107">
        <f>G107</f>
        <v>9.4075000015436672E-3</v>
      </c>
      <c r="O107">
        <f t="shared" si="17"/>
        <v>1.3933410613055445E-2</v>
      </c>
      <c r="P107">
        <f t="shared" si="18"/>
        <v>-1.1969726225286853E-2</v>
      </c>
      <c r="Q107" s="13">
        <f t="shared" si="19"/>
        <v>27319.232000000004</v>
      </c>
      <c r="R107" s="19">
        <f>G107</f>
        <v>9.4075000015436672E-3</v>
      </c>
      <c r="T107" s="3"/>
      <c r="U107" s="3"/>
      <c r="V107" s="41"/>
    </row>
    <row r="108" spans="1:22" x14ac:dyDescent="0.2">
      <c r="A108" s="62" t="s">
        <v>388</v>
      </c>
      <c r="B108" s="63" t="s">
        <v>18</v>
      </c>
      <c r="C108" s="64">
        <v>43112.648999999998</v>
      </c>
      <c r="D108" s="64" t="s">
        <v>74</v>
      </c>
      <c r="E108" s="19">
        <f t="shared" si="13"/>
        <v>10101.478692069644</v>
      </c>
      <c r="F108">
        <f t="shared" si="14"/>
        <v>10101.5</v>
      </c>
      <c r="G108" s="19">
        <f t="shared" si="15"/>
        <v>-3.2861250001587905E-2</v>
      </c>
      <c r="I108">
        <f>G108</f>
        <v>-3.2861250001587905E-2</v>
      </c>
      <c r="O108">
        <f t="shared" si="17"/>
        <v>1.5310897812777453E-2</v>
      </c>
      <c r="P108">
        <f t="shared" si="18"/>
        <v>-1.3968014070554908E-2</v>
      </c>
      <c r="Q108" s="13">
        <f t="shared" si="19"/>
        <v>28094.148999999998</v>
      </c>
      <c r="T108" s="3"/>
      <c r="U108" s="3"/>
      <c r="V108" s="41">
        <v>-3.2861250001587905E-2</v>
      </c>
    </row>
    <row r="109" spans="1:22" x14ac:dyDescent="0.2">
      <c r="A109" s="62" t="s">
        <v>388</v>
      </c>
      <c r="B109" s="63" t="s">
        <v>19</v>
      </c>
      <c r="C109" s="64">
        <v>44089.684000000001</v>
      </c>
      <c r="D109" s="64" t="s">
        <v>74</v>
      </c>
      <c r="E109" s="19">
        <f t="shared" si="13"/>
        <v>10735.008875264839</v>
      </c>
      <c r="F109">
        <f t="shared" si="14"/>
        <v>10735</v>
      </c>
      <c r="G109" s="19">
        <f t="shared" si="15"/>
        <v>1.3687499995285179E-2</v>
      </c>
      <c r="I109">
        <f>G109</f>
        <v>1.3687499995285179E-2</v>
      </c>
      <c r="O109">
        <f t="shared" si="17"/>
        <v>1.518751192924212E-2</v>
      </c>
      <c r="P109">
        <f t="shared" si="18"/>
        <v>-1.4675197357597073E-2</v>
      </c>
      <c r="Q109" s="13">
        <f t="shared" si="19"/>
        <v>29071.184000000001</v>
      </c>
      <c r="R109" s="19">
        <f>G109</f>
        <v>1.3687499995285179E-2</v>
      </c>
      <c r="T109" s="3">
        <f t="shared" ref="T109:U111" si="21">IF(R109&lt;&gt;"",(O109-R109)^2,"")</f>
        <v>2.2500358020132401E-6</v>
      </c>
      <c r="U109" s="3" t="str">
        <f t="shared" si="21"/>
        <v/>
      </c>
      <c r="V109" s="41"/>
    </row>
    <row r="110" spans="1:22" x14ac:dyDescent="0.2">
      <c r="A110" t="s">
        <v>30</v>
      </c>
      <c r="B110" s="3" t="s">
        <v>18</v>
      </c>
      <c r="C110" s="19">
        <v>44808.353300000002</v>
      </c>
      <c r="D110" s="19">
        <v>8.0000000000000004E-4</v>
      </c>
      <c r="E110" s="19">
        <f t="shared" si="13"/>
        <v>11201.009267559652</v>
      </c>
      <c r="F110" s="1">
        <f t="shared" si="14"/>
        <v>11201</v>
      </c>
      <c r="G110" s="19">
        <f t="shared" si="15"/>
        <v>1.4292499996372499E-2</v>
      </c>
      <c r="J110">
        <f>G110</f>
        <v>1.4292499996372499E-2</v>
      </c>
      <c r="O110">
        <f t="shared" si="17"/>
        <v>1.3779178698897224E-2</v>
      </c>
      <c r="P110">
        <f t="shared" si="18"/>
        <v>-1.3843597338539695E-2</v>
      </c>
      <c r="Q110" s="13">
        <f t="shared" si="19"/>
        <v>29789.853300000002</v>
      </c>
      <c r="R110" s="19">
        <f>G110</f>
        <v>1.4292499996372499E-2</v>
      </c>
      <c r="T110" s="3">
        <f t="shared" si="21"/>
        <v>2.6349875444169891E-7</v>
      </c>
      <c r="U110" s="3" t="str">
        <f t="shared" si="21"/>
        <v/>
      </c>
      <c r="V110" s="41"/>
    </row>
    <row r="111" spans="1:22" x14ac:dyDescent="0.2">
      <c r="A111" t="s">
        <v>30</v>
      </c>
      <c r="B111" s="3" t="s">
        <v>19</v>
      </c>
      <c r="C111" s="19">
        <v>44821.4349</v>
      </c>
      <c r="D111" s="20">
        <v>9.0000000000000006E-5</v>
      </c>
      <c r="E111" s="19">
        <f t="shared" si="13"/>
        <v>11209.491654008943</v>
      </c>
      <c r="F111">
        <f t="shared" si="14"/>
        <v>11209.5</v>
      </c>
      <c r="G111" s="19">
        <f t="shared" si="15"/>
        <v>-1.2871250000898726E-2</v>
      </c>
      <c r="J111">
        <f>G111</f>
        <v>-1.2871250000898726E-2</v>
      </c>
      <c r="O111">
        <f t="shared" si="17"/>
        <v>1.3743671955160616E-2</v>
      </c>
      <c r="P111">
        <f t="shared" si="18"/>
        <v>-1.381806756562072E-2</v>
      </c>
      <c r="Q111" s="13">
        <f t="shared" si="19"/>
        <v>29802.9349</v>
      </c>
      <c r="S111" s="19">
        <f>G111</f>
        <v>-1.2871250000898726E-2</v>
      </c>
      <c r="T111" s="3" t="str">
        <f t="shared" si="21"/>
        <v/>
      </c>
      <c r="U111" s="3">
        <f t="shared" si="21"/>
        <v>8.9646350086608723E-7</v>
      </c>
      <c r="V111" s="41"/>
    </row>
    <row r="112" spans="1:22" x14ac:dyDescent="0.2">
      <c r="A112" s="62" t="s">
        <v>388</v>
      </c>
      <c r="B112" s="63" t="s">
        <v>18</v>
      </c>
      <c r="C112" s="64">
        <v>44921.684000000001</v>
      </c>
      <c r="D112" s="64" t="s">
        <v>74</v>
      </c>
      <c r="E112" s="19">
        <f t="shared" si="13"/>
        <v>11274.495293272792</v>
      </c>
      <c r="F112">
        <f t="shared" si="14"/>
        <v>11274.5</v>
      </c>
      <c r="O112">
        <f t="shared" si="17"/>
        <v>1.3461048756614863E-2</v>
      </c>
      <c r="P112">
        <f t="shared" si="18"/>
        <v>-1.3610985129881271E-2</v>
      </c>
      <c r="Q112" s="13">
        <f t="shared" si="19"/>
        <v>29903.184000000001</v>
      </c>
      <c r="T112" s="3"/>
      <c r="U112" s="3"/>
      <c r="V112" s="41">
        <v>-7.2587499962537549E-3</v>
      </c>
    </row>
    <row r="113" spans="1:22" x14ac:dyDescent="0.2">
      <c r="A113" s="62" t="s">
        <v>388</v>
      </c>
      <c r="B113" s="63" t="s">
        <v>18</v>
      </c>
      <c r="C113" s="64">
        <v>44938.65</v>
      </c>
      <c r="D113" s="64" t="s">
        <v>74</v>
      </c>
      <c r="E113" s="19">
        <f t="shared" si="13"/>
        <v>11285.496406936161</v>
      </c>
      <c r="F113">
        <f t="shared" si="14"/>
        <v>11285.5</v>
      </c>
      <c r="O113">
        <f t="shared" si="17"/>
        <v>1.3411294746262264E-2</v>
      </c>
      <c r="P113">
        <f t="shared" si="18"/>
        <v>-1.3573880643990597E-2</v>
      </c>
      <c r="Q113" s="13">
        <f t="shared" si="19"/>
        <v>29920.15</v>
      </c>
      <c r="T113" s="3"/>
      <c r="U113" s="3"/>
      <c r="V113" s="41">
        <v>-5.5412500005331822E-3</v>
      </c>
    </row>
    <row r="114" spans="1:22" x14ac:dyDescent="0.2">
      <c r="A114" s="22" t="s">
        <v>30</v>
      </c>
      <c r="B114" s="3" t="s">
        <v>19</v>
      </c>
      <c r="C114" s="19">
        <v>45171.515299999999</v>
      </c>
      <c r="D114" s="19">
        <v>2.9999999999999997E-4</v>
      </c>
      <c r="E114" s="19">
        <f t="shared" si="13"/>
        <v>11436.491198493068</v>
      </c>
      <c r="F114">
        <f t="shared" si="14"/>
        <v>11436.5</v>
      </c>
      <c r="G114" s="19">
        <f>+C114-(C$7+F114*C$8)</f>
        <v>-1.3573750002251472E-2</v>
      </c>
      <c r="J114">
        <f>G114</f>
        <v>-1.3573750002251472E-2</v>
      </c>
      <c r="O114">
        <f t="shared" si="17"/>
        <v>1.2673391746734023E-2</v>
      </c>
      <c r="P114">
        <f t="shared" si="18"/>
        <v>-1.3005523579631849E-2</v>
      </c>
      <c r="Q114" s="13">
        <f t="shared" si="19"/>
        <v>30153.015299999999</v>
      </c>
      <c r="S114" s="19">
        <f>G114</f>
        <v>-1.3573750002251472E-2</v>
      </c>
      <c r="T114" s="3" t="str">
        <f>IF(R114&lt;&gt;"",(O114-R114)^2,"")</f>
        <v/>
      </c>
      <c r="U114" s="3">
        <f>IF(S114&lt;&gt;"",(P114-S114)^2,"")</f>
        <v>3.2288126736309452E-7</v>
      </c>
      <c r="V114" s="41"/>
    </row>
    <row r="115" spans="1:22" x14ac:dyDescent="0.2">
      <c r="A115" s="22" t="s">
        <v>30</v>
      </c>
      <c r="B115" s="3" t="s">
        <v>18</v>
      </c>
      <c r="C115" s="19">
        <v>45181.566599999998</v>
      </c>
      <c r="D115" s="19">
        <v>5.0000000000000001E-4</v>
      </c>
      <c r="E115" s="19">
        <f t="shared" si="13"/>
        <v>11443.008674254274</v>
      </c>
      <c r="F115" s="1">
        <f t="shared" si="14"/>
        <v>11443</v>
      </c>
      <c r="G115" s="19">
        <f>+C115-(C$7+F115*C$8)</f>
        <v>1.3377499992202502E-2</v>
      </c>
      <c r="J115">
        <f>G115</f>
        <v>1.3377499992202502E-2</v>
      </c>
      <c r="O115">
        <f t="shared" si="17"/>
        <v>1.2639376203335368E-2</v>
      </c>
      <c r="P115">
        <f t="shared" si="18"/>
        <v>-1.2978630322254641E-2</v>
      </c>
      <c r="Q115" s="13">
        <f t="shared" si="19"/>
        <v>30163.066599999998</v>
      </c>
      <c r="R115" s="19">
        <f>G115</f>
        <v>1.3377499992202502E-2</v>
      </c>
      <c r="T115" s="3">
        <f>IF(R115&lt;&gt;"",(O115-R115)^2,"")</f>
        <v>5.4482672769157247E-7</v>
      </c>
      <c r="U115" s="3" t="str">
        <f>IF(S115&lt;&gt;"",(P115-S115)^2,"")</f>
        <v/>
      </c>
      <c r="V115" s="41"/>
    </row>
    <row r="116" spans="1:22" x14ac:dyDescent="0.2">
      <c r="A116" s="62" t="s">
        <v>388</v>
      </c>
      <c r="B116" s="63" t="s">
        <v>18</v>
      </c>
      <c r="C116" s="64">
        <v>45200.811000000002</v>
      </c>
      <c r="D116" s="64" t="s">
        <v>74</v>
      </c>
      <c r="E116" s="19">
        <f t="shared" si="13"/>
        <v>11455.487150723882</v>
      </c>
      <c r="F116">
        <f t="shared" si="14"/>
        <v>11455.5</v>
      </c>
      <c r="O116">
        <f t="shared" si="17"/>
        <v>1.2573450763162203E-2</v>
      </c>
      <c r="P116">
        <f t="shared" si="18"/>
        <v>-1.2926359793785267E-2</v>
      </c>
      <c r="Q116" s="13">
        <f t="shared" si="19"/>
        <v>30182.311000000002</v>
      </c>
      <c r="T116" s="3"/>
      <c r="U116" s="3"/>
      <c r="V116" s="41">
        <v>-1.9816250001895241E-2</v>
      </c>
    </row>
    <row r="117" spans="1:22" x14ac:dyDescent="0.2">
      <c r="A117" s="62" t="s">
        <v>388</v>
      </c>
      <c r="B117" s="63" t="s">
        <v>18</v>
      </c>
      <c r="C117" s="64">
        <v>45200.82</v>
      </c>
      <c r="D117" s="64" t="s">
        <v>74</v>
      </c>
      <c r="E117" s="19">
        <f t="shared" si="13"/>
        <v>11455.49298651446</v>
      </c>
      <c r="F117">
        <f t="shared" si="14"/>
        <v>11455.5</v>
      </c>
      <c r="G117" s="19">
        <f t="shared" ref="G117:G129" si="22">+C117-(C$7+F117*C$8)</f>
        <v>-1.0816250003699679E-2</v>
      </c>
      <c r="J117">
        <f>G117</f>
        <v>-1.0816250003699679E-2</v>
      </c>
      <c r="O117">
        <f t="shared" si="17"/>
        <v>1.2573450763162203E-2</v>
      </c>
      <c r="P117">
        <f t="shared" si="18"/>
        <v>-1.2926359793785267E-2</v>
      </c>
      <c r="Q117" s="13">
        <f t="shared" si="19"/>
        <v>30182.32</v>
      </c>
      <c r="S117" s="19">
        <f>G117</f>
        <v>-1.0816250003699679E-2</v>
      </c>
      <c r="T117" s="3" t="str">
        <f>IF(R117&lt;&gt;"",(O117-R117)^2,"")</f>
        <v/>
      </c>
      <c r="U117" s="3">
        <f>IF(S117&lt;&gt;"",(P117-S117)^2,"")</f>
        <v>4.4525633262150436E-6</v>
      </c>
      <c r="V117" s="41"/>
    </row>
    <row r="118" spans="1:22" x14ac:dyDescent="0.2">
      <c r="A118" s="22" t="s">
        <v>31</v>
      </c>
      <c r="B118" s="3"/>
      <c r="C118" s="19">
        <v>45232.46</v>
      </c>
      <c r="D118" s="21"/>
      <c r="E118" s="19">
        <f t="shared" si="13"/>
        <v>11476.009032506974</v>
      </c>
      <c r="F118" s="1">
        <f t="shared" si="14"/>
        <v>11476</v>
      </c>
      <c r="G118" s="19">
        <f t="shared" si="22"/>
        <v>1.3929999993706588E-2</v>
      </c>
      <c r="I118">
        <f>G118</f>
        <v>1.3929999993706588E-2</v>
      </c>
      <c r="O118">
        <f t="shared" si="17"/>
        <v>1.2463885535304621E-2</v>
      </c>
      <c r="P118">
        <f t="shared" si="18"/>
        <v>-1.2839069031982774E-2</v>
      </c>
      <c r="Q118" s="13">
        <f t="shared" si="19"/>
        <v>30213.96</v>
      </c>
      <c r="R118" s="19">
        <f>G118</f>
        <v>1.3929999993706588E-2</v>
      </c>
      <c r="T118" s="3">
        <f>IF(R118&lt;&gt;"",(O118-R118)^2,"")</f>
        <v>2.1494916051352922E-6</v>
      </c>
      <c r="U118" s="3" t="str">
        <f>IF(S118&lt;&gt;"",(P118-S118)^2,"")</f>
        <v/>
      </c>
      <c r="V118" s="41"/>
    </row>
    <row r="119" spans="1:22" x14ac:dyDescent="0.2">
      <c r="A119" s="62" t="s">
        <v>388</v>
      </c>
      <c r="B119" s="63" t="s">
        <v>18</v>
      </c>
      <c r="C119" s="64">
        <v>45578.684999999998</v>
      </c>
      <c r="D119" s="64" t="s">
        <v>74</v>
      </c>
      <c r="E119" s="19">
        <f t="shared" si="13"/>
        <v>11700.508653991112</v>
      </c>
      <c r="F119">
        <f t="shared" si="14"/>
        <v>11700.5</v>
      </c>
      <c r="G119" s="19">
        <f t="shared" si="22"/>
        <v>1.3346249994356185E-2</v>
      </c>
      <c r="J119">
        <f>G119</f>
        <v>1.3346249994356185E-2</v>
      </c>
      <c r="O119">
        <f t="shared" si="17"/>
        <v>1.1150701563894277E-2</v>
      </c>
      <c r="P119">
        <f t="shared" si="18"/>
        <v>-1.1759863646082534E-2</v>
      </c>
      <c r="Q119" s="13">
        <f t="shared" si="19"/>
        <v>30560.184999999998</v>
      </c>
      <c r="T119" s="3"/>
      <c r="U119" s="3"/>
      <c r="V119" s="76">
        <v>1.3346249994356185E-2</v>
      </c>
    </row>
    <row r="120" spans="1:22" x14ac:dyDescent="0.2">
      <c r="A120" s="22" t="s">
        <v>32</v>
      </c>
      <c r="B120" s="3"/>
      <c r="C120" s="19">
        <v>45950.332600000002</v>
      </c>
      <c r="D120" s="21"/>
      <c r="E120" s="19">
        <f t="shared" si="13"/>
        <v>11941.492827651273</v>
      </c>
      <c r="F120">
        <f t="shared" si="14"/>
        <v>11941.5</v>
      </c>
      <c r="G120" s="19">
        <f t="shared" si="22"/>
        <v>-1.1061249999329448E-2</v>
      </c>
      <c r="J120">
        <f>G120</f>
        <v>-1.1061249999329448E-2</v>
      </c>
      <c r="O120">
        <f t="shared" si="17"/>
        <v>9.5282514505002358E-3</v>
      </c>
      <c r="P120">
        <f t="shared" si="18"/>
        <v>-1.0367819266836831E-2</v>
      </c>
      <c r="Q120" s="13">
        <f t="shared" si="19"/>
        <v>30931.832600000002</v>
      </c>
      <c r="S120" s="19">
        <f>G120</f>
        <v>-1.1061249999329448E-2</v>
      </c>
      <c r="T120" s="3" t="str">
        <f t="shared" ref="T120:T129" si="23">IF(R120&lt;&gt;"",(O120-R120)^2,"")</f>
        <v/>
      </c>
      <c r="U120" s="3">
        <f t="shared" ref="U120:U129" si="24">IF(S120&lt;&gt;"",(P120-S120)^2,"")</f>
        <v>4.808461807652474E-7</v>
      </c>
      <c r="V120" s="41"/>
    </row>
    <row r="121" spans="1:22" x14ac:dyDescent="0.2">
      <c r="A121" s="22" t="s">
        <v>33</v>
      </c>
      <c r="B121" s="3"/>
      <c r="C121" s="19">
        <v>46327.421999999999</v>
      </c>
      <c r="D121" s="21"/>
      <c r="E121" s="19">
        <f t="shared" si="13"/>
        <v>12186.005579664214</v>
      </c>
      <c r="F121" s="1">
        <f t="shared" si="14"/>
        <v>12186</v>
      </c>
      <c r="G121" s="19">
        <f t="shared" si="22"/>
        <v>8.6050000027171336E-3</v>
      </c>
      <c r="J121">
        <f>G121</f>
        <v>8.6050000027171336E-3</v>
      </c>
      <c r="O121">
        <f t="shared" si="17"/>
        <v>7.6886653306544083E-3</v>
      </c>
      <c r="P121">
        <f t="shared" si="18"/>
        <v>-8.7402009810818894E-3</v>
      </c>
      <c r="Q121" s="13">
        <f t="shared" si="19"/>
        <v>31308.921999999999</v>
      </c>
      <c r="R121" s="19">
        <f>G121</f>
        <v>8.6050000027171336E-3</v>
      </c>
      <c r="T121" s="3">
        <f t="shared" si="23"/>
        <v>8.3966923122430234E-7</v>
      </c>
      <c r="U121" s="3" t="str">
        <f t="shared" si="24"/>
        <v/>
      </c>
      <c r="V121" s="41"/>
    </row>
    <row r="122" spans="1:22" x14ac:dyDescent="0.2">
      <c r="A122" s="22" t="s">
        <v>32</v>
      </c>
      <c r="B122" s="3"/>
      <c r="C122" s="19">
        <v>46344.385399999999</v>
      </c>
      <c r="D122" s="21"/>
      <c r="E122" s="19">
        <f t="shared" si="13"/>
        <v>12197.005007432526</v>
      </c>
      <c r="F122">
        <f t="shared" si="14"/>
        <v>12197</v>
      </c>
      <c r="G122" s="19">
        <f t="shared" si="22"/>
        <v>7.7224999986356124E-3</v>
      </c>
      <c r="J122">
        <f>G122</f>
        <v>7.7224999986356124E-3</v>
      </c>
      <c r="O122">
        <f t="shared" si="17"/>
        <v>7.6018887918211367E-3</v>
      </c>
      <c r="P122">
        <f t="shared" si="18"/>
        <v>-8.6624623503927627E-3</v>
      </c>
      <c r="Q122" s="13">
        <f t="shared" si="19"/>
        <v>31325.885399999999</v>
      </c>
      <c r="R122" s="19">
        <f>G122</f>
        <v>7.7224999986356124E-3</v>
      </c>
      <c r="T122" s="3">
        <f t="shared" si="23"/>
        <v>1.4547063209244246E-8</v>
      </c>
      <c r="U122" s="3" t="str">
        <f t="shared" si="24"/>
        <v/>
      </c>
      <c r="V122" s="41"/>
    </row>
    <row r="123" spans="1:22" x14ac:dyDescent="0.2">
      <c r="A123" s="22" t="s">
        <v>32</v>
      </c>
      <c r="B123" s="3"/>
      <c r="C123" s="19">
        <v>46354.392800000001</v>
      </c>
      <c r="D123" s="21"/>
      <c r="E123" s="19">
        <f t="shared" si="13"/>
        <v>12203.49401750413</v>
      </c>
      <c r="F123">
        <f t="shared" si="14"/>
        <v>12203.5</v>
      </c>
      <c r="G123" s="19">
        <f t="shared" si="22"/>
        <v>-9.2262499965727329E-3</v>
      </c>
      <c r="J123">
        <f>G123</f>
        <v>-9.2262499965727329E-3</v>
      </c>
      <c r="O123">
        <f t="shared" si="17"/>
        <v>7.5504620701341554E-3</v>
      </c>
      <c r="P123">
        <f t="shared" si="18"/>
        <v>-8.6163566008310988E-3</v>
      </c>
      <c r="Q123" s="13">
        <f t="shared" si="19"/>
        <v>31335.892800000001</v>
      </c>
      <c r="S123" s="19">
        <f>G123</f>
        <v>-9.2262499965727329E-3</v>
      </c>
      <c r="T123" s="3" t="str">
        <f t="shared" si="23"/>
        <v/>
      </c>
      <c r="U123" s="3">
        <f t="shared" si="24"/>
        <v>3.7196995416926154E-7</v>
      </c>
      <c r="V123" s="41"/>
    </row>
    <row r="124" spans="1:22" x14ac:dyDescent="0.2">
      <c r="A124" s="22" t="s">
        <v>34</v>
      </c>
      <c r="B124" s="3"/>
      <c r="C124" s="19">
        <v>46704.480000000003</v>
      </c>
      <c r="D124" s="21"/>
      <c r="E124" s="19">
        <f t="shared" si="13"/>
        <v>12430.497971252249</v>
      </c>
      <c r="F124">
        <f t="shared" si="14"/>
        <v>12430.5</v>
      </c>
      <c r="G124" s="19">
        <f t="shared" si="22"/>
        <v>-3.1287499950849451E-3</v>
      </c>
      <c r="I124">
        <f>G124</f>
        <v>-3.1287499950849451E-3</v>
      </c>
      <c r="O124">
        <f t="shared" si="17"/>
        <v>5.6905283190027507E-3</v>
      </c>
      <c r="P124">
        <f t="shared" si="18"/>
        <v>-6.9334310444713913E-3</v>
      </c>
      <c r="Q124" s="13">
        <f t="shared" si="19"/>
        <v>31685.980000000003</v>
      </c>
      <c r="S124" s="19">
        <f>G124</f>
        <v>-3.1287499950849451E-3</v>
      </c>
      <c r="T124" s="3" t="str">
        <f t="shared" si="23"/>
        <v/>
      </c>
      <c r="U124" s="3">
        <f t="shared" si="24"/>
        <v>1.4475597887560349E-5</v>
      </c>
      <c r="V124" s="41"/>
    </row>
    <row r="125" spans="1:22" x14ac:dyDescent="0.2">
      <c r="A125" s="22" t="s">
        <v>35</v>
      </c>
      <c r="B125" s="3"/>
      <c r="C125" s="19">
        <v>46708.344100000002</v>
      </c>
      <c r="D125" s="21"/>
      <c r="E125" s="19">
        <f t="shared" si="13"/>
        <v>12433.00353551646</v>
      </c>
      <c r="F125">
        <f t="shared" si="14"/>
        <v>12433</v>
      </c>
      <c r="G125" s="19">
        <f t="shared" si="22"/>
        <v>5.4525000014109537E-3</v>
      </c>
      <c r="J125">
        <f>G125</f>
        <v>5.4525000014109537E-3</v>
      </c>
      <c r="O125">
        <f t="shared" si="17"/>
        <v>5.6694137960691645E-3</v>
      </c>
      <c r="P125">
        <f t="shared" si="18"/>
        <v>-6.9141742420039624E-3</v>
      </c>
      <c r="Q125" s="13">
        <f t="shared" si="19"/>
        <v>31689.844100000002</v>
      </c>
      <c r="R125" s="19">
        <f>G125</f>
        <v>5.4525000014109537E-3</v>
      </c>
      <c r="T125" s="3">
        <f t="shared" si="23"/>
        <v>4.7051594313024427E-8</v>
      </c>
      <c r="U125" s="3" t="str">
        <f t="shared" si="24"/>
        <v/>
      </c>
      <c r="V125" s="41"/>
    </row>
    <row r="126" spans="1:22" x14ac:dyDescent="0.2">
      <c r="A126" s="22" t="s">
        <v>36</v>
      </c>
      <c r="B126" s="3"/>
      <c r="C126" s="19">
        <v>47024.495000000003</v>
      </c>
      <c r="D126" s="21"/>
      <c r="E126" s="19">
        <f t="shared" si="13"/>
        <v>12638.002473726785</v>
      </c>
      <c r="F126">
        <f t="shared" si="14"/>
        <v>12638</v>
      </c>
      <c r="G126" s="19">
        <f t="shared" si="22"/>
        <v>3.8149999963934533E-3</v>
      </c>
      <c r="J126">
        <f>G126</f>
        <v>3.8149999963934533E-3</v>
      </c>
      <c r="O126">
        <f t="shared" si="17"/>
        <v>3.8999154665215574E-3</v>
      </c>
      <c r="P126">
        <f t="shared" si="18"/>
        <v>-5.2908015627019609E-3</v>
      </c>
      <c r="Q126" s="13">
        <f t="shared" si="19"/>
        <v>32005.995000000003</v>
      </c>
      <c r="R126" s="19">
        <f>G126</f>
        <v>3.8149999963934533E-3</v>
      </c>
      <c r="T126" s="3">
        <f t="shared" si="23"/>
        <v>7.2106370670769329E-9</v>
      </c>
      <c r="U126" s="3" t="str">
        <f t="shared" si="24"/>
        <v/>
      </c>
      <c r="V126" s="41"/>
    </row>
    <row r="127" spans="1:22" x14ac:dyDescent="0.2">
      <c r="A127" s="22" t="s">
        <v>37</v>
      </c>
      <c r="B127" s="3" t="s">
        <v>18</v>
      </c>
      <c r="C127" s="19">
        <v>47084.642699999997</v>
      </c>
      <c r="D127" s="19">
        <v>5.0000000000000001E-4</v>
      </c>
      <c r="E127" s="19">
        <f t="shared" si="13"/>
        <v>12677.003516063822</v>
      </c>
      <c r="F127">
        <f t="shared" si="14"/>
        <v>12677</v>
      </c>
      <c r="G127" s="19">
        <f t="shared" si="22"/>
        <v>5.422499991254881E-3</v>
      </c>
      <c r="J127">
        <f>G127</f>
        <v>5.422499991254881E-3</v>
      </c>
      <c r="O127">
        <f t="shared" si="17"/>
        <v>3.5558807367546573E-3</v>
      </c>
      <c r="P127">
        <f t="shared" si="18"/>
        <v>-4.9732630959301574E-3</v>
      </c>
      <c r="Q127" s="13">
        <f t="shared" si="19"/>
        <v>32066.142699999997</v>
      </c>
      <c r="R127" s="19">
        <f>G127</f>
        <v>5.422499991254881E-3</v>
      </c>
      <c r="T127" s="3">
        <f t="shared" si="23"/>
        <v>3.4842674412709711E-6</v>
      </c>
      <c r="U127" s="3" t="str">
        <f t="shared" si="24"/>
        <v/>
      </c>
      <c r="V127" s="41"/>
    </row>
    <row r="128" spans="1:22" x14ac:dyDescent="0.2">
      <c r="A128" s="22" t="s">
        <v>37</v>
      </c>
      <c r="B128" s="3" t="s">
        <v>19</v>
      </c>
      <c r="C128" s="19">
        <v>47097.742149999998</v>
      </c>
      <c r="D128" s="19">
        <v>1.4999999999999999E-4</v>
      </c>
      <c r="E128" s="19">
        <f t="shared" si="13"/>
        <v>12685.497476831099</v>
      </c>
      <c r="F128">
        <f t="shared" si="14"/>
        <v>12685.5</v>
      </c>
      <c r="G128" s="19">
        <f t="shared" si="22"/>
        <v>-3.8912500021979213E-3</v>
      </c>
      <c r="J128">
        <f>G128</f>
        <v>-3.8912500021979213E-3</v>
      </c>
      <c r="O128">
        <f t="shared" si="17"/>
        <v>3.4806344331120356E-3</v>
      </c>
      <c r="P128">
        <f t="shared" si="18"/>
        <v>-4.9037402507051608E-3</v>
      </c>
      <c r="Q128" s="13">
        <f t="shared" si="19"/>
        <v>32079.242149999998</v>
      </c>
      <c r="S128" s="19">
        <f>G128</f>
        <v>-3.8912500021979213E-3</v>
      </c>
      <c r="T128" s="3" t="str">
        <f t="shared" si="23"/>
        <v/>
      </c>
      <c r="U128" s="3">
        <f t="shared" si="24"/>
        <v>1.0251365033222517E-6</v>
      </c>
      <c r="V128" s="41"/>
    </row>
    <row r="129" spans="1:22" x14ac:dyDescent="0.2">
      <c r="A129" s="62" t="s">
        <v>454</v>
      </c>
      <c r="B129" s="63" t="s">
        <v>18</v>
      </c>
      <c r="C129" s="64">
        <v>47097.742200000001</v>
      </c>
      <c r="D129" s="64" t="s">
        <v>74</v>
      </c>
      <c r="E129" s="19">
        <f t="shared" si="13"/>
        <v>12685.49750925216</v>
      </c>
      <c r="F129">
        <f t="shared" si="14"/>
        <v>12685.5</v>
      </c>
      <c r="G129" s="19">
        <f t="shared" si="22"/>
        <v>-3.8412499998230487E-3</v>
      </c>
      <c r="J129">
        <f>G129</f>
        <v>-3.8412499998230487E-3</v>
      </c>
      <c r="O129">
        <f t="shared" si="17"/>
        <v>3.4806344331120356E-3</v>
      </c>
      <c r="P129">
        <f t="shared" si="18"/>
        <v>-4.9037402507051608E-3</v>
      </c>
      <c r="Q129" s="13">
        <f t="shared" si="19"/>
        <v>32079.242200000001</v>
      </c>
      <c r="S129" s="19">
        <f>G129</f>
        <v>-3.8412499998230487E-3</v>
      </c>
      <c r="T129" s="3" t="str">
        <f t="shared" si="23"/>
        <v/>
      </c>
      <c r="U129" s="3">
        <f t="shared" si="24"/>
        <v>1.1288855332195334E-6</v>
      </c>
      <c r="V129" s="41"/>
    </row>
    <row r="130" spans="1:22" x14ac:dyDescent="0.2">
      <c r="A130" s="62" t="s">
        <v>388</v>
      </c>
      <c r="B130" s="63" t="s">
        <v>18</v>
      </c>
      <c r="C130" s="64">
        <v>47466.317999999999</v>
      </c>
      <c r="D130" s="64" t="s">
        <v>74</v>
      </c>
      <c r="E130" s="19">
        <f t="shared" si="13"/>
        <v>12924.489862745446</v>
      </c>
      <c r="F130">
        <f t="shared" si="14"/>
        <v>12924.5</v>
      </c>
      <c r="O130">
        <f t="shared" si="17"/>
        <v>1.3345358466962031E-3</v>
      </c>
      <c r="P130">
        <f t="shared" si="18"/>
        <v>-2.9117588517222539E-3</v>
      </c>
      <c r="Q130" s="13">
        <f t="shared" si="19"/>
        <v>32447.817999999999</v>
      </c>
      <c r="T130" s="3"/>
      <c r="U130" s="3"/>
      <c r="V130" s="41">
        <v>-1.5633750001143198E-2</v>
      </c>
    </row>
    <row r="131" spans="1:22" x14ac:dyDescent="0.2">
      <c r="A131" s="22" t="s">
        <v>37</v>
      </c>
      <c r="B131" s="3" t="s">
        <v>19</v>
      </c>
      <c r="C131" s="19">
        <v>47495.634879999998</v>
      </c>
      <c r="D131" s="19">
        <v>2.2000000000000001E-4</v>
      </c>
      <c r="E131" s="19">
        <f t="shared" si="13"/>
        <v>12943.499548536754</v>
      </c>
      <c r="F131">
        <f t="shared" si="14"/>
        <v>12943.5</v>
      </c>
      <c r="G131" s="19">
        <f t="shared" ref="G131:G147" si="25">+C131-(C$7+F131*C$8)</f>
        <v>-6.9625000469386578E-4</v>
      </c>
      <c r="J131">
        <f>G131</f>
        <v>-6.9625000469386578E-4</v>
      </c>
      <c r="O131">
        <f t="shared" si="17"/>
        <v>1.1620621538593195E-3</v>
      </c>
      <c r="P131">
        <f t="shared" si="18"/>
        <v>-2.7510299281308616E-3</v>
      </c>
      <c r="Q131" s="13">
        <f t="shared" si="19"/>
        <v>32477.134879999998</v>
      </c>
      <c r="S131" s="19">
        <f>G131</f>
        <v>-6.9625000469386578E-4</v>
      </c>
      <c r="T131" s="3" t="str">
        <f t="shared" ref="T131:U134" si="26">IF(R131&lt;&gt;"",(O131-R131)^2,"")</f>
        <v/>
      </c>
      <c r="U131" s="3">
        <f t="shared" si="26"/>
        <v>4.2221205337597458E-6</v>
      </c>
      <c r="V131" s="41"/>
    </row>
    <row r="132" spans="1:22" x14ac:dyDescent="0.2">
      <c r="A132" s="62" t="s">
        <v>454</v>
      </c>
      <c r="B132" s="63" t="s">
        <v>18</v>
      </c>
      <c r="C132" s="64">
        <v>47495.634899999997</v>
      </c>
      <c r="D132" s="64" t="s">
        <v>74</v>
      </c>
      <c r="E132" s="19">
        <f t="shared" si="13"/>
        <v>12943.499561505178</v>
      </c>
      <c r="F132">
        <f t="shared" si="14"/>
        <v>12943.5</v>
      </c>
      <c r="G132" s="19">
        <f t="shared" si="25"/>
        <v>-6.7625000519910827E-4</v>
      </c>
      <c r="J132">
        <f>G132</f>
        <v>-6.7625000519910827E-4</v>
      </c>
      <c r="O132">
        <f t="shared" si="17"/>
        <v>1.1620621538593195E-3</v>
      </c>
      <c r="P132">
        <f t="shared" si="18"/>
        <v>-2.7510299281308616E-3</v>
      </c>
      <c r="Q132" s="13">
        <f t="shared" si="19"/>
        <v>32477.134899999997</v>
      </c>
      <c r="S132" s="19">
        <f>G132</f>
        <v>-6.7625000519910827E-4</v>
      </c>
      <c r="T132" s="3" t="str">
        <f t="shared" si="26"/>
        <v/>
      </c>
      <c r="U132" s="3">
        <f t="shared" si="26"/>
        <v>4.3047117286006919E-6</v>
      </c>
      <c r="V132" s="41"/>
    </row>
    <row r="133" spans="1:22" x14ac:dyDescent="0.2">
      <c r="A133" s="22" t="s">
        <v>37</v>
      </c>
      <c r="B133" s="3" t="s">
        <v>18</v>
      </c>
      <c r="C133" s="19">
        <v>47502.576760000004</v>
      </c>
      <c r="D133" s="19">
        <v>1.9000000000000001E-4</v>
      </c>
      <c r="E133" s="19">
        <f t="shared" si="13"/>
        <v>12948.000810526471</v>
      </c>
      <c r="F133">
        <f t="shared" si="14"/>
        <v>12948</v>
      </c>
      <c r="G133" s="19">
        <f t="shared" si="25"/>
        <v>1.2500000011641532E-3</v>
      </c>
      <c r="J133">
        <f>G133</f>
        <v>1.2500000011641532E-3</v>
      </c>
      <c r="O133">
        <f t="shared" si="17"/>
        <v>1.1211868568539039E-3</v>
      </c>
      <c r="P133">
        <f t="shared" si="18"/>
        <v>-2.7129266041690291E-3</v>
      </c>
      <c r="Q133" s="13">
        <f t="shared" si="19"/>
        <v>32484.076760000004</v>
      </c>
      <c r="R133" s="19">
        <f>G133</f>
        <v>1.2500000011641532E-3</v>
      </c>
      <c r="T133" s="3">
        <f t="shared" si="26"/>
        <v>1.6592826147093104E-8</v>
      </c>
      <c r="U133" s="3" t="str">
        <f t="shared" si="26"/>
        <v/>
      </c>
      <c r="V133" s="41"/>
    </row>
    <row r="134" spans="1:22" x14ac:dyDescent="0.2">
      <c r="A134" s="62" t="s">
        <v>454</v>
      </c>
      <c r="B134" s="63" t="s">
        <v>19</v>
      </c>
      <c r="C134" s="64">
        <v>47502.576800000003</v>
      </c>
      <c r="D134" s="64" t="s">
        <v>74</v>
      </c>
      <c r="E134" s="19">
        <f t="shared" si="13"/>
        <v>12948.000836463318</v>
      </c>
      <c r="F134">
        <f t="shared" si="14"/>
        <v>12948</v>
      </c>
      <c r="G134" s="19">
        <f t="shared" si="25"/>
        <v>1.2900000001536682E-3</v>
      </c>
      <c r="J134">
        <f>G134</f>
        <v>1.2900000001536682E-3</v>
      </c>
      <c r="O134">
        <f t="shared" si="17"/>
        <v>1.1211868568539039E-3</v>
      </c>
      <c r="P134">
        <f t="shared" si="18"/>
        <v>-2.7129266041690291E-3</v>
      </c>
      <c r="Q134" s="13">
        <f t="shared" si="19"/>
        <v>32484.076800000003</v>
      </c>
      <c r="R134" s="19">
        <f>G134</f>
        <v>1.2900000001536682E-3</v>
      </c>
      <c r="T134" s="3">
        <f t="shared" si="26"/>
        <v>2.849787735074675E-8</v>
      </c>
      <c r="U134" s="3" t="str">
        <f t="shared" si="26"/>
        <v/>
      </c>
      <c r="V134" s="41"/>
    </row>
    <row r="135" spans="1:22" x14ac:dyDescent="0.2">
      <c r="A135" s="62" t="s">
        <v>388</v>
      </c>
      <c r="B135" s="63" t="s">
        <v>18</v>
      </c>
      <c r="C135" s="64">
        <v>47859.603999999999</v>
      </c>
      <c r="D135" s="64" t="s">
        <v>74</v>
      </c>
      <c r="E135" s="19">
        <f t="shared" si="13"/>
        <v>13179.504833169336</v>
      </c>
      <c r="F135">
        <f t="shared" si="14"/>
        <v>13179.5</v>
      </c>
      <c r="G135" s="19">
        <f t="shared" si="25"/>
        <v>7.4537499967846088E-3</v>
      </c>
      <c r="J135">
        <f>G135</f>
        <v>7.4537499967846088E-3</v>
      </c>
      <c r="O135">
        <f t="shared" si="17"/>
        <v>-9.8814841292684343E-4</v>
      </c>
      <c r="P135">
        <f t="shared" si="18"/>
        <v>-7.4185239482128893E-4</v>
      </c>
      <c r="Q135" s="13">
        <f t="shared" si="19"/>
        <v>32841.103999999999</v>
      </c>
      <c r="T135" s="3"/>
      <c r="U135" s="3"/>
      <c r="V135" s="76">
        <v>7.4537499967846088E-3</v>
      </c>
    </row>
    <row r="136" spans="1:22" x14ac:dyDescent="0.2">
      <c r="A136" s="22" t="s">
        <v>38</v>
      </c>
      <c r="B136" s="3"/>
      <c r="C136" s="19">
        <v>48618.362000000001</v>
      </c>
      <c r="D136" s="21"/>
      <c r="E136" s="19">
        <f t="shared" si="13"/>
        <v>13671.499587442027</v>
      </c>
      <c r="F136">
        <f t="shared" si="14"/>
        <v>13671.5</v>
      </c>
      <c r="G136" s="19">
        <f t="shared" si="25"/>
        <v>-6.3624999893363565E-4</v>
      </c>
      <c r="I136">
        <f>G136</f>
        <v>-6.3624999893363565E-4</v>
      </c>
      <c r="O136">
        <f t="shared" si="17"/>
        <v>-5.3828776890941944E-3</v>
      </c>
      <c r="P136">
        <f t="shared" si="18"/>
        <v>3.3746716473279188E-3</v>
      </c>
      <c r="Q136" s="13">
        <f t="shared" si="19"/>
        <v>33599.862000000001</v>
      </c>
      <c r="S136" s="19">
        <f>G136</f>
        <v>-6.3624999893363565E-4</v>
      </c>
      <c r="T136" s="3" t="str">
        <f t="shared" ref="T136:T147" si="27">IF(R136&lt;&gt;"",(O136-R136)^2,"")</f>
        <v/>
      </c>
      <c r="U136" s="3">
        <f t="shared" ref="U136:U147" si="28">IF(S136&lt;&gt;"",(P136-S136)^2,"")</f>
        <v>1.6087492452449499E-5</v>
      </c>
      <c r="V136" s="41"/>
    </row>
    <row r="137" spans="1:22" x14ac:dyDescent="0.2">
      <c r="A137" s="22" t="s">
        <v>39</v>
      </c>
      <c r="B137" s="3"/>
      <c r="C137" s="19">
        <v>48628.381600000001</v>
      </c>
      <c r="D137" s="19">
        <v>1E-3</v>
      </c>
      <c r="E137" s="19">
        <f t="shared" si="13"/>
        <v>13677.99650825197</v>
      </c>
      <c r="F137">
        <f t="shared" si="14"/>
        <v>13678</v>
      </c>
      <c r="G137" s="19">
        <f t="shared" si="25"/>
        <v>-5.3850000040256418E-3</v>
      </c>
      <c r="I137">
        <f>G137</f>
        <v>-5.3850000040256418E-3</v>
      </c>
      <c r="O137">
        <f t="shared" si="17"/>
        <v>-5.4389556109189522E-3</v>
      </c>
      <c r="P137">
        <f t="shared" si="18"/>
        <v>3.4271009101485197E-3</v>
      </c>
      <c r="Q137" s="13">
        <f t="shared" si="19"/>
        <v>33609.881600000001</v>
      </c>
      <c r="R137" s="19">
        <f>G137</f>
        <v>-5.3850000040256418E-3</v>
      </c>
      <c r="T137" s="3">
        <f t="shared" si="27"/>
        <v>2.9112075152254457E-9</v>
      </c>
      <c r="U137" s="3" t="str">
        <f t="shared" si="28"/>
        <v/>
      </c>
      <c r="V137" s="41"/>
    </row>
    <row r="138" spans="1:22" x14ac:dyDescent="0.2">
      <c r="A138" s="22" t="s">
        <v>40</v>
      </c>
      <c r="B138" s="3"/>
      <c r="C138" s="19">
        <v>48840.443500000001</v>
      </c>
      <c r="D138" s="21"/>
      <c r="E138" s="19">
        <f t="shared" si="13"/>
        <v>13815.501934726683</v>
      </c>
      <c r="F138">
        <f t="shared" si="14"/>
        <v>13815.5</v>
      </c>
      <c r="G138" s="19">
        <f t="shared" si="25"/>
        <v>2.9837499969289638E-3</v>
      </c>
      <c r="J138">
        <f t="shared" ref="J138:J147" si="29">G138</f>
        <v>2.9837499969289638E-3</v>
      </c>
      <c r="O138">
        <f t="shared" si="17"/>
        <v>-6.6069859838271041E-3</v>
      </c>
      <c r="P138">
        <f t="shared" si="18"/>
        <v>4.5175193217473599E-3</v>
      </c>
      <c r="Q138" s="13">
        <f t="shared" si="19"/>
        <v>33821.943500000001</v>
      </c>
      <c r="S138" s="19">
        <f>G138</f>
        <v>2.9837499969289638E-3</v>
      </c>
      <c r="T138" s="3" t="str">
        <f t="shared" si="27"/>
        <v/>
      </c>
      <c r="U138" s="3">
        <f t="shared" si="28"/>
        <v>2.3524483417538784E-6</v>
      </c>
      <c r="V138" s="41"/>
    </row>
    <row r="139" spans="1:22" x14ac:dyDescent="0.2">
      <c r="A139" s="22" t="s">
        <v>40</v>
      </c>
      <c r="B139" s="3"/>
      <c r="C139" s="19">
        <v>48840.444199999998</v>
      </c>
      <c r="D139" s="21"/>
      <c r="E139" s="19">
        <f t="shared" si="13"/>
        <v>13815.502388621504</v>
      </c>
      <c r="F139">
        <f t="shared" si="14"/>
        <v>13815.5</v>
      </c>
      <c r="G139" s="19">
        <f t="shared" si="25"/>
        <v>3.6837499937973917E-3</v>
      </c>
      <c r="J139">
        <f t="shared" si="29"/>
        <v>3.6837499937973917E-3</v>
      </c>
      <c r="O139">
        <f t="shared" si="17"/>
        <v>-6.6069859838271041E-3</v>
      </c>
      <c r="P139">
        <f t="shared" si="18"/>
        <v>4.5175193217473599E-3</v>
      </c>
      <c r="Q139" s="13">
        <f t="shared" si="19"/>
        <v>33821.944199999998</v>
      </c>
      <c r="S139" s="19">
        <f>G139</f>
        <v>3.6837499937973917E-3</v>
      </c>
      <c r="T139" s="3" t="str">
        <f t="shared" si="27"/>
        <v/>
      </c>
      <c r="U139" s="3">
        <f t="shared" si="28"/>
        <v>6.9517129223014168E-7</v>
      </c>
      <c r="V139" s="41"/>
    </row>
    <row r="140" spans="1:22" x14ac:dyDescent="0.2">
      <c r="A140" s="22" t="s">
        <v>40</v>
      </c>
      <c r="B140" s="3"/>
      <c r="C140" s="19">
        <v>48850.4571</v>
      </c>
      <c r="D140" s="21"/>
      <c r="E140" s="19">
        <f t="shared" si="13"/>
        <v>13821.994965009571</v>
      </c>
      <c r="F140">
        <f t="shared" si="14"/>
        <v>13822</v>
      </c>
      <c r="G140" s="19">
        <f t="shared" si="25"/>
        <v>-7.7650000021094456E-3</v>
      </c>
      <c r="J140">
        <f t="shared" si="29"/>
        <v>-7.7650000021094456E-3</v>
      </c>
      <c r="O140">
        <f t="shared" si="17"/>
        <v>-6.6612735692707908E-3</v>
      </c>
      <c r="P140">
        <f t="shared" si="18"/>
        <v>4.5681114486664535E-3</v>
      </c>
      <c r="Q140" s="13">
        <f t="shared" si="19"/>
        <v>33831.9571</v>
      </c>
      <c r="R140" s="19">
        <f t="shared" ref="R140:R145" si="30">G140</f>
        <v>-7.7650000021094456E-3</v>
      </c>
      <c r="T140" s="3">
        <f t="shared" si="27"/>
        <v>1.2182120385467416E-6</v>
      </c>
      <c r="U140" s="3" t="str">
        <f t="shared" si="28"/>
        <v/>
      </c>
      <c r="V140" s="41"/>
    </row>
    <row r="141" spans="1:22" x14ac:dyDescent="0.2">
      <c r="A141" s="22" t="s">
        <v>40</v>
      </c>
      <c r="B141" s="3"/>
      <c r="C141" s="19">
        <v>48850.457399999999</v>
      </c>
      <c r="D141" s="21"/>
      <c r="E141" s="19">
        <f t="shared" si="13"/>
        <v>13821.995159535923</v>
      </c>
      <c r="F141">
        <f t="shared" si="14"/>
        <v>13822</v>
      </c>
      <c r="G141" s="19">
        <f t="shared" si="25"/>
        <v>-7.4650000024121255E-3</v>
      </c>
      <c r="J141">
        <f t="shared" si="29"/>
        <v>-7.4650000024121255E-3</v>
      </c>
      <c r="O141">
        <f t="shared" si="17"/>
        <v>-6.6612735692707908E-3</v>
      </c>
      <c r="P141">
        <f t="shared" si="18"/>
        <v>4.5681114486664535E-3</v>
      </c>
      <c r="Q141" s="13">
        <f t="shared" si="19"/>
        <v>33831.957399999999</v>
      </c>
      <c r="R141" s="19">
        <f t="shared" si="30"/>
        <v>-7.4650000024121255E-3</v>
      </c>
      <c r="T141" s="3">
        <f t="shared" si="27"/>
        <v>6.4597617933009237E-7</v>
      </c>
      <c r="U141" s="3" t="str">
        <f t="shared" si="28"/>
        <v/>
      </c>
      <c r="V141" s="41"/>
    </row>
    <row r="142" spans="1:22" x14ac:dyDescent="0.2">
      <c r="A142" s="22" t="s">
        <v>40</v>
      </c>
      <c r="B142" s="3"/>
      <c r="C142" s="19">
        <v>48884.3851</v>
      </c>
      <c r="D142" s="21"/>
      <c r="E142" s="19">
        <f t="shared" si="13"/>
        <v>13843.994598651607</v>
      </c>
      <c r="F142">
        <f t="shared" si="14"/>
        <v>13844</v>
      </c>
      <c r="G142" s="19">
        <f t="shared" si="25"/>
        <v>-8.3299999969312921E-3</v>
      </c>
      <c r="J142">
        <f t="shared" si="29"/>
        <v>-8.3299999969312921E-3</v>
      </c>
      <c r="O142">
        <f t="shared" si="17"/>
        <v>-6.8443456492250504E-3</v>
      </c>
      <c r="P142">
        <f t="shared" si="18"/>
        <v>4.7386535272305359E-3</v>
      </c>
      <c r="Q142" s="13">
        <f t="shared" si="19"/>
        <v>33865.8851</v>
      </c>
      <c r="R142" s="19">
        <f t="shared" si="30"/>
        <v>-8.3299999969312921E-3</v>
      </c>
      <c r="T142" s="3">
        <f t="shared" si="27"/>
        <v>2.2071688408584584E-6</v>
      </c>
      <c r="U142" s="3" t="str">
        <f t="shared" si="28"/>
        <v/>
      </c>
      <c r="V142" s="41"/>
    </row>
    <row r="143" spans="1:22" x14ac:dyDescent="0.2">
      <c r="A143" s="22" t="s">
        <v>40</v>
      </c>
      <c r="B143" s="3"/>
      <c r="C143" s="19">
        <v>48884.385799999996</v>
      </c>
      <c r="D143" s="21"/>
      <c r="E143" s="19">
        <f t="shared" si="13"/>
        <v>13843.995052546428</v>
      </c>
      <c r="F143">
        <f t="shared" si="14"/>
        <v>13844</v>
      </c>
      <c r="G143" s="19">
        <f t="shared" si="25"/>
        <v>-7.6300000000628643E-3</v>
      </c>
      <c r="J143">
        <f t="shared" si="29"/>
        <v>-7.6300000000628643E-3</v>
      </c>
      <c r="O143">
        <f t="shared" si="17"/>
        <v>-6.8443456492250504E-3</v>
      </c>
      <c r="P143">
        <f t="shared" si="18"/>
        <v>4.7386535272305359E-3</v>
      </c>
      <c r="Q143" s="13">
        <f t="shared" si="19"/>
        <v>33865.885799999996</v>
      </c>
      <c r="R143" s="19">
        <f t="shared" si="30"/>
        <v>-7.6300000000628643E-3</v>
      </c>
      <c r="T143" s="3">
        <f t="shared" si="27"/>
        <v>6.1725275899038676E-7</v>
      </c>
      <c r="U143" s="3" t="str">
        <f t="shared" si="28"/>
        <v/>
      </c>
      <c r="V143" s="41"/>
    </row>
    <row r="144" spans="1:22" x14ac:dyDescent="0.2">
      <c r="A144" s="22" t="s">
        <v>40</v>
      </c>
      <c r="B144" s="3"/>
      <c r="C144" s="19">
        <v>48887.470600000001</v>
      </c>
      <c r="D144" s="21"/>
      <c r="E144" s="19">
        <f t="shared" si="13"/>
        <v>13845.995302188583</v>
      </c>
      <c r="F144">
        <f t="shared" si="14"/>
        <v>13846</v>
      </c>
      <c r="G144" s="19">
        <f t="shared" si="25"/>
        <v>-7.2450000006938353E-3</v>
      </c>
      <c r="J144">
        <f t="shared" si="29"/>
        <v>-7.2450000006938353E-3</v>
      </c>
      <c r="O144">
        <f t="shared" si="17"/>
        <v>-6.8609365574481091E-3</v>
      </c>
      <c r="P144">
        <f t="shared" si="18"/>
        <v>4.7541035754101787E-3</v>
      </c>
      <c r="Q144" s="13">
        <f t="shared" si="19"/>
        <v>33868.970600000001</v>
      </c>
      <c r="R144" s="19">
        <f t="shared" si="30"/>
        <v>-7.2450000006938353E-3</v>
      </c>
      <c r="T144" s="3">
        <f t="shared" si="27"/>
        <v>1.4750472843776313E-7</v>
      </c>
      <c r="U144" s="3" t="str">
        <f t="shared" si="28"/>
        <v/>
      </c>
      <c r="V144" s="41"/>
    </row>
    <row r="145" spans="1:22" x14ac:dyDescent="0.2">
      <c r="A145" s="22" t="s">
        <v>40</v>
      </c>
      <c r="B145" s="3"/>
      <c r="C145" s="19">
        <v>48887.4715</v>
      </c>
      <c r="D145" s="21"/>
      <c r="E145" s="19">
        <f t="shared" si="13"/>
        <v>13845.995885767641</v>
      </c>
      <c r="F145">
        <f t="shared" si="14"/>
        <v>13846</v>
      </c>
      <c r="G145" s="19">
        <f t="shared" si="25"/>
        <v>-6.3450000016018748E-3</v>
      </c>
      <c r="J145">
        <f t="shared" si="29"/>
        <v>-6.3450000016018748E-3</v>
      </c>
      <c r="O145">
        <f t="shared" si="17"/>
        <v>-6.8609365574481091E-3</v>
      </c>
      <c r="P145">
        <f t="shared" si="18"/>
        <v>4.7541035754101787E-3</v>
      </c>
      <c r="Q145" s="13">
        <f t="shared" si="19"/>
        <v>33868.9715</v>
      </c>
      <c r="R145" s="19">
        <f t="shared" si="30"/>
        <v>-6.3450000016018748E-3</v>
      </c>
      <c r="T145" s="3">
        <f t="shared" si="27"/>
        <v>2.6619052965847446E-7</v>
      </c>
      <c r="U145" s="3" t="str">
        <f t="shared" si="28"/>
        <v/>
      </c>
      <c r="V145" s="41"/>
    </row>
    <row r="146" spans="1:22" x14ac:dyDescent="0.2">
      <c r="A146" s="62" t="s">
        <v>388</v>
      </c>
      <c r="B146" s="63" t="s">
        <v>18</v>
      </c>
      <c r="C146" s="64">
        <v>48900.589</v>
      </c>
      <c r="D146" s="64" t="s">
        <v>74</v>
      </c>
      <c r="E146" s="19">
        <f t="shared" si="13"/>
        <v>13854.501550537136</v>
      </c>
      <c r="F146">
        <f t="shared" si="14"/>
        <v>13854.5</v>
      </c>
      <c r="G146" s="19">
        <f t="shared" si="25"/>
        <v>2.3912499964353628E-3</v>
      </c>
      <c r="J146">
        <f t="shared" si="29"/>
        <v>2.3912499964353628E-3</v>
      </c>
      <c r="O146">
        <f t="shared" si="17"/>
        <v>-6.9313498774266243E-3</v>
      </c>
      <c r="P146">
        <f t="shared" si="18"/>
        <v>4.8196648285043307E-3</v>
      </c>
      <c r="Q146" s="13">
        <f t="shared" si="19"/>
        <v>33882.089</v>
      </c>
      <c r="S146" s="19">
        <f>G146</f>
        <v>2.3912499964353628E-3</v>
      </c>
      <c r="T146" s="3" t="str">
        <f t="shared" si="27"/>
        <v/>
      </c>
      <c r="U146" s="3">
        <f t="shared" si="28"/>
        <v>5.8971985966125535E-6</v>
      </c>
      <c r="V146" s="41"/>
    </row>
    <row r="147" spans="1:22" x14ac:dyDescent="0.2">
      <c r="A147" s="22" t="s">
        <v>41</v>
      </c>
      <c r="B147" s="3"/>
      <c r="C147" s="19">
        <v>49275.349900000001</v>
      </c>
      <c r="D147" s="21"/>
      <c r="E147" s="19">
        <f t="shared" si="13"/>
        <v>14097.504453842948</v>
      </c>
      <c r="F147">
        <f t="shared" si="14"/>
        <v>14097.5</v>
      </c>
      <c r="G147" s="19">
        <f t="shared" si="25"/>
        <v>6.8687500024680048E-3</v>
      </c>
      <c r="J147">
        <f t="shared" si="29"/>
        <v>6.8687500024680048E-3</v>
      </c>
      <c r="O147">
        <f t="shared" si="17"/>
        <v>-8.8702034757964076E-3</v>
      </c>
      <c r="P147">
        <f t="shared" si="18"/>
        <v>6.6168459016145041E-3</v>
      </c>
      <c r="Q147" s="13">
        <f t="shared" si="19"/>
        <v>34256.849900000001</v>
      </c>
      <c r="S147" s="19">
        <f>G147</f>
        <v>6.8687500024680048E-3</v>
      </c>
      <c r="T147" s="3" t="str">
        <f t="shared" si="27"/>
        <v/>
      </c>
      <c r="U147" s="3">
        <f t="shared" si="28"/>
        <v>6.3455676026810669E-8</v>
      </c>
      <c r="V147" s="41"/>
    </row>
    <row r="148" spans="1:22" x14ac:dyDescent="0.2">
      <c r="A148" s="22" t="s">
        <v>42</v>
      </c>
      <c r="B148" s="3"/>
      <c r="C148" s="39">
        <v>50110.440999999999</v>
      </c>
      <c r="D148" s="19">
        <v>4.0000000000000001E-3</v>
      </c>
      <c r="E148" s="19">
        <f t="shared" si="13"/>
        <v>14638.995206546459</v>
      </c>
      <c r="F148">
        <f t="shared" si="14"/>
        <v>14639</v>
      </c>
      <c r="O148">
        <f t="shared" si="17"/>
        <v>-1.253327995771936E-2</v>
      </c>
      <c r="P148">
        <f t="shared" si="18"/>
        <v>9.9323617503548137E-3</v>
      </c>
      <c r="Q148" s="13">
        <f t="shared" si="19"/>
        <v>35091.940999999999</v>
      </c>
      <c r="T148" s="3"/>
      <c r="U148" s="3"/>
      <c r="V148" s="41">
        <v>-7.3925000033341348E-3</v>
      </c>
    </row>
    <row r="149" spans="1:22" x14ac:dyDescent="0.2">
      <c r="A149" s="22" t="s">
        <v>43</v>
      </c>
      <c r="B149" s="3" t="s">
        <v>19</v>
      </c>
      <c r="C149" s="19">
        <v>50248.485699999997</v>
      </c>
      <c r="D149" s="19"/>
      <c r="E149" s="19">
        <f t="shared" ref="E149:E212" si="31">+(C149-C$7)/C$8</f>
        <v>14728.506313190668</v>
      </c>
      <c r="F149">
        <f t="shared" ref="F149:F212" si="32">ROUND(2*E149,0)/2</f>
        <v>14728.5</v>
      </c>
      <c r="G149" s="19">
        <f>+C149-(C$7+F149*C$8)</f>
        <v>9.7362499946029857E-3</v>
      </c>
      <c r="J149">
        <f>G149</f>
        <v>9.7362499946029857E-3</v>
      </c>
      <c r="O149">
        <f t="shared" si="17"/>
        <v>-1.3032418746321401E-2</v>
      </c>
      <c r="P149">
        <f t="shared" si="18"/>
        <v>1.0368609501513753E-2</v>
      </c>
      <c r="Q149" s="13">
        <f t="shared" si="19"/>
        <v>35229.985699999997</v>
      </c>
      <c r="S149" s="19">
        <f>G149</f>
        <v>9.7362499946029857E-3</v>
      </c>
      <c r="T149" s="3" t="str">
        <f t="shared" ref="T149:U152" si="33">IF(R149&lt;&gt;"",(O149-R149)^2,"")</f>
        <v/>
      </c>
      <c r="U149" s="3">
        <f t="shared" si="33"/>
        <v>3.9987854598042912E-7</v>
      </c>
      <c r="V149" s="41"/>
    </row>
    <row r="150" spans="1:22" x14ac:dyDescent="0.2">
      <c r="A150" s="22" t="s">
        <v>43</v>
      </c>
      <c r="B150" s="3" t="s">
        <v>19</v>
      </c>
      <c r="C150" s="19">
        <v>50248.4859</v>
      </c>
      <c r="D150" s="19">
        <v>4.0000000000000002E-4</v>
      </c>
      <c r="E150" s="19">
        <f t="shared" si="31"/>
        <v>14728.506442874905</v>
      </c>
      <c r="F150">
        <f t="shared" si="32"/>
        <v>14728.5</v>
      </c>
      <c r="G150" s="19">
        <f>+C150-(C$7+F150*C$8)</f>
        <v>9.9362499968265183E-3</v>
      </c>
      <c r="J150">
        <f>G150</f>
        <v>9.9362499968265183E-3</v>
      </c>
      <c r="O150">
        <f t="shared" ref="O150:O213" si="34">T$3*SIN((2*PI()/T$4)*(F150-T$5))+T$6</f>
        <v>-1.3032418746321401E-2</v>
      </c>
      <c r="P150">
        <f t="shared" ref="P150:P213" si="35">U$3*SIN((2*PI()/U$4)*($F150-U$5))+U$6</f>
        <v>1.0368609501513753E-2</v>
      </c>
      <c r="Q150" s="13">
        <f t="shared" si="19"/>
        <v>35229.9859</v>
      </c>
      <c r="S150" s="19">
        <f>G150</f>
        <v>9.9362499968265183E-3</v>
      </c>
      <c r="T150" s="3" t="str">
        <f t="shared" si="33"/>
        <v/>
      </c>
      <c r="U150" s="3">
        <f t="shared" si="33"/>
        <v>1.8693474129339113E-7</v>
      </c>
      <c r="V150" s="41"/>
    </row>
    <row r="151" spans="1:22" x14ac:dyDescent="0.2">
      <c r="A151" s="62" t="s">
        <v>522</v>
      </c>
      <c r="B151" s="63" t="s">
        <v>18</v>
      </c>
      <c r="C151" s="64">
        <v>50248.485999999997</v>
      </c>
      <c r="D151" s="64" t="s">
        <v>74</v>
      </c>
      <c r="E151" s="19">
        <f t="shared" si="31"/>
        <v>14728.50650771702</v>
      </c>
      <c r="F151">
        <f t="shared" si="32"/>
        <v>14728.5</v>
      </c>
      <c r="G151" s="19">
        <f>+C151-(C$7+F151*C$8)</f>
        <v>1.0036249994300306E-2</v>
      </c>
      <c r="K151">
        <f>G151</f>
        <v>1.0036249994300306E-2</v>
      </c>
      <c r="O151">
        <f t="shared" si="34"/>
        <v>-1.3032418746321401E-2</v>
      </c>
      <c r="P151">
        <f t="shared" si="35"/>
        <v>1.0368609501513753E-2</v>
      </c>
      <c r="Q151" s="13">
        <f t="shared" si="19"/>
        <v>35229.985999999997</v>
      </c>
      <c r="S151" s="19">
        <f>G151</f>
        <v>1.0036249994300306E-2</v>
      </c>
      <c r="T151" s="3" t="str">
        <f t="shared" si="33"/>
        <v/>
      </c>
      <c r="U151" s="3">
        <f t="shared" si="33"/>
        <v>1.104628420351656E-7</v>
      </c>
      <c r="V151" s="41"/>
    </row>
    <row r="152" spans="1:22" x14ac:dyDescent="0.2">
      <c r="A152" s="22" t="s">
        <v>44</v>
      </c>
      <c r="B152" s="3" t="s">
        <v>18</v>
      </c>
      <c r="C152" s="19">
        <v>50369.525900000001</v>
      </c>
      <c r="D152" s="19">
        <v>4.0000000000000002E-4</v>
      </c>
      <c r="E152" s="19">
        <f t="shared" si="31"/>
        <v>14806.991341956254</v>
      </c>
      <c r="F152">
        <f t="shared" si="32"/>
        <v>14807</v>
      </c>
      <c r="G152" s="19">
        <f>+C152-(C$7+F152*C$8)</f>
        <v>-1.3352500005566981E-2</v>
      </c>
      <c r="J152">
        <f>G152</f>
        <v>-1.3352500005566981E-2</v>
      </c>
      <c r="O152">
        <f t="shared" si="34"/>
        <v>-1.3442253785825272E-2</v>
      </c>
      <c r="P152">
        <f t="shared" si="35"/>
        <v>1.0721886044382926E-2</v>
      </c>
      <c r="Q152" s="13">
        <f t="shared" si="19"/>
        <v>35351.025900000001</v>
      </c>
      <c r="R152" s="19">
        <f>G152</f>
        <v>-1.3352500005566981E-2</v>
      </c>
      <c r="T152" s="3">
        <f t="shared" si="33"/>
        <v>8.0557410706537144E-9</v>
      </c>
      <c r="U152" s="3" t="str">
        <f t="shared" si="33"/>
        <v/>
      </c>
      <c r="V152" s="41"/>
    </row>
    <row r="153" spans="1:22" x14ac:dyDescent="0.2">
      <c r="A153" s="22" t="s">
        <v>45</v>
      </c>
      <c r="B153" s="3" t="s">
        <v>19</v>
      </c>
      <c r="C153" s="39">
        <v>50370.328000000001</v>
      </c>
      <c r="D153" s="19">
        <v>2.7000000000000001E-3</v>
      </c>
      <c r="E153" s="19">
        <f t="shared" si="31"/>
        <v>14807.511440581115</v>
      </c>
      <c r="F153">
        <f t="shared" si="32"/>
        <v>14807.5</v>
      </c>
      <c r="O153">
        <f t="shared" si="34"/>
        <v>-1.3444778499747807E-2</v>
      </c>
      <c r="P153">
        <f t="shared" si="35"/>
        <v>1.0724046300645862E-2</v>
      </c>
      <c r="Q153" s="13">
        <f t="shared" si="19"/>
        <v>35351.828000000001</v>
      </c>
      <c r="T153" s="3"/>
      <c r="U153" s="3"/>
      <c r="V153" s="41">
        <v>1.7643749997660052E-2</v>
      </c>
    </row>
    <row r="154" spans="1:22" x14ac:dyDescent="0.2">
      <c r="A154" s="22" t="s">
        <v>46</v>
      </c>
      <c r="B154" s="3" t="s">
        <v>19</v>
      </c>
      <c r="C154" s="39">
        <v>50370.328600000001</v>
      </c>
      <c r="D154" s="19"/>
      <c r="E154" s="19">
        <f t="shared" si="31"/>
        <v>14807.511829633821</v>
      </c>
      <c r="F154">
        <f t="shared" si="32"/>
        <v>14807.5</v>
      </c>
      <c r="O154">
        <f t="shared" si="34"/>
        <v>-1.3444778499747807E-2</v>
      </c>
      <c r="P154">
        <f t="shared" si="35"/>
        <v>1.0724046300645862E-2</v>
      </c>
      <c r="Q154" s="13">
        <f t="shared" ref="Q154:Q217" si="36">C154-15018.5</f>
        <v>35351.828600000001</v>
      </c>
      <c r="T154" s="3"/>
      <c r="U154" s="3"/>
      <c r="V154" s="41">
        <v>1.8243749997054692E-2</v>
      </c>
    </row>
    <row r="155" spans="1:22" x14ac:dyDescent="0.2">
      <c r="A155" s="62" t="s">
        <v>388</v>
      </c>
      <c r="B155" s="63" t="s">
        <v>19</v>
      </c>
      <c r="C155" s="64">
        <v>50685.669000000002</v>
      </c>
      <c r="D155" s="64" t="s">
        <v>74</v>
      </c>
      <c r="E155" s="19">
        <f t="shared" si="31"/>
        <v>15011.985222481411</v>
      </c>
      <c r="F155">
        <f t="shared" si="32"/>
        <v>15012</v>
      </c>
      <c r="G155" s="19">
        <f t="shared" ref="G155:G162" si="37">+C155-(C$7+F155*C$8)</f>
        <v>-2.2789999995438848E-2</v>
      </c>
      <c r="J155">
        <f t="shared" ref="J155:J162" si="38">G155</f>
        <v>-2.2789999995438848E-2</v>
      </c>
      <c r="O155">
        <f t="shared" si="34"/>
        <v>-1.4383190604439929E-2</v>
      </c>
      <c r="P155">
        <f t="shared" si="35"/>
        <v>1.150893606664115E-2</v>
      </c>
      <c r="Q155" s="13">
        <f t="shared" si="36"/>
        <v>35667.169000000002</v>
      </c>
      <c r="T155" s="3"/>
      <c r="U155" s="3"/>
      <c r="V155" s="41">
        <v>-2.2789999995438848E-2</v>
      </c>
    </row>
    <row r="156" spans="1:22" x14ac:dyDescent="0.2">
      <c r="A156" s="22" t="s">
        <v>47</v>
      </c>
      <c r="B156" s="3"/>
      <c r="C156" s="19">
        <v>50710.3531</v>
      </c>
      <c r="D156" s="19">
        <v>8.9999999999999998E-4</v>
      </c>
      <c r="E156" s="19">
        <f t="shared" si="31"/>
        <v>15027.990915619332</v>
      </c>
      <c r="F156">
        <f t="shared" si="32"/>
        <v>15028</v>
      </c>
      <c r="G156" s="19">
        <f t="shared" si="37"/>
        <v>-1.4009999998961575E-2</v>
      </c>
      <c r="J156">
        <f t="shared" si="38"/>
        <v>-1.4009999998961575E-2</v>
      </c>
      <c r="O156">
        <f t="shared" si="34"/>
        <v>-1.4448486564311865E-2</v>
      </c>
      <c r="P156">
        <f t="shared" si="35"/>
        <v>1.1561849316942268E-2</v>
      </c>
      <c r="Q156" s="13">
        <f t="shared" si="36"/>
        <v>35691.8531</v>
      </c>
      <c r="R156" s="19">
        <f>G156</f>
        <v>-1.4009999998961575E-2</v>
      </c>
      <c r="T156" s="3">
        <f t="shared" ref="T156:U162" si="39">IF(R156&lt;&gt;"",(O156-R156)^2,"")</f>
        <v>1.9227046799269348E-7</v>
      </c>
      <c r="U156" s="3" t="str">
        <f t="shared" si="39"/>
        <v/>
      </c>
      <c r="V156" s="41"/>
    </row>
    <row r="157" spans="1:22" x14ac:dyDescent="0.2">
      <c r="A157" s="22" t="s">
        <v>47</v>
      </c>
      <c r="B157" s="3" t="s">
        <v>19</v>
      </c>
      <c r="C157" s="19">
        <v>50726.571100000001</v>
      </c>
      <c r="D157" s="19">
        <v>6.9999999999999999E-4</v>
      </c>
      <c r="E157" s="19">
        <f t="shared" si="31"/>
        <v>15038.507010243433</v>
      </c>
      <c r="F157">
        <f t="shared" si="32"/>
        <v>15038.5</v>
      </c>
      <c r="G157" s="19">
        <f t="shared" si="37"/>
        <v>1.0811250002007E-2</v>
      </c>
      <c r="J157">
        <f t="shared" si="38"/>
        <v>1.0811250002007E-2</v>
      </c>
      <c r="O157">
        <f t="shared" si="34"/>
        <v>-1.4490680853560044E-2</v>
      </c>
      <c r="P157">
        <f t="shared" si="35"/>
        <v>1.1595888728834873E-2</v>
      </c>
      <c r="Q157" s="13">
        <f t="shared" si="36"/>
        <v>35708.071100000001</v>
      </c>
      <c r="S157" s="19">
        <f>G157</f>
        <v>1.0811250002007E-2</v>
      </c>
      <c r="T157" s="3" t="str">
        <f t="shared" si="39"/>
        <v/>
      </c>
      <c r="U157" s="3">
        <f t="shared" si="39"/>
        <v>6.1565793163806532E-7</v>
      </c>
      <c r="V157" s="41"/>
    </row>
    <row r="158" spans="1:22" x14ac:dyDescent="0.2">
      <c r="A158" s="62" t="s">
        <v>388</v>
      </c>
      <c r="B158" s="63" t="s">
        <v>19</v>
      </c>
      <c r="C158" s="64">
        <v>51049.637999999999</v>
      </c>
      <c r="D158" s="64" t="s">
        <v>74</v>
      </c>
      <c r="E158" s="19">
        <f t="shared" si="31"/>
        <v>15247.990429303449</v>
      </c>
      <c r="F158">
        <f t="shared" si="32"/>
        <v>15248</v>
      </c>
      <c r="G158" s="19">
        <f t="shared" si="37"/>
        <v>-1.4759999998204876E-2</v>
      </c>
      <c r="J158">
        <f t="shared" si="38"/>
        <v>-1.4759999998204876E-2</v>
      </c>
      <c r="O158">
        <f t="shared" si="34"/>
        <v>-1.5221577910576673E-2</v>
      </c>
      <c r="P158">
        <f t="shared" si="35"/>
        <v>1.2159481797250278E-2</v>
      </c>
      <c r="Q158" s="13">
        <f t="shared" si="36"/>
        <v>36031.137999999999</v>
      </c>
      <c r="R158" s="19">
        <f>G158</f>
        <v>-1.4759999998204876E-2</v>
      </c>
      <c r="T158" s="3">
        <f t="shared" si="39"/>
        <v>2.1305416918950666E-7</v>
      </c>
      <c r="U158" s="3" t="str">
        <f t="shared" si="39"/>
        <v/>
      </c>
      <c r="V158" s="41"/>
    </row>
    <row r="159" spans="1:22" x14ac:dyDescent="0.2">
      <c r="A159" s="22" t="s">
        <v>48</v>
      </c>
      <c r="B159" s="3" t="s">
        <v>19</v>
      </c>
      <c r="C159" s="19">
        <v>51107.497799999997</v>
      </c>
      <c r="D159" s="19">
        <v>5.0000000000000001E-4</v>
      </c>
      <c r="E159" s="19">
        <f t="shared" si="31"/>
        <v>15285.507948833083</v>
      </c>
      <c r="F159">
        <f t="shared" si="32"/>
        <v>15285.5</v>
      </c>
      <c r="G159" s="19">
        <f t="shared" si="37"/>
        <v>1.225874999363441E-2</v>
      </c>
      <c r="J159">
        <f t="shared" si="38"/>
        <v>1.225874999363441E-2</v>
      </c>
      <c r="O159">
        <f t="shared" si="34"/>
        <v>-1.532964590753836E-2</v>
      </c>
      <c r="P159">
        <f t="shared" si="35"/>
        <v>1.2236724804328926E-2</v>
      </c>
      <c r="Q159" s="13">
        <f t="shared" si="36"/>
        <v>36088.997799999997</v>
      </c>
      <c r="S159" s="19">
        <f>G159</f>
        <v>1.225874999363441E-2</v>
      </c>
      <c r="T159" s="3" t="str">
        <f t="shared" si="39"/>
        <v/>
      </c>
      <c r="U159" s="3">
        <f t="shared" si="39"/>
        <v>4.8510896394243546E-10</v>
      </c>
      <c r="V159" s="41"/>
    </row>
    <row r="160" spans="1:22" x14ac:dyDescent="0.2">
      <c r="A160" s="22" t="s">
        <v>48</v>
      </c>
      <c r="B160" s="3" t="s">
        <v>18</v>
      </c>
      <c r="C160" s="19">
        <v>51108.241800000003</v>
      </c>
      <c r="D160" s="19">
        <v>4.0000000000000002E-4</v>
      </c>
      <c r="E160" s="19">
        <f t="shared" si="31"/>
        <v>15285.990374187651</v>
      </c>
      <c r="F160">
        <f t="shared" si="32"/>
        <v>15286</v>
      </c>
      <c r="G160" s="19">
        <f t="shared" si="37"/>
        <v>-1.4844999997876585E-2</v>
      </c>
      <c r="J160">
        <f t="shared" si="38"/>
        <v>-1.4844999997876585E-2</v>
      </c>
      <c r="O160">
        <f t="shared" si="34"/>
        <v>-1.5331039305234821E-2</v>
      </c>
      <c r="P160">
        <f t="shared" si="35"/>
        <v>1.2237705508704847E-2</v>
      </c>
      <c r="Q160" s="13">
        <f t="shared" si="36"/>
        <v>36089.741800000003</v>
      </c>
      <c r="R160" s="19">
        <f>G160</f>
        <v>-1.4844999997876585E-2</v>
      </c>
      <c r="T160" s="3">
        <f t="shared" si="39"/>
        <v>2.3623420829727448E-7</v>
      </c>
      <c r="U160" s="3" t="str">
        <f t="shared" si="39"/>
        <v/>
      </c>
      <c r="V160" s="41"/>
    </row>
    <row r="161" spans="1:22" x14ac:dyDescent="0.2">
      <c r="A161" s="62" t="s">
        <v>388</v>
      </c>
      <c r="B161" s="63" t="s">
        <v>18</v>
      </c>
      <c r="C161" s="64">
        <v>51130.628700000001</v>
      </c>
      <c r="D161" s="64" t="s">
        <v>74</v>
      </c>
      <c r="E161" s="19">
        <f t="shared" si="31"/>
        <v>15300.506514201234</v>
      </c>
      <c r="F161">
        <f t="shared" si="32"/>
        <v>15300.5</v>
      </c>
      <c r="G161" s="19">
        <f t="shared" si="37"/>
        <v>1.0046249997685663E-2</v>
      </c>
      <c r="J161">
        <f t="shared" si="38"/>
        <v>1.0046249997685663E-2</v>
      </c>
      <c r="O161">
        <f t="shared" si="34"/>
        <v>-1.5370902200910088E-2</v>
      </c>
      <c r="P161">
        <f t="shared" si="35"/>
        <v>1.2265581217960812E-2</v>
      </c>
      <c r="Q161" s="13">
        <f t="shared" si="36"/>
        <v>36112.128700000001</v>
      </c>
      <c r="S161" s="19">
        <f>G161</f>
        <v>1.0046249997685663E-2</v>
      </c>
      <c r="T161" s="3" t="str">
        <f t="shared" si="39"/>
        <v/>
      </c>
      <c r="U161" s="3">
        <f t="shared" si="39"/>
        <v>4.92543106528798E-6</v>
      </c>
      <c r="V161" s="41"/>
    </row>
    <row r="162" spans="1:22" x14ac:dyDescent="0.2">
      <c r="A162" s="62" t="s">
        <v>388</v>
      </c>
      <c r="B162" s="63" t="s">
        <v>19</v>
      </c>
      <c r="C162" s="64">
        <v>51160.675000000003</v>
      </c>
      <c r="D162" s="64" t="s">
        <v>74</v>
      </c>
      <c r="E162" s="19">
        <f t="shared" si="31"/>
        <v>15319.989171366371</v>
      </c>
      <c r="F162">
        <f t="shared" si="32"/>
        <v>15320</v>
      </c>
      <c r="G162" s="19">
        <f t="shared" si="37"/>
        <v>-1.6699999992852099E-2</v>
      </c>
      <c r="J162">
        <f t="shared" si="38"/>
        <v>-1.6699999992852099E-2</v>
      </c>
      <c r="O162">
        <f t="shared" si="34"/>
        <v>-1.5422844207415831E-2</v>
      </c>
      <c r="P162">
        <f t="shared" si="35"/>
        <v>1.2301345000380185E-2</v>
      </c>
      <c r="Q162" s="13">
        <f t="shared" si="36"/>
        <v>36142.175000000003</v>
      </c>
      <c r="R162" s="19">
        <f>G162</f>
        <v>-1.6699999992852099E-2</v>
      </c>
      <c r="T162" s="3">
        <f t="shared" si="39"/>
        <v>1.6311269002733317E-6</v>
      </c>
      <c r="U162" s="3" t="str">
        <f t="shared" si="39"/>
        <v/>
      </c>
      <c r="V162" s="41"/>
    </row>
    <row r="163" spans="1:22" x14ac:dyDescent="0.2">
      <c r="A163" s="22" t="s">
        <v>49</v>
      </c>
      <c r="B163" s="3"/>
      <c r="C163" s="39">
        <v>51468.368000000002</v>
      </c>
      <c r="D163" s="21"/>
      <c r="E163" s="19">
        <f t="shared" si="31"/>
        <v>15519.503828116516</v>
      </c>
      <c r="F163">
        <f t="shared" si="32"/>
        <v>15519.5</v>
      </c>
      <c r="O163">
        <f t="shared" si="34"/>
        <v>-1.5843041224673844E-2</v>
      </c>
      <c r="P163">
        <f t="shared" si="35"/>
        <v>1.2552554683526241E-2</v>
      </c>
      <c r="Q163" s="13">
        <f t="shared" si="36"/>
        <v>36449.868000000002</v>
      </c>
      <c r="T163" s="3"/>
      <c r="U163" s="3"/>
      <c r="V163" s="41">
        <v>5.903750003199093E-3</v>
      </c>
    </row>
    <row r="164" spans="1:22" x14ac:dyDescent="0.2">
      <c r="A164" s="62" t="s">
        <v>388</v>
      </c>
      <c r="B164" s="63" t="s">
        <v>19</v>
      </c>
      <c r="C164" s="64">
        <v>51538.516100000001</v>
      </c>
      <c r="D164" s="64" t="s">
        <v>74</v>
      </c>
      <c r="E164" s="19">
        <f t="shared" si="31"/>
        <v>15564.989341576927</v>
      </c>
      <c r="F164">
        <f t="shared" si="32"/>
        <v>15565</v>
      </c>
      <c r="G164" s="19">
        <f t="shared" ref="G164:G175" si="40">+C164-(C$7+F164*C$8)</f>
        <v>-1.6437499994935934E-2</v>
      </c>
      <c r="J164">
        <f>G164</f>
        <v>-1.6437499994935934E-2</v>
      </c>
      <c r="O164">
        <f t="shared" si="34"/>
        <v>-1.5910161380553841E-2</v>
      </c>
      <c r="P164">
        <f t="shared" si="35"/>
        <v>1.2580352433471931E-2</v>
      </c>
      <c r="Q164" s="13">
        <f t="shared" si="36"/>
        <v>36520.016100000001</v>
      </c>
      <c r="R164" s="19">
        <f>G164</f>
        <v>-1.6437499994935934E-2</v>
      </c>
      <c r="T164" s="3">
        <f t="shared" ref="T164:T175" si="41">IF(R164&lt;&gt;"",(O164-R164)^2,"")</f>
        <v>2.780860142184253E-7</v>
      </c>
      <c r="U164" s="3" t="str">
        <f t="shared" ref="U164:U175" si="42">IF(S164&lt;&gt;"",(P164-S164)^2,"")</f>
        <v/>
      </c>
      <c r="V164" s="41"/>
    </row>
    <row r="165" spans="1:22" x14ac:dyDescent="0.2">
      <c r="A165" s="22" t="s">
        <v>50</v>
      </c>
      <c r="B165" s="33"/>
      <c r="C165" s="34">
        <v>51549.311399999999</v>
      </c>
      <c r="D165" s="35"/>
      <c r="E165" s="19">
        <f t="shared" si="31"/>
        <v>15571.989242692696</v>
      </c>
      <c r="F165">
        <f t="shared" si="32"/>
        <v>15572</v>
      </c>
      <c r="G165" s="19">
        <f t="shared" si="40"/>
        <v>-1.6590000006544869E-2</v>
      </c>
      <c r="K165">
        <f>G165</f>
        <v>-1.6590000006544869E-2</v>
      </c>
      <c r="O165">
        <f t="shared" si="34"/>
        <v>-1.5919532068788406E-2</v>
      </c>
      <c r="P165">
        <f t="shared" si="35"/>
        <v>1.2583651404155486E-2</v>
      </c>
      <c r="Q165" s="13">
        <f t="shared" si="36"/>
        <v>36530.811399999999</v>
      </c>
      <c r="R165" s="19">
        <f>G165</f>
        <v>-1.6590000006544869E-2</v>
      </c>
      <c r="T165" s="3">
        <f t="shared" si="41"/>
        <v>4.4952725555940536E-7</v>
      </c>
      <c r="U165" s="3" t="str">
        <f t="shared" si="42"/>
        <v/>
      </c>
      <c r="V165" s="41"/>
    </row>
    <row r="166" spans="1:22" x14ac:dyDescent="0.2">
      <c r="A166" s="23" t="s">
        <v>51</v>
      </c>
      <c r="B166" s="33" t="s">
        <v>18</v>
      </c>
      <c r="C166" s="34">
        <v>51809.944799999997</v>
      </c>
      <c r="D166" s="34">
        <v>2.0000000000000001E-4</v>
      </c>
      <c r="E166" s="19">
        <f t="shared" si="31"/>
        <v>15740.989458292737</v>
      </c>
      <c r="F166">
        <f t="shared" si="32"/>
        <v>15741</v>
      </c>
      <c r="G166" s="19">
        <f t="shared" si="40"/>
        <v>-1.6257499999483116E-2</v>
      </c>
      <c r="K166">
        <f>G166</f>
        <v>-1.6257499999483116E-2</v>
      </c>
      <c r="O166">
        <f t="shared" si="34"/>
        <v>-1.6068002944220734E-2</v>
      </c>
      <c r="P166">
        <f t="shared" si="35"/>
        <v>1.2584042853739041E-2</v>
      </c>
      <c r="Q166" s="13">
        <f t="shared" si="36"/>
        <v>36791.444799999997</v>
      </c>
      <c r="R166" s="19">
        <f>G166</f>
        <v>-1.6257499999483116E-2</v>
      </c>
      <c r="T166" s="3">
        <f t="shared" si="41"/>
        <v>3.5909133953114163E-8</v>
      </c>
      <c r="U166" s="3" t="str">
        <f t="shared" si="42"/>
        <v/>
      </c>
      <c r="V166" s="41"/>
    </row>
    <row r="167" spans="1:22" x14ac:dyDescent="0.2">
      <c r="A167" s="62" t="s">
        <v>388</v>
      </c>
      <c r="B167" s="63" t="s">
        <v>18</v>
      </c>
      <c r="C167" s="64">
        <v>51915.6152</v>
      </c>
      <c r="D167" s="64" t="s">
        <v>74</v>
      </c>
      <c r="E167" s="19">
        <f t="shared" si="31"/>
        <v>15809.508383275272</v>
      </c>
      <c r="F167">
        <f t="shared" si="32"/>
        <v>15809.5</v>
      </c>
      <c r="G167" s="19">
        <f t="shared" si="40"/>
        <v>1.2928750002174638E-2</v>
      </c>
      <c r="J167">
        <f>G167</f>
        <v>1.2928750002174638E-2</v>
      </c>
      <c r="O167">
        <f t="shared" si="34"/>
        <v>-1.6085471814725597E-2</v>
      </c>
      <c r="P167">
        <f t="shared" si="35"/>
        <v>1.2540872820802299E-2</v>
      </c>
      <c r="Q167" s="13">
        <f t="shared" si="36"/>
        <v>36897.1152</v>
      </c>
      <c r="S167" s="19">
        <f>G167</f>
        <v>1.2928750002174638E-2</v>
      </c>
      <c r="T167" s="3" t="str">
        <f t="shared" si="41"/>
        <v/>
      </c>
      <c r="U167" s="3">
        <f t="shared" si="42"/>
        <v>1.5044870782935039E-7</v>
      </c>
      <c r="V167" s="41"/>
    </row>
    <row r="168" spans="1:22" x14ac:dyDescent="0.2">
      <c r="A168" s="62" t="s">
        <v>388</v>
      </c>
      <c r="B168" s="63" t="s">
        <v>18</v>
      </c>
      <c r="C168" s="64">
        <v>52069.835899999998</v>
      </c>
      <c r="D168" s="64" t="s">
        <v>74</v>
      </c>
      <c r="E168" s="19">
        <f t="shared" si="31"/>
        <v>15909.508350854212</v>
      </c>
      <c r="F168">
        <f t="shared" si="32"/>
        <v>15909.5</v>
      </c>
      <c r="G168" s="19">
        <f t="shared" si="40"/>
        <v>1.2878749992523808E-2</v>
      </c>
      <c r="J168">
        <f>G168</f>
        <v>1.2878749992523808E-2</v>
      </c>
      <c r="O168">
        <f t="shared" si="34"/>
        <v>-1.6066628572164076E-2</v>
      </c>
      <c r="P168">
        <f t="shared" si="35"/>
        <v>1.2433173333047358E-2</v>
      </c>
      <c r="Q168" s="13">
        <f t="shared" si="36"/>
        <v>37051.335899999998</v>
      </c>
      <c r="S168" s="19">
        <f>G168</f>
        <v>1.2878749992523808E-2</v>
      </c>
      <c r="T168" s="3" t="str">
        <f t="shared" si="41"/>
        <v/>
      </c>
      <c r="U168" s="3">
        <f t="shared" si="42"/>
        <v>1.9853855947019272E-7</v>
      </c>
      <c r="V168" s="41"/>
    </row>
    <row r="169" spans="1:22" x14ac:dyDescent="0.2">
      <c r="A169" s="22" t="s">
        <v>52</v>
      </c>
      <c r="B169" s="33"/>
      <c r="C169" s="34">
        <v>52094.510999999999</v>
      </c>
      <c r="D169" s="35"/>
      <c r="E169" s="19">
        <f t="shared" si="31"/>
        <v>15925.508208201554</v>
      </c>
      <c r="F169">
        <f t="shared" si="32"/>
        <v>15925.5</v>
      </c>
      <c r="G169" s="19">
        <f t="shared" si="40"/>
        <v>1.2658749998081475E-2</v>
      </c>
      <c r="K169">
        <f>G169</f>
        <v>1.2658749998081475E-2</v>
      </c>
      <c r="O169">
        <f t="shared" si="34"/>
        <v>-1.6058731366654078E-2</v>
      </c>
      <c r="P169">
        <f t="shared" si="35"/>
        <v>1.2411042710489017E-2</v>
      </c>
      <c r="Q169" s="13">
        <f t="shared" si="36"/>
        <v>37076.010999999999</v>
      </c>
      <c r="S169" s="19">
        <f>G169</f>
        <v>1.2658749998081475E-2</v>
      </c>
      <c r="T169" s="3" t="str">
        <f t="shared" si="41"/>
        <v/>
      </c>
      <c r="U169" s="3">
        <f t="shared" si="42"/>
        <v>6.135890032641285E-8</v>
      </c>
      <c r="V169" s="41"/>
    </row>
    <row r="170" spans="1:22" x14ac:dyDescent="0.2">
      <c r="A170" s="22" t="s">
        <v>53</v>
      </c>
      <c r="B170" s="33" t="s">
        <v>18</v>
      </c>
      <c r="C170" s="34">
        <v>52121.4712</v>
      </c>
      <c r="D170" s="34">
        <v>6.9999999999999999E-4</v>
      </c>
      <c r="E170" s="19">
        <f t="shared" si="31"/>
        <v>15942.989772777009</v>
      </c>
      <c r="F170">
        <f t="shared" si="32"/>
        <v>15943</v>
      </c>
      <c r="G170" s="19">
        <f t="shared" si="40"/>
        <v>-1.5772500002640299E-2</v>
      </c>
      <c r="J170">
        <f t="shared" ref="J170:J175" si="43">G170</f>
        <v>-1.5772500002640299E-2</v>
      </c>
      <c r="O170">
        <f t="shared" si="34"/>
        <v>-1.604855331624833E-2</v>
      </c>
      <c r="P170">
        <f t="shared" si="35"/>
        <v>1.2385296492263512E-2</v>
      </c>
      <c r="Q170" s="13">
        <f t="shared" si="36"/>
        <v>37102.9712</v>
      </c>
      <c r="R170" s="19">
        <f>G170</f>
        <v>-1.5772500002640299E-2</v>
      </c>
      <c r="T170" s="3">
        <f t="shared" si="41"/>
        <v>7.6205431953973492E-8</v>
      </c>
      <c r="U170" s="3" t="str">
        <f t="shared" si="42"/>
        <v/>
      </c>
      <c r="V170" s="41"/>
    </row>
    <row r="171" spans="1:22" x14ac:dyDescent="0.2">
      <c r="A171" s="22" t="s">
        <v>53</v>
      </c>
      <c r="B171" s="3" t="s">
        <v>19</v>
      </c>
      <c r="C171" s="19">
        <v>52148.489200000004</v>
      </c>
      <c r="D171" s="19">
        <v>1E-3</v>
      </c>
      <c r="E171" s="19">
        <f t="shared" si="31"/>
        <v>15960.50881609641</v>
      </c>
      <c r="F171">
        <f t="shared" si="32"/>
        <v>15960.5</v>
      </c>
      <c r="G171" s="19">
        <f t="shared" si="40"/>
        <v>1.359624999895459E-2</v>
      </c>
      <c r="J171">
        <f t="shared" si="43"/>
        <v>1.359624999895459E-2</v>
      </c>
      <c r="O171">
        <f t="shared" si="34"/>
        <v>-1.6036766819429279E-2</v>
      </c>
      <c r="P171">
        <f t="shared" si="35"/>
        <v>1.2357943425997381E-2</v>
      </c>
      <c r="Q171" s="13">
        <f t="shared" si="36"/>
        <v>37129.989200000004</v>
      </c>
      <c r="S171" s="19">
        <f>G171</f>
        <v>1.359624999895459E-2</v>
      </c>
      <c r="T171" s="3" t="str">
        <f t="shared" si="41"/>
        <v/>
      </c>
      <c r="U171" s="3">
        <f t="shared" si="42"/>
        <v>1.5334031686290281E-6</v>
      </c>
      <c r="V171" s="41"/>
    </row>
    <row r="172" spans="1:22" x14ac:dyDescent="0.2">
      <c r="A172" s="22" t="s">
        <v>53</v>
      </c>
      <c r="B172" s="3" t="s">
        <v>19</v>
      </c>
      <c r="C172" s="19">
        <v>52151.5723</v>
      </c>
      <c r="D172" s="19">
        <v>7.1999999999999998E-3</v>
      </c>
      <c r="E172" s="19">
        <f t="shared" si="31"/>
        <v>15962.50796342256</v>
      </c>
      <c r="F172">
        <f t="shared" si="32"/>
        <v>15962.5</v>
      </c>
      <c r="G172" s="19">
        <f t="shared" si="40"/>
        <v>1.2281249997613486E-2</v>
      </c>
      <c r="J172">
        <f t="shared" si="43"/>
        <v>1.2281249997613486E-2</v>
      </c>
      <c r="O172">
        <f t="shared" si="34"/>
        <v>-1.6035317428195861E-2</v>
      </c>
      <c r="P172">
        <f t="shared" si="35"/>
        <v>1.2354715192577016E-2</v>
      </c>
      <c r="Q172" s="13">
        <f t="shared" si="36"/>
        <v>37133.0723</v>
      </c>
      <c r="S172" s="19">
        <f>G172</f>
        <v>1.2281249997613486E-2</v>
      </c>
      <c r="T172" s="3" t="str">
        <f t="shared" si="41"/>
        <v/>
      </c>
      <c r="U172" s="3">
        <f t="shared" si="42"/>
        <v>5.397134871029427E-9</v>
      </c>
      <c r="V172" s="41"/>
    </row>
    <row r="173" spans="1:22" x14ac:dyDescent="0.2">
      <c r="A173" s="22" t="s">
        <v>53</v>
      </c>
      <c r="B173" s="3" t="s">
        <v>19</v>
      </c>
      <c r="C173" s="19">
        <v>52202.464699999997</v>
      </c>
      <c r="D173" s="19">
        <v>8.9999999999999998E-4</v>
      </c>
      <c r="E173" s="19">
        <f t="shared" si="31"/>
        <v>15995.507673254082</v>
      </c>
      <c r="F173">
        <f t="shared" si="32"/>
        <v>15995.5</v>
      </c>
      <c r="G173" s="19">
        <f t="shared" si="40"/>
        <v>1.1833749995275866E-2</v>
      </c>
      <c r="J173">
        <f t="shared" si="43"/>
        <v>1.1833749995275866E-2</v>
      </c>
      <c r="O173">
        <f t="shared" si="34"/>
        <v>-1.600837346110141E-2</v>
      </c>
      <c r="P173">
        <f t="shared" si="35"/>
        <v>1.2298430025777166E-2</v>
      </c>
      <c r="Q173" s="13">
        <f t="shared" si="36"/>
        <v>37183.964699999997</v>
      </c>
      <c r="S173" s="19">
        <f>G173</f>
        <v>1.1833749995275866E-2</v>
      </c>
      <c r="T173" s="3" t="str">
        <f t="shared" si="41"/>
        <v/>
      </c>
      <c r="U173" s="3">
        <f t="shared" si="42"/>
        <v>2.1592753074668883E-7</v>
      </c>
      <c r="V173" s="41"/>
    </row>
    <row r="174" spans="1:22" x14ac:dyDescent="0.2">
      <c r="A174" s="22" t="s">
        <v>54</v>
      </c>
      <c r="B174" s="3"/>
      <c r="C174" s="19">
        <v>52216.344599999997</v>
      </c>
      <c r="D174" s="21"/>
      <c r="E174" s="19">
        <f t="shared" si="31"/>
        <v>16004.507694327771</v>
      </c>
      <c r="F174">
        <f t="shared" si="32"/>
        <v>16004.5</v>
      </c>
      <c r="G174" s="19">
        <f t="shared" si="40"/>
        <v>1.1866249995364342E-2</v>
      </c>
      <c r="J174">
        <f t="shared" si="43"/>
        <v>1.1866249995364342E-2</v>
      </c>
      <c r="O174">
        <f t="shared" si="34"/>
        <v>-1.6000034556063716E-2</v>
      </c>
      <c r="P174">
        <f t="shared" si="35"/>
        <v>1.2282093242349305E-2</v>
      </c>
      <c r="Q174" s="13">
        <f t="shared" si="36"/>
        <v>37197.844599999997</v>
      </c>
      <c r="S174" s="19">
        <f>G174</f>
        <v>1.1866249995364342E-2</v>
      </c>
      <c r="T174" s="3" t="str">
        <f t="shared" si="41"/>
        <v/>
      </c>
      <c r="U174" s="3">
        <f t="shared" si="42"/>
        <v>1.7292560606299677E-7</v>
      </c>
      <c r="V174" s="41"/>
    </row>
    <row r="175" spans="1:22" x14ac:dyDescent="0.2">
      <c r="A175" s="62" t="s">
        <v>388</v>
      </c>
      <c r="B175" s="63" t="s">
        <v>18</v>
      </c>
      <c r="C175" s="64">
        <v>52225.5982</v>
      </c>
      <c r="D175" s="64" t="s">
        <v>74</v>
      </c>
      <c r="E175" s="19">
        <f t="shared" si="31"/>
        <v>16010.507924517291</v>
      </c>
      <c r="F175">
        <f t="shared" si="32"/>
        <v>16010.5</v>
      </c>
      <c r="G175" s="19">
        <f t="shared" si="40"/>
        <v>1.2221249999129213E-2</v>
      </c>
      <c r="J175">
        <f t="shared" si="43"/>
        <v>1.2221249999129213E-2</v>
      </c>
      <c r="O175">
        <f t="shared" si="34"/>
        <v>-1.5994239654494674E-2</v>
      </c>
      <c r="P175">
        <f t="shared" si="35"/>
        <v>1.2270967724485951E-2</v>
      </c>
      <c r="Q175" s="13">
        <f t="shared" si="36"/>
        <v>37207.0982</v>
      </c>
      <c r="S175" s="19">
        <f>G175</f>
        <v>1.2221249999129213E-2</v>
      </c>
      <c r="T175" s="3" t="str">
        <f t="shared" si="41"/>
        <v/>
      </c>
      <c r="U175" s="3">
        <f t="shared" si="42"/>
        <v>2.4718522146479974E-9</v>
      </c>
      <c r="V175" s="41"/>
    </row>
    <row r="176" spans="1:22" x14ac:dyDescent="0.2">
      <c r="A176" s="62" t="s">
        <v>388</v>
      </c>
      <c r="B176" s="63" t="s">
        <v>18</v>
      </c>
      <c r="C176" s="64">
        <v>52299.621099999997</v>
      </c>
      <c r="D176" s="64" t="s">
        <v>74</v>
      </c>
      <c r="E176" s="19">
        <f t="shared" si="31"/>
        <v>16058.505940348492</v>
      </c>
      <c r="F176">
        <f t="shared" si="32"/>
        <v>16058.5</v>
      </c>
      <c r="O176">
        <f t="shared" si="34"/>
        <v>-1.5941103473829103E-2</v>
      </c>
      <c r="P176">
        <f t="shared" si="35"/>
        <v>1.2175235154279401E-2</v>
      </c>
      <c r="Q176" s="13">
        <f t="shared" si="36"/>
        <v>37281.121099999997</v>
      </c>
      <c r="T176" s="3"/>
      <c r="U176" s="3"/>
      <c r="V176" s="41">
        <v>9.1612499963957816E-3</v>
      </c>
    </row>
    <row r="177" spans="1:22" x14ac:dyDescent="0.2">
      <c r="A177" s="22" t="s">
        <v>55</v>
      </c>
      <c r="B177" s="3" t="s">
        <v>18</v>
      </c>
      <c r="C177" s="19">
        <v>52485.432999999997</v>
      </c>
      <c r="D177" s="19">
        <v>4.0000000000000002E-4</v>
      </c>
      <c r="E177" s="19">
        <f t="shared" si="31"/>
        <v>16178.990310966583</v>
      </c>
      <c r="F177">
        <f t="shared" si="32"/>
        <v>16179</v>
      </c>
      <c r="G177" s="19">
        <f>+C177-(C$7+F177*C$8)</f>
        <v>-1.4942500005417969E-2</v>
      </c>
      <c r="J177">
        <f>G177</f>
        <v>-1.4942500005417969E-2</v>
      </c>
      <c r="O177">
        <f t="shared" si="34"/>
        <v>-1.5754869781301001E-2</v>
      </c>
      <c r="P177">
        <f t="shared" si="35"/>
        <v>1.1882693828626091E-2</v>
      </c>
      <c r="Q177" s="13">
        <f t="shared" si="36"/>
        <v>37466.932999999997</v>
      </c>
      <c r="R177" s="19">
        <f>G177</f>
        <v>-1.4942500005417969E-2</v>
      </c>
      <c r="T177" s="3">
        <f t="shared" ref="T177:U180" si="44">IF(R177&lt;&gt;"",(O177-R177)^2,"")</f>
        <v>6.5994465276824714E-7</v>
      </c>
      <c r="U177" s="3" t="str">
        <f t="shared" si="44"/>
        <v/>
      </c>
      <c r="V177" s="41"/>
    </row>
    <row r="178" spans="1:22" x14ac:dyDescent="0.2">
      <c r="A178" s="62" t="s">
        <v>388</v>
      </c>
      <c r="B178" s="63" t="s">
        <v>19</v>
      </c>
      <c r="C178" s="64">
        <v>52494.684600000001</v>
      </c>
      <c r="D178" s="64" t="s">
        <v>74</v>
      </c>
      <c r="E178" s="19">
        <f t="shared" si="31"/>
        <v>16184.989244313751</v>
      </c>
      <c r="F178">
        <f t="shared" si="32"/>
        <v>16185</v>
      </c>
      <c r="G178" s="19">
        <f>+C178-(C$7+F178*C$8)</f>
        <v>-1.6587500002060551E-2</v>
      </c>
      <c r="J178">
        <f>G178</f>
        <v>-1.6587500002060551E-2</v>
      </c>
      <c r="O178">
        <f t="shared" si="34"/>
        <v>-1.5743632480358847E-2</v>
      </c>
      <c r="P178">
        <f t="shared" si="35"/>
        <v>1.1866196140069958E-2</v>
      </c>
      <c r="Q178" s="13">
        <f t="shared" si="36"/>
        <v>37476.184600000001</v>
      </c>
      <c r="R178" s="19">
        <f>G178</f>
        <v>-1.6587500002060551E-2</v>
      </c>
      <c r="T178" s="3">
        <f t="shared" si="44"/>
        <v>7.1211239418297637E-7</v>
      </c>
      <c r="U178" s="3" t="str">
        <f t="shared" si="44"/>
        <v/>
      </c>
      <c r="V178" s="41"/>
    </row>
    <row r="179" spans="1:22" x14ac:dyDescent="0.2">
      <c r="A179" s="22" t="s">
        <v>55</v>
      </c>
      <c r="B179" s="16" t="s">
        <v>18</v>
      </c>
      <c r="C179" s="19">
        <v>52536.324800000002</v>
      </c>
      <c r="D179" s="19">
        <v>1.1000000000000001E-3</v>
      </c>
      <c r="E179" s="19">
        <f t="shared" si="31"/>
        <v>16211.989631745404</v>
      </c>
      <c r="F179">
        <f t="shared" si="32"/>
        <v>16212</v>
      </c>
      <c r="G179" s="19">
        <f>+C179-(C$7+F179*C$8)</f>
        <v>-1.5989999999874271E-2</v>
      </c>
      <c r="J179">
        <f>G179</f>
        <v>-1.5989999999874271E-2</v>
      </c>
      <c r="O179">
        <f t="shared" si="34"/>
        <v>-1.5690772069305008E-2</v>
      </c>
      <c r="P179">
        <f t="shared" si="35"/>
        <v>1.1789712764669301E-2</v>
      </c>
      <c r="Q179" s="13">
        <f t="shared" si="36"/>
        <v>37517.824800000002</v>
      </c>
      <c r="R179" s="19">
        <f>G179</f>
        <v>-1.5989999999874271E-2</v>
      </c>
      <c r="T179" s="3">
        <f t="shared" si="44"/>
        <v>8.9537354432763761E-8</v>
      </c>
      <c r="U179" s="3" t="str">
        <f t="shared" si="44"/>
        <v/>
      </c>
      <c r="V179" s="41"/>
    </row>
    <row r="180" spans="1:22" x14ac:dyDescent="0.2">
      <c r="A180" s="22" t="s">
        <v>55</v>
      </c>
      <c r="B180" s="16" t="s">
        <v>19</v>
      </c>
      <c r="C180" s="19">
        <v>52546.377</v>
      </c>
      <c r="D180" s="19">
        <v>2.9999999999999997E-4</v>
      </c>
      <c r="E180" s="19">
        <f t="shared" si="31"/>
        <v>16218.507691085668</v>
      </c>
      <c r="F180">
        <f t="shared" si="32"/>
        <v>16218.5</v>
      </c>
      <c r="G180" s="19">
        <f>+C180-(C$7+F180*C$8)</f>
        <v>1.1861250000947621E-2</v>
      </c>
      <c r="J180">
        <f>G180</f>
        <v>1.1861250000947621E-2</v>
      </c>
      <c r="O180">
        <f t="shared" si="34"/>
        <v>-1.5677487076053591E-2</v>
      </c>
      <c r="P180">
        <f t="shared" si="35"/>
        <v>1.177075333343019E-2</v>
      </c>
      <c r="Q180" s="13">
        <f t="shared" si="36"/>
        <v>37527.877</v>
      </c>
      <c r="S180" s="19">
        <f>G180</f>
        <v>1.1861250000947621E-2</v>
      </c>
      <c r="T180" s="3" t="str">
        <f t="shared" si="44"/>
        <v/>
      </c>
      <c r="U180" s="3">
        <f t="shared" si="44"/>
        <v>8.1896468317604309E-9</v>
      </c>
      <c r="V180" s="41"/>
    </row>
    <row r="181" spans="1:22" x14ac:dyDescent="0.2">
      <c r="A181" s="22" t="s">
        <v>56</v>
      </c>
      <c r="B181" s="3"/>
      <c r="C181" s="39">
        <v>52549.474999999999</v>
      </c>
      <c r="D181" s="21"/>
      <c r="E181" s="19">
        <f t="shared" si="31"/>
        <v>16220.516499887335</v>
      </c>
      <c r="F181">
        <f t="shared" si="32"/>
        <v>16220.5</v>
      </c>
      <c r="G181" s="72"/>
      <c r="O181">
        <f t="shared" si="34"/>
        <v>-1.5673355785004058E-2</v>
      </c>
      <c r="P181">
        <f t="shared" si="35"/>
        <v>1.1764877088885854E-2</v>
      </c>
      <c r="Q181" s="13">
        <f t="shared" si="36"/>
        <v>37530.974999999999</v>
      </c>
      <c r="T181" s="3"/>
      <c r="U181" s="3"/>
      <c r="V181" s="41">
        <v>2.5446249994274694E-2</v>
      </c>
    </row>
    <row r="182" spans="1:22" x14ac:dyDescent="0.2">
      <c r="A182" s="62" t="s">
        <v>388</v>
      </c>
      <c r="B182" s="63" t="s">
        <v>19</v>
      </c>
      <c r="C182" s="64">
        <v>52602.6391</v>
      </c>
      <c r="D182" s="64" t="s">
        <v>74</v>
      </c>
      <c r="E182" s="19">
        <f t="shared" si="31"/>
        <v>16254.989228103223</v>
      </c>
      <c r="F182">
        <f t="shared" si="32"/>
        <v>16255</v>
      </c>
      <c r="G182" s="19">
        <f t="shared" ref="G182:G213" si="45">+C182-(C$7+F182*C$8)</f>
        <v>-1.661249999597203E-2</v>
      </c>
      <c r="J182">
        <f>G182</f>
        <v>-1.661249999597203E-2</v>
      </c>
      <c r="O182">
        <f t="shared" si="34"/>
        <v>-1.5598867666739756E-2</v>
      </c>
      <c r="P182">
        <f t="shared" si="35"/>
        <v>1.1660368786600189E-2</v>
      </c>
      <c r="Q182" s="13">
        <f t="shared" si="36"/>
        <v>37584.1391</v>
      </c>
      <c r="R182" s="19">
        <f>G182</f>
        <v>-1.661249999597203E-2</v>
      </c>
      <c r="T182" s="3">
        <f t="shared" ref="T182:U189" si="46">IF(R182&lt;&gt;"",(O182-R182)^2,"")</f>
        <v>1.0274504988648447E-6</v>
      </c>
      <c r="U182" s="3" t="str">
        <f t="shared" si="46"/>
        <v/>
      </c>
      <c r="V182" s="41"/>
    </row>
    <row r="183" spans="1:22" x14ac:dyDescent="0.2">
      <c r="A183" s="62" t="s">
        <v>388</v>
      </c>
      <c r="B183" s="63" t="s">
        <v>19</v>
      </c>
      <c r="C183" s="64">
        <v>52616.519500000002</v>
      </c>
      <c r="D183" s="64" t="s">
        <v>74</v>
      </c>
      <c r="E183" s="19">
        <f t="shared" si="31"/>
        <v>16263.989573387498</v>
      </c>
      <c r="F183">
        <f t="shared" si="32"/>
        <v>16264</v>
      </c>
      <c r="G183" s="19">
        <f t="shared" si="45"/>
        <v>-1.6079999993962701E-2</v>
      </c>
      <c r="J183">
        <f>G183</f>
        <v>-1.6079999993962701E-2</v>
      </c>
      <c r="O183">
        <f t="shared" si="34"/>
        <v>-1.557843599158576E-2</v>
      </c>
      <c r="P183">
        <f t="shared" si="35"/>
        <v>1.1632132090569647E-2</v>
      </c>
      <c r="Q183" s="13">
        <f t="shared" si="36"/>
        <v>37598.019500000002</v>
      </c>
      <c r="R183" s="19">
        <f>G183</f>
        <v>-1.6079999993962701E-2</v>
      </c>
      <c r="T183" s="3">
        <f t="shared" si="46"/>
        <v>2.5156644848037695E-7</v>
      </c>
      <c r="U183" s="3" t="str">
        <f t="shared" si="46"/>
        <v/>
      </c>
      <c r="V183" s="41"/>
    </row>
    <row r="184" spans="1:22" x14ac:dyDescent="0.2">
      <c r="A184" s="62" t="s">
        <v>388</v>
      </c>
      <c r="B184" s="63" t="s">
        <v>18</v>
      </c>
      <c r="C184" s="64">
        <v>52663.5844</v>
      </c>
      <c r="D184" s="64" t="s">
        <v>74</v>
      </c>
      <c r="E184" s="19">
        <f t="shared" si="31"/>
        <v>16294.507451169831</v>
      </c>
      <c r="F184">
        <f t="shared" si="32"/>
        <v>16294.5</v>
      </c>
      <c r="G184" s="19">
        <f t="shared" si="45"/>
        <v>1.149124999938067E-2</v>
      </c>
      <c r="J184">
        <f>G184</f>
        <v>1.149124999938067E-2</v>
      </c>
      <c r="O184">
        <f t="shared" si="34"/>
        <v>-1.550612928520472E-2</v>
      </c>
      <c r="P184">
        <f t="shared" si="35"/>
        <v>1.1533463026452357E-2</v>
      </c>
      <c r="Q184" s="13">
        <f t="shared" si="36"/>
        <v>37645.0844</v>
      </c>
      <c r="S184" s="19">
        <f>G184</f>
        <v>1.149124999938067E-2</v>
      </c>
      <c r="T184" s="3" t="str">
        <f t="shared" si="46"/>
        <v/>
      </c>
      <c r="U184" s="3">
        <f t="shared" si="46"/>
        <v>1.7819396545549108E-9</v>
      </c>
      <c r="V184" s="41"/>
    </row>
    <row r="185" spans="1:22" x14ac:dyDescent="0.2">
      <c r="A185" s="24" t="s">
        <v>57</v>
      </c>
      <c r="B185" s="16"/>
      <c r="C185" s="19">
        <v>52835.513599999998</v>
      </c>
      <c r="D185" s="19">
        <v>6.9999999999999999E-4</v>
      </c>
      <c r="E185" s="19">
        <f t="shared" si="31"/>
        <v>16405.989985134944</v>
      </c>
      <c r="F185">
        <f t="shared" si="32"/>
        <v>16406</v>
      </c>
      <c r="G185" s="19">
        <f t="shared" si="45"/>
        <v>-1.5445000004547182E-2</v>
      </c>
      <c r="J185">
        <f>G185</f>
        <v>-1.5445000004547182E-2</v>
      </c>
      <c r="O185">
        <f t="shared" si="34"/>
        <v>-1.5201832684662341E-2</v>
      </c>
      <c r="P185">
        <f t="shared" si="35"/>
        <v>1.1134139908767221E-2</v>
      </c>
      <c r="Q185" s="13">
        <f t="shared" si="36"/>
        <v>37817.013599999998</v>
      </c>
      <c r="R185" s="19">
        <f>G185</f>
        <v>-1.5445000004547182E-2</v>
      </c>
      <c r="T185" s="3">
        <f t="shared" si="46"/>
        <v>5.9130345459976863E-8</v>
      </c>
      <c r="U185" s="3" t="str">
        <f t="shared" si="46"/>
        <v/>
      </c>
      <c r="V185" s="41"/>
    </row>
    <row r="186" spans="1:22" x14ac:dyDescent="0.2">
      <c r="A186" s="62" t="s">
        <v>655</v>
      </c>
      <c r="B186" s="63" t="s">
        <v>18</v>
      </c>
      <c r="C186" s="64">
        <v>52919.590400000001</v>
      </c>
      <c r="D186" s="64" t="s">
        <v>74</v>
      </c>
      <c r="E186" s="19">
        <f t="shared" si="31"/>
        <v>16460.507162622409</v>
      </c>
      <c r="F186">
        <f t="shared" si="32"/>
        <v>16460.5</v>
      </c>
      <c r="G186" s="19">
        <f t="shared" si="45"/>
        <v>1.1046250001527369E-2</v>
      </c>
      <c r="J186">
        <f>G186</f>
        <v>1.1046250001527369E-2</v>
      </c>
      <c r="O186">
        <f t="shared" si="34"/>
        <v>-1.5030533666208559E-2</v>
      </c>
      <c r="P186">
        <f t="shared" si="35"/>
        <v>1.0917308162103284E-2</v>
      </c>
      <c r="Q186" s="13">
        <f t="shared" si="36"/>
        <v>37901.090400000001</v>
      </c>
      <c r="S186" s="19">
        <f>G186</f>
        <v>1.1046250001527369E-2</v>
      </c>
      <c r="T186" s="3" t="str">
        <f t="shared" si="46"/>
        <v/>
      </c>
      <c r="U186" s="3">
        <f t="shared" si="46"/>
        <v>1.6625997954066401E-8</v>
      </c>
      <c r="V186" s="41"/>
    </row>
    <row r="187" spans="1:22" x14ac:dyDescent="0.2">
      <c r="A187" s="23" t="s">
        <v>58</v>
      </c>
      <c r="B187" s="3" t="s">
        <v>18</v>
      </c>
      <c r="C187" s="19">
        <v>52968.144200000002</v>
      </c>
      <c r="D187" s="21">
        <v>1E-4</v>
      </c>
      <c r="E187" s="19">
        <f t="shared" si="31"/>
        <v>16491.990474692931</v>
      </c>
      <c r="F187">
        <f t="shared" si="32"/>
        <v>16492</v>
      </c>
      <c r="G187" s="19">
        <f t="shared" si="45"/>
        <v>-1.4690000003611203E-2</v>
      </c>
      <c r="K187">
        <f>G187</f>
        <v>-1.4690000003611203E-2</v>
      </c>
      <c r="O187">
        <f t="shared" si="34"/>
        <v>-1.4924860486730274E-2</v>
      </c>
      <c r="P187">
        <f t="shared" si="35"/>
        <v>1.0785636744357917E-2</v>
      </c>
      <c r="Q187" s="13">
        <f t="shared" si="36"/>
        <v>37949.644200000002</v>
      </c>
      <c r="R187" s="19">
        <f>G187</f>
        <v>-1.4690000003611203E-2</v>
      </c>
      <c r="T187" s="3">
        <f t="shared" si="46"/>
        <v>5.5159446530923303E-8</v>
      </c>
      <c r="U187" s="3" t="str">
        <f t="shared" si="46"/>
        <v/>
      </c>
      <c r="V187" s="41"/>
    </row>
    <row r="188" spans="1:22" x14ac:dyDescent="0.2">
      <c r="A188" s="22" t="s">
        <v>61</v>
      </c>
      <c r="B188" s="36"/>
      <c r="C188" s="34">
        <v>53165.547100000003</v>
      </c>
      <c r="D188" s="34">
        <v>5.9999999999999995E-4</v>
      </c>
      <c r="E188" s="19">
        <f t="shared" si="31"/>
        <v>16619.990695156132</v>
      </c>
      <c r="F188">
        <f t="shared" si="32"/>
        <v>16620</v>
      </c>
      <c r="G188" s="19">
        <f t="shared" si="45"/>
        <v>-1.434999999764841E-2</v>
      </c>
      <c r="J188">
        <f>G188</f>
        <v>-1.434999999764841E-2</v>
      </c>
      <c r="O188">
        <f t="shared" si="34"/>
        <v>-1.4446060332229707E-2</v>
      </c>
      <c r="P188">
        <f t="shared" si="35"/>
        <v>1.0203972907709698E-2</v>
      </c>
      <c r="Q188" s="13">
        <f t="shared" si="36"/>
        <v>38147.047100000003</v>
      </c>
      <c r="R188" s="19">
        <f>G188</f>
        <v>-1.434999999764841E-2</v>
      </c>
      <c r="T188" s="3">
        <f t="shared" si="46"/>
        <v>9.227587879870713E-9</v>
      </c>
      <c r="U188" s="3" t="str">
        <f t="shared" si="46"/>
        <v/>
      </c>
      <c r="V188" s="41"/>
    </row>
    <row r="189" spans="1:22" x14ac:dyDescent="0.2">
      <c r="A189" s="62" t="s">
        <v>655</v>
      </c>
      <c r="B189" s="63" t="s">
        <v>18</v>
      </c>
      <c r="C189" s="64">
        <v>53195.645600000003</v>
      </c>
      <c r="D189" s="64" t="s">
        <v>74</v>
      </c>
      <c r="E189" s="19">
        <f t="shared" si="31"/>
        <v>16639.507199906628</v>
      </c>
      <c r="F189">
        <f t="shared" si="32"/>
        <v>16639.5</v>
      </c>
      <c r="G189" s="19">
        <f t="shared" si="45"/>
        <v>1.1103750002803281E-2</v>
      </c>
      <c r="J189">
        <f>G189</f>
        <v>1.1103750002803281E-2</v>
      </c>
      <c r="O189">
        <f t="shared" si="34"/>
        <v>-1.4366265354148313E-2</v>
      </c>
      <c r="P189">
        <f t="shared" si="35"/>
        <v>1.0108944223918333E-2</v>
      </c>
      <c r="Q189" s="13">
        <f t="shared" si="36"/>
        <v>38177.145600000003</v>
      </c>
      <c r="S189" s="19">
        <f>G189</f>
        <v>1.1103750002803281E-2</v>
      </c>
      <c r="T189" s="3" t="str">
        <f t="shared" si="46"/>
        <v/>
      </c>
      <c r="U189" s="3">
        <f t="shared" si="46"/>
        <v>9.8963853770288716E-7</v>
      </c>
      <c r="V189" s="41"/>
    </row>
    <row r="190" spans="1:22" x14ac:dyDescent="0.2">
      <c r="A190" s="37" t="s">
        <v>73</v>
      </c>
      <c r="B190" s="38" t="s">
        <v>18</v>
      </c>
      <c r="C190" s="42">
        <v>53216.449000000001</v>
      </c>
      <c r="D190" s="37" t="s">
        <v>74</v>
      </c>
      <c r="E190" s="19">
        <f t="shared" si="31"/>
        <v>16652.996564988822</v>
      </c>
      <c r="F190">
        <f t="shared" si="32"/>
        <v>16653</v>
      </c>
      <c r="G190" s="19">
        <f t="shared" si="45"/>
        <v>-5.2974999998696148E-3</v>
      </c>
      <c r="I190">
        <f>G190</f>
        <v>-5.2974999998696148E-3</v>
      </c>
      <c r="O190">
        <f t="shared" si="34"/>
        <v>-1.4309977015148363E-2</v>
      </c>
      <c r="P190">
        <f t="shared" si="35"/>
        <v>1.0042183549356079E-2</v>
      </c>
      <c r="Q190" s="13">
        <f t="shared" si="36"/>
        <v>38197.949000000001</v>
      </c>
      <c r="T190" s="3"/>
      <c r="U190" s="3"/>
      <c r="V190" s="41">
        <v>-5.2974999998696148E-3</v>
      </c>
    </row>
    <row r="191" spans="1:22" x14ac:dyDescent="0.2">
      <c r="A191" s="22" t="s">
        <v>61</v>
      </c>
      <c r="B191" s="33" t="s">
        <v>19</v>
      </c>
      <c r="C191" s="34">
        <v>53223.405100000004</v>
      </c>
      <c r="D191" s="34">
        <v>8.9999999999999998E-4</v>
      </c>
      <c r="E191" s="19">
        <f t="shared" si="31"/>
        <v>16657.507047527652</v>
      </c>
      <c r="F191">
        <f t="shared" si="32"/>
        <v>16657.5</v>
      </c>
      <c r="G191" s="19">
        <f t="shared" si="45"/>
        <v>1.0868750003282912E-2</v>
      </c>
      <c r="J191">
        <f t="shared" ref="J191:J198" si="47">G191</f>
        <v>1.0868750003282912E-2</v>
      </c>
      <c r="O191">
        <f t="shared" si="34"/>
        <v>-1.429102481545496E-2</v>
      </c>
      <c r="P191">
        <f t="shared" si="35"/>
        <v>1.0019754313613903E-2</v>
      </c>
      <c r="Q191" s="13">
        <f t="shared" si="36"/>
        <v>38204.905100000004</v>
      </c>
      <c r="S191" s="19">
        <f>G191</f>
        <v>1.0868750003282912E-2</v>
      </c>
      <c r="T191" s="3" t="str">
        <f t="shared" ref="T191:T222" si="48">IF(R191&lt;&gt;"",(O191-R191)^2,"")</f>
        <v/>
      </c>
      <c r="U191" s="3">
        <f t="shared" ref="U191:U222" si="49">IF(S191&lt;&gt;"",(P191-S191)^2,"")</f>
        <v>7.2079368107655685E-7</v>
      </c>
      <c r="V191" s="41"/>
    </row>
    <row r="192" spans="1:22" x14ac:dyDescent="0.2">
      <c r="A192" s="22" t="s">
        <v>61</v>
      </c>
      <c r="B192" s="3" t="s">
        <v>19</v>
      </c>
      <c r="C192" s="19">
        <v>53257.333200000001</v>
      </c>
      <c r="D192" s="19">
        <v>6.9999999999999999E-4</v>
      </c>
      <c r="E192" s="19">
        <f t="shared" si="31"/>
        <v>16679.506746011804</v>
      </c>
      <c r="F192">
        <f t="shared" si="32"/>
        <v>16679.5</v>
      </c>
      <c r="G192" s="19">
        <f t="shared" si="45"/>
        <v>1.0403749998658895E-2</v>
      </c>
      <c r="J192">
        <f t="shared" si="47"/>
        <v>1.0403749998658895E-2</v>
      </c>
      <c r="O192">
        <f t="shared" si="34"/>
        <v>-1.4197011727114921E-2</v>
      </c>
      <c r="P192">
        <f t="shared" si="35"/>
        <v>9.9088434063905138E-3</v>
      </c>
      <c r="Q192" s="13">
        <f t="shared" si="36"/>
        <v>38238.833200000001</v>
      </c>
      <c r="S192" s="19">
        <f>G192</f>
        <v>1.0403749998658895E-2</v>
      </c>
      <c r="T192" s="3" t="str">
        <f t="shared" si="48"/>
        <v/>
      </c>
      <c r="U192" s="3">
        <f t="shared" si="49"/>
        <v>2.4493253507070226E-7</v>
      </c>
      <c r="V192" s="41"/>
    </row>
    <row r="193" spans="1:22" x14ac:dyDescent="0.2">
      <c r="A193" s="62" t="s">
        <v>655</v>
      </c>
      <c r="B193" s="63" t="s">
        <v>19</v>
      </c>
      <c r="C193" s="64">
        <v>53259.622499999998</v>
      </c>
      <c r="D193" s="64" t="s">
        <v>74</v>
      </c>
      <c r="E193" s="19">
        <f t="shared" si="31"/>
        <v>16680.991176608852</v>
      </c>
      <c r="F193">
        <f t="shared" si="32"/>
        <v>16681</v>
      </c>
      <c r="G193" s="19">
        <f t="shared" si="45"/>
        <v>-1.3607500004582107E-2</v>
      </c>
      <c r="J193">
        <f t="shared" si="47"/>
        <v>-1.3607500004582107E-2</v>
      </c>
      <c r="O193">
        <f t="shared" si="34"/>
        <v>-1.4190519875581654E-2</v>
      </c>
      <c r="P193">
        <f t="shared" si="35"/>
        <v>9.9012056286908456E-3</v>
      </c>
      <c r="Q193" s="13">
        <f t="shared" si="36"/>
        <v>38241.122499999998</v>
      </c>
      <c r="R193" s="19">
        <f>G193</f>
        <v>-1.3607500004582107E-2</v>
      </c>
      <c r="T193" s="3">
        <f t="shared" si="48"/>
        <v>3.3991216998032889E-7</v>
      </c>
      <c r="U193" s="3" t="str">
        <f t="shared" si="49"/>
        <v/>
      </c>
      <c r="V193" s="41"/>
    </row>
    <row r="194" spans="1:22" x14ac:dyDescent="0.2">
      <c r="A194" s="62" t="s">
        <v>655</v>
      </c>
      <c r="B194" s="63" t="s">
        <v>18</v>
      </c>
      <c r="C194" s="64">
        <v>53599.703099999999</v>
      </c>
      <c r="D194" s="64" t="s">
        <v>74</v>
      </c>
      <c r="E194" s="19">
        <f t="shared" si="31"/>
        <v>16901.506639022307</v>
      </c>
      <c r="F194">
        <f t="shared" si="32"/>
        <v>16901.5</v>
      </c>
      <c r="G194" s="19">
        <f t="shared" si="45"/>
        <v>1.0238749993732199E-2</v>
      </c>
      <c r="J194">
        <f t="shared" si="47"/>
        <v>1.0238749993732199E-2</v>
      </c>
      <c r="O194">
        <f t="shared" si="34"/>
        <v>-1.3125549652455271E-2</v>
      </c>
      <c r="P194">
        <f t="shared" si="35"/>
        <v>8.6774900187955965E-3</v>
      </c>
      <c r="Q194" s="13">
        <f t="shared" si="36"/>
        <v>38581.203099999999</v>
      </c>
      <c r="S194" s="19">
        <f>G194</f>
        <v>1.0238749993732199E-2</v>
      </c>
      <c r="T194" s="3" t="str">
        <f t="shared" si="48"/>
        <v/>
      </c>
      <c r="U194" s="3">
        <f t="shared" si="49"/>
        <v>2.4375327093390409E-6</v>
      </c>
      <c r="V194" s="41"/>
    </row>
    <row r="195" spans="1:22" x14ac:dyDescent="0.2">
      <c r="A195" s="22" t="s">
        <v>61</v>
      </c>
      <c r="B195" s="18"/>
      <c r="C195" s="19">
        <v>53600.4516</v>
      </c>
      <c r="D195" s="19">
        <v>5.9999999999999995E-4</v>
      </c>
      <c r="E195" s="19">
        <f t="shared" si="31"/>
        <v>16901.991982272164</v>
      </c>
      <c r="F195">
        <f t="shared" si="32"/>
        <v>16902</v>
      </c>
      <c r="G195" s="19">
        <f t="shared" si="45"/>
        <v>-1.2365000002318993E-2</v>
      </c>
      <c r="J195">
        <f t="shared" si="47"/>
        <v>-1.2365000002318993E-2</v>
      </c>
      <c r="O195">
        <f t="shared" si="34"/>
        <v>-1.3122891530650034E-2</v>
      </c>
      <c r="P195">
        <f t="shared" si="35"/>
        <v>8.6744961269564717E-3</v>
      </c>
      <c r="Q195" s="13">
        <f t="shared" si="36"/>
        <v>38581.9516</v>
      </c>
      <c r="R195" s="19">
        <f>G195</f>
        <v>-1.2365000002318993E-2</v>
      </c>
      <c r="T195" s="3">
        <f t="shared" si="48"/>
        <v>5.743995687159604E-7</v>
      </c>
      <c r="U195" s="3" t="str">
        <f t="shared" si="49"/>
        <v/>
      </c>
      <c r="V195" s="41"/>
    </row>
    <row r="196" spans="1:22" x14ac:dyDescent="0.2">
      <c r="A196" s="22" t="s">
        <v>62</v>
      </c>
      <c r="B196" s="5" t="s">
        <v>19</v>
      </c>
      <c r="C196" s="34">
        <v>53658.306400000001</v>
      </c>
      <c r="D196" s="34">
        <v>4.0000000000000002E-4</v>
      </c>
      <c r="E196" s="19">
        <f t="shared" si="31"/>
        <v>16939.506259695921</v>
      </c>
      <c r="F196">
        <f t="shared" si="32"/>
        <v>16939.5</v>
      </c>
      <c r="G196" s="19">
        <f t="shared" si="45"/>
        <v>9.6537499994155951E-3</v>
      </c>
      <c r="J196">
        <f t="shared" si="47"/>
        <v>9.6537499994155951E-3</v>
      </c>
      <c r="O196">
        <f t="shared" si="34"/>
        <v>-1.2920500472353828E-2</v>
      </c>
      <c r="P196">
        <f t="shared" si="35"/>
        <v>8.447268962226414E-3</v>
      </c>
      <c r="Q196" s="13">
        <f t="shared" si="36"/>
        <v>38639.806400000001</v>
      </c>
      <c r="S196" s="19">
        <f>G196</f>
        <v>9.6537499994155951E-3</v>
      </c>
      <c r="T196" s="3" t="str">
        <f t="shared" si="48"/>
        <v/>
      </c>
      <c r="U196" s="3">
        <f t="shared" si="49"/>
        <v>1.4555964930970822E-6</v>
      </c>
      <c r="V196" s="41"/>
    </row>
    <row r="197" spans="1:22" x14ac:dyDescent="0.2">
      <c r="A197" s="62" t="s">
        <v>655</v>
      </c>
      <c r="B197" s="63" t="s">
        <v>19</v>
      </c>
      <c r="C197" s="64">
        <v>53677.561500000003</v>
      </c>
      <c r="D197" s="64" t="s">
        <v>74</v>
      </c>
      <c r="E197" s="19">
        <f t="shared" si="31"/>
        <v>16951.991674272107</v>
      </c>
      <c r="F197">
        <f t="shared" si="32"/>
        <v>16952</v>
      </c>
      <c r="G197" s="19">
        <f t="shared" si="45"/>
        <v>-1.2839999995776452E-2</v>
      </c>
      <c r="J197">
        <f t="shared" si="47"/>
        <v>-1.2839999995776452E-2</v>
      </c>
      <c r="O197">
        <f t="shared" si="34"/>
        <v>-1.2851716477116259E-2</v>
      </c>
      <c r="P197">
        <f t="shared" si="35"/>
        <v>8.3703612914151418E-3</v>
      </c>
      <c r="Q197" s="13">
        <f t="shared" si="36"/>
        <v>38659.061500000003</v>
      </c>
      <c r="R197" s="19">
        <f>G197</f>
        <v>-1.2839999995776452E-2</v>
      </c>
      <c r="T197" s="3">
        <f t="shared" si="48"/>
        <v>1.3727593498603887E-10</v>
      </c>
      <c r="U197" s="3" t="str">
        <f t="shared" si="49"/>
        <v/>
      </c>
      <c r="V197" s="41"/>
    </row>
    <row r="198" spans="1:22" x14ac:dyDescent="0.2">
      <c r="A198" s="62" t="s">
        <v>655</v>
      </c>
      <c r="B198" s="63" t="s">
        <v>19</v>
      </c>
      <c r="C198" s="64">
        <v>54016.8482</v>
      </c>
      <c r="D198" s="64" t="s">
        <v>74</v>
      </c>
      <c r="E198" s="19">
        <f t="shared" si="31"/>
        <v>17171.99235511434</v>
      </c>
      <c r="F198">
        <f t="shared" si="32"/>
        <v>17172</v>
      </c>
      <c r="G198" s="19">
        <f t="shared" si="45"/>
        <v>-1.1789999996835832E-2</v>
      </c>
      <c r="J198">
        <f t="shared" si="47"/>
        <v>-1.1789999996835832E-2</v>
      </c>
      <c r="O198">
        <f t="shared" si="34"/>
        <v>-1.1537427858408568E-2</v>
      </c>
      <c r="P198">
        <f t="shared" si="35"/>
        <v>6.9270965168917245E-3</v>
      </c>
      <c r="Q198" s="13">
        <f t="shared" si="36"/>
        <v>38998.3482</v>
      </c>
      <c r="R198" s="19">
        <f>G198</f>
        <v>-1.1789999996835832E-2</v>
      </c>
      <c r="T198" s="3">
        <f t="shared" si="48"/>
        <v>6.3792685109720985E-8</v>
      </c>
      <c r="U198" s="3" t="str">
        <f t="shared" si="49"/>
        <v/>
      </c>
      <c r="V198" s="41"/>
    </row>
    <row r="199" spans="1:22" x14ac:dyDescent="0.2">
      <c r="A199" s="26" t="s">
        <v>64</v>
      </c>
      <c r="B199" s="28" t="s">
        <v>19</v>
      </c>
      <c r="C199" s="29">
        <v>54096.289199999999</v>
      </c>
      <c r="D199" s="29">
        <v>4.0000000000000002E-4</v>
      </c>
      <c r="E199" s="19">
        <f t="shared" si="31"/>
        <v>17223.503581716468</v>
      </c>
      <c r="F199">
        <f t="shared" si="32"/>
        <v>17223.5</v>
      </c>
      <c r="G199" s="19">
        <f t="shared" si="45"/>
        <v>5.5237499982467853E-3</v>
      </c>
      <c r="K199">
        <f>G199</f>
        <v>5.5237499982467853E-3</v>
      </c>
      <c r="O199">
        <f t="shared" si="34"/>
        <v>-1.1202746303004314E-2</v>
      </c>
      <c r="P199">
        <f t="shared" si="35"/>
        <v>6.5664282411443372E-3</v>
      </c>
      <c r="Q199" s="13">
        <f t="shared" si="36"/>
        <v>39077.789199999999</v>
      </c>
      <c r="S199" s="19">
        <f>G199</f>
        <v>5.5237499982467853E-3</v>
      </c>
      <c r="T199" s="3" t="str">
        <f t="shared" si="48"/>
        <v/>
      </c>
      <c r="U199" s="3">
        <f t="shared" si="49"/>
        <v>1.0871779182119263E-6</v>
      </c>
      <c r="V199" s="41"/>
    </row>
    <row r="200" spans="1:22" x14ac:dyDescent="0.2">
      <c r="A200" s="25" t="s">
        <v>63</v>
      </c>
      <c r="B200" s="30" t="s">
        <v>18</v>
      </c>
      <c r="C200" s="29">
        <v>54123.262999999999</v>
      </c>
      <c r="D200" s="29">
        <v>3.3999999999999998E-3</v>
      </c>
      <c r="E200" s="19">
        <f t="shared" si="31"/>
        <v>17240.993964819907</v>
      </c>
      <c r="F200">
        <f t="shared" si="32"/>
        <v>17241</v>
      </c>
      <c r="G200" s="19">
        <f t="shared" si="45"/>
        <v>-9.307499996793922E-3</v>
      </c>
      <c r="J200">
        <f>G200</f>
        <v>-9.307499996793922E-3</v>
      </c>
      <c r="O200">
        <f t="shared" si="34"/>
        <v>-1.1086808459604089E-2</v>
      </c>
      <c r="P200">
        <f t="shared" si="35"/>
        <v>6.4420563363422716E-3</v>
      </c>
      <c r="Q200" s="13">
        <f t="shared" si="36"/>
        <v>39104.762999999999</v>
      </c>
      <c r="R200" s="19">
        <f>G200</f>
        <v>-9.307499996793922E-3</v>
      </c>
      <c r="T200" s="3">
        <f t="shared" si="48"/>
        <v>3.1659386058278801E-6</v>
      </c>
      <c r="U200" s="3" t="str">
        <f t="shared" si="49"/>
        <v/>
      </c>
      <c r="V200" s="41"/>
    </row>
    <row r="201" spans="1:22" x14ac:dyDescent="0.2">
      <c r="A201" s="25" t="s">
        <v>63</v>
      </c>
      <c r="B201" s="30" t="s">
        <v>18</v>
      </c>
      <c r="C201" s="29">
        <v>54126.346400000002</v>
      </c>
      <c r="D201" s="29">
        <v>2.0000000000000001E-4</v>
      </c>
      <c r="E201" s="19">
        <f t="shared" si="31"/>
        <v>17242.993306672415</v>
      </c>
      <c r="F201">
        <f t="shared" si="32"/>
        <v>17243</v>
      </c>
      <c r="G201" s="19">
        <f t="shared" si="45"/>
        <v>-1.0322499998437706E-2</v>
      </c>
      <c r="J201">
        <f>G201</f>
        <v>-1.0322499998437706E-2</v>
      </c>
      <c r="O201">
        <f t="shared" si="34"/>
        <v>-1.1073488017650976E-2</v>
      </c>
      <c r="P201">
        <f t="shared" si="35"/>
        <v>6.4277850663155877E-3</v>
      </c>
      <c r="Q201" s="13">
        <f t="shared" si="36"/>
        <v>39107.846400000002</v>
      </c>
      <c r="R201" s="19">
        <f>G201</f>
        <v>-1.0322499998437706E-2</v>
      </c>
      <c r="T201" s="3">
        <f t="shared" si="48"/>
        <v>5.639830050018695E-7</v>
      </c>
      <c r="U201" s="3" t="str">
        <f t="shared" si="49"/>
        <v/>
      </c>
      <c r="V201" s="41"/>
    </row>
    <row r="202" spans="1:22" x14ac:dyDescent="0.2">
      <c r="A202" s="62" t="s">
        <v>727</v>
      </c>
      <c r="B202" s="63" t="s">
        <v>18</v>
      </c>
      <c r="C202" s="64">
        <v>54199.618900000001</v>
      </c>
      <c r="D202" s="64" t="s">
        <v>74</v>
      </c>
      <c r="E202" s="19">
        <f t="shared" si="31"/>
        <v>17290.50474725353</v>
      </c>
      <c r="F202">
        <f t="shared" si="32"/>
        <v>17290.5</v>
      </c>
      <c r="G202" s="19">
        <f t="shared" si="45"/>
        <v>7.3212499992223457E-3</v>
      </c>
      <c r="K202">
        <f>G202</f>
        <v>7.3212499992223457E-3</v>
      </c>
      <c r="O202">
        <f t="shared" si="34"/>
        <v>-1.0752941547062593E-2</v>
      </c>
      <c r="P202">
        <f t="shared" si="35"/>
        <v>6.0854589636307292E-3</v>
      </c>
      <c r="Q202" s="13">
        <f t="shared" si="36"/>
        <v>39181.118900000001</v>
      </c>
      <c r="S202" s="19">
        <f>G202</f>
        <v>7.3212499992223457E-3</v>
      </c>
      <c r="T202" s="3" t="str">
        <f t="shared" si="48"/>
        <v/>
      </c>
      <c r="U202" s="3">
        <f t="shared" si="49"/>
        <v>1.5271794836485998E-6</v>
      </c>
      <c r="V202" s="41"/>
    </row>
    <row r="203" spans="1:22" x14ac:dyDescent="0.2">
      <c r="A203" s="62" t="s">
        <v>727</v>
      </c>
      <c r="B203" s="63" t="s">
        <v>19</v>
      </c>
      <c r="C203" s="64">
        <v>54223.5046</v>
      </c>
      <c r="D203" s="64" t="s">
        <v>74</v>
      </c>
      <c r="E203" s="19">
        <f t="shared" si="31"/>
        <v>17305.992740924939</v>
      </c>
      <c r="F203">
        <f t="shared" si="32"/>
        <v>17306</v>
      </c>
      <c r="G203" s="19">
        <f t="shared" si="45"/>
        <v>-1.119499999913387E-2</v>
      </c>
      <c r="K203">
        <f>G203</f>
        <v>-1.119499999913387E-2</v>
      </c>
      <c r="O203">
        <f t="shared" si="34"/>
        <v>-1.0646627518834094E-2</v>
      </c>
      <c r="P203">
        <f t="shared" si="35"/>
        <v>5.9723771831827486E-3</v>
      </c>
      <c r="Q203" s="13">
        <f t="shared" si="36"/>
        <v>39205.0046</v>
      </c>
      <c r="R203" s="19">
        <f>G203</f>
        <v>-1.119499999913387E-2</v>
      </c>
      <c r="T203" s="3">
        <f t="shared" si="48"/>
        <v>3.0071237715012795E-7</v>
      </c>
      <c r="U203" s="3" t="str">
        <f t="shared" si="49"/>
        <v/>
      </c>
      <c r="V203" s="41"/>
    </row>
    <row r="204" spans="1:22" x14ac:dyDescent="0.2">
      <c r="A204" s="31" t="s">
        <v>67</v>
      </c>
      <c r="B204" s="32" t="s">
        <v>19</v>
      </c>
      <c r="C204" s="43">
        <v>54298.318500000001</v>
      </c>
      <c r="D204" s="31">
        <v>2.0000000000000001E-4</v>
      </c>
      <c r="E204" s="19">
        <f t="shared" si="31"/>
        <v>17354.503657905956</v>
      </c>
      <c r="F204">
        <f t="shared" si="32"/>
        <v>17354.5</v>
      </c>
      <c r="G204" s="19">
        <f t="shared" si="45"/>
        <v>5.6412500052829273E-3</v>
      </c>
      <c r="K204">
        <f>G204</f>
        <v>5.6412500052829273E-3</v>
      </c>
      <c r="O204">
        <f t="shared" si="34"/>
        <v>-1.0308648956966966E-2</v>
      </c>
      <c r="P204">
        <f t="shared" si="35"/>
        <v>5.6143331042850502E-3</v>
      </c>
      <c r="Q204" s="13">
        <f t="shared" si="36"/>
        <v>39279.818500000001</v>
      </c>
      <c r="S204" s="19">
        <f>G204</f>
        <v>5.6412500052829273E-3</v>
      </c>
      <c r="T204" s="3" t="str">
        <f t="shared" si="48"/>
        <v/>
      </c>
      <c r="U204" s="3">
        <f t="shared" si="49"/>
        <v>7.2451955932951686E-10</v>
      </c>
    </row>
    <row r="205" spans="1:22" x14ac:dyDescent="0.2">
      <c r="A205" s="62" t="s">
        <v>655</v>
      </c>
      <c r="B205" s="63" t="s">
        <v>18</v>
      </c>
      <c r="C205" s="64">
        <v>54310.656499999997</v>
      </c>
      <c r="D205" s="64" t="s">
        <v>74</v>
      </c>
      <c r="E205" s="19">
        <f t="shared" si="31"/>
        <v>17362.503878369153</v>
      </c>
      <c r="F205">
        <f t="shared" si="32"/>
        <v>17362.5</v>
      </c>
      <c r="G205" s="19">
        <f t="shared" si="45"/>
        <v>5.9812499966938049E-3</v>
      </c>
      <c r="J205">
        <f>G205</f>
        <v>5.9812499966938049E-3</v>
      </c>
      <c r="O205">
        <f t="shared" si="34"/>
        <v>-1.0252138019959124E-2</v>
      </c>
      <c r="P205">
        <f t="shared" si="35"/>
        <v>5.5546772171147863E-3</v>
      </c>
      <c r="Q205" s="13">
        <f t="shared" si="36"/>
        <v>39292.156499999997</v>
      </c>
      <c r="S205" s="19">
        <f>G205</f>
        <v>5.9812499966938049E-3</v>
      </c>
      <c r="T205" s="3" t="str">
        <f t="shared" si="48"/>
        <v/>
      </c>
      <c r="U205" s="3">
        <f t="shared" si="49"/>
        <v>1.8196433627776998E-7</v>
      </c>
      <c r="V205" s="41"/>
    </row>
    <row r="206" spans="1:22" x14ac:dyDescent="0.2">
      <c r="A206" s="31" t="s">
        <v>67</v>
      </c>
      <c r="B206" s="32" t="s">
        <v>19</v>
      </c>
      <c r="C206" s="43">
        <v>54338.415000000001</v>
      </c>
      <c r="D206" s="31">
        <v>2.9999999999999997E-4</v>
      </c>
      <c r="E206" s="19">
        <f t="shared" si="31"/>
        <v>17380.503077569003</v>
      </c>
      <c r="F206">
        <f t="shared" si="32"/>
        <v>17380.5</v>
      </c>
      <c r="G206" s="19">
        <f t="shared" si="45"/>
        <v>4.746250000607688E-3</v>
      </c>
      <c r="K206">
        <f t="shared" ref="K206:K237" si="50">G206</f>
        <v>4.746250000607688E-3</v>
      </c>
      <c r="O206">
        <f t="shared" si="34"/>
        <v>-1.0124213172809274E-2</v>
      </c>
      <c r="P206">
        <f t="shared" si="35"/>
        <v>5.4198501417195193E-3</v>
      </c>
      <c r="Q206" s="13">
        <f t="shared" si="36"/>
        <v>39319.915000000001</v>
      </c>
      <c r="S206" s="19">
        <f>G206</f>
        <v>4.746250000607688E-3</v>
      </c>
      <c r="T206" s="3" t="str">
        <f t="shared" si="48"/>
        <v/>
      </c>
      <c r="U206" s="3">
        <f t="shared" si="49"/>
        <v>4.5373715010587904E-7</v>
      </c>
    </row>
    <row r="207" spans="1:22" x14ac:dyDescent="0.2">
      <c r="A207" s="62" t="s">
        <v>750</v>
      </c>
      <c r="B207" s="63" t="s">
        <v>19</v>
      </c>
      <c r="C207" s="64">
        <v>54348.425499999998</v>
      </c>
      <c r="D207" s="64" t="s">
        <v>74</v>
      </c>
      <c r="E207" s="19">
        <f t="shared" si="31"/>
        <v>17386.994097746247</v>
      </c>
      <c r="F207">
        <f t="shared" si="32"/>
        <v>17387</v>
      </c>
      <c r="G207" s="19">
        <f t="shared" si="45"/>
        <v>-9.1025000001536682E-3</v>
      </c>
      <c r="K207">
        <f t="shared" si="50"/>
        <v>-9.1025000001536682E-3</v>
      </c>
      <c r="O207">
        <f t="shared" si="34"/>
        <v>-1.0077756334740492E-2</v>
      </c>
      <c r="P207">
        <f t="shared" si="35"/>
        <v>5.3709604905415632E-3</v>
      </c>
      <c r="Q207" s="13">
        <f t="shared" si="36"/>
        <v>39329.925499999998</v>
      </c>
      <c r="R207" s="19">
        <f>G207</f>
        <v>-9.1025000001536682E-3</v>
      </c>
      <c r="T207" s="3">
        <f t="shared" si="48"/>
        <v>9.511249181517277E-7</v>
      </c>
      <c r="U207" s="3" t="str">
        <f t="shared" si="49"/>
        <v/>
      </c>
      <c r="V207" s="41"/>
    </row>
    <row r="208" spans="1:22" x14ac:dyDescent="0.2">
      <c r="A208" s="22" t="s">
        <v>75</v>
      </c>
      <c r="B208" s="33" t="s">
        <v>19</v>
      </c>
      <c r="C208" s="34">
        <v>54370.802000000003</v>
      </c>
      <c r="D208" s="34">
        <v>2.0000000000000001E-4</v>
      </c>
      <c r="E208" s="19">
        <f t="shared" si="31"/>
        <v>17401.503494179611</v>
      </c>
      <c r="F208">
        <f t="shared" si="32"/>
        <v>17401.5</v>
      </c>
      <c r="G208" s="19">
        <f t="shared" si="45"/>
        <v>5.3887500034761615E-3</v>
      </c>
      <c r="K208">
        <f t="shared" si="50"/>
        <v>5.3887500034761615E-3</v>
      </c>
      <c r="O208">
        <f t="shared" si="34"/>
        <v>-9.9736260637142121E-3</v>
      </c>
      <c r="P208">
        <f t="shared" si="35"/>
        <v>5.2615183469784622E-3</v>
      </c>
      <c r="Q208" s="13">
        <f t="shared" si="36"/>
        <v>39352.302000000003</v>
      </c>
      <c r="S208" s="19">
        <f>G208</f>
        <v>5.3887500034761615E-3</v>
      </c>
      <c r="T208" s="3" t="str">
        <f t="shared" si="48"/>
        <v/>
      </c>
      <c r="U208" s="3">
        <f t="shared" si="49"/>
        <v>1.6187894415148551E-8</v>
      </c>
      <c r="V208" s="41"/>
    </row>
    <row r="209" spans="1:22" x14ac:dyDescent="0.2">
      <c r="A209" s="22" t="s">
        <v>75</v>
      </c>
      <c r="B209" s="33" t="s">
        <v>18</v>
      </c>
      <c r="C209" s="34">
        <v>54380.811099999999</v>
      </c>
      <c r="D209" s="34">
        <v>2.9999999999999997E-4</v>
      </c>
      <c r="E209" s="19">
        <f t="shared" si="31"/>
        <v>17407.993606567208</v>
      </c>
      <c r="F209">
        <f t="shared" si="32"/>
        <v>17408</v>
      </c>
      <c r="G209" s="19">
        <f t="shared" si="45"/>
        <v>-9.859999998298008E-3</v>
      </c>
      <c r="K209">
        <f t="shared" si="50"/>
        <v>-9.859999998298008E-3</v>
      </c>
      <c r="O209">
        <f t="shared" si="34"/>
        <v>-9.9267262246864139E-3</v>
      </c>
      <c r="P209">
        <f t="shared" si="35"/>
        <v>5.212289299625735E-3</v>
      </c>
      <c r="Q209" s="13">
        <f t="shared" si="36"/>
        <v>39362.311099999999</v>
      </c>
      <c r="R209" s="19">
        <f>G209</f>
        <v>-9.859999998298008E-3</v>
      </c>
      <c r="T209" s="3">
        <f t="shared" si="48"/>
        <v>4.4523892880367928E-9</v>
      </c>
      <c r="U209" s="3" t="str">
        <f t="shared" si="49"/>
        <v/>
      </c>
      <c r="V209" s="41"/>
    </row>
    <row r="210" spans="1:22" x14ac:dyDescent="0.2">
      <c r="A210" s="62" t="s">
        <v>750</v>
      </c>
      <c r="B210" s="63" t="s">
        <v>18</v>
      </c>
      <c r="C210" s="64">
        <v>54389.309699999998</v>
      </c>
      <c r="D210" s="64" t="s">
        <v>74</v>
      </c>
      <c r="E210" s="19">
        <f t="shared" si="31"/>
        <v>17413.504278769229</v>
      </c>
      <c r="F210">
        <f t="shared" si="32"/>
        <v>17413.5</v>
      </c>
      <c r="G210" s="19">
        <f t="shared" si="45"/>
        <v>6.5987499983748421E-3</v>
      </c>
      <c r="K210">
        <f t="shared" si="50"/>
        <v>6.5987499983748421E-3</v>
      </c>
      <c r="O210">
        <f t="shared" si="34"/>
        <v>-9.886935708332838E-3</v>
      </c>
      <c r="P210">
        <f t="shared" si="35"/>
        <v>5.1705532073339612E-3</v>
      </c>
      <c r="Q210" s="13">
        <f t="shared" si="36"/>
        <v>39370.809699999998</v>
      </c>
      <c r="S210" s="19">
        <f>G210</f>
        <v>6.5987499983748421E-3</v>
      </c>
      <c r="T210" s="3" t="str">
        <f t="shared" si="48"/>
        <v/>
      </c>
      <c r="U210" s="3">
        <f t="shared" si="49"/>
        <v>2.0397460739394695E-6</v>
      </c>
      <c r="V210" s="41"/>
    </row>
    <row r="211" spans="1:22" x14ac:dyDescent="0.2">
      <c r="A211" s="34" t="s">
        <v>66</v>
      </c>
      <c r="B211" s="33" t="s">
        <v>18</v>
      </c>
      <c r="C211" s="34">
        <v>54433.246899999998</v>
      </c>
      <c r="D211" s="34">
        <v>2.0000000000000001E-4</v>
      </c>
      <c r="E211" s="19">
        <f t="shared" si="31"/>
        <v>17441.994089640983</v>
      </c>
      <c r="F211">
        <f t="shared" si="32"/>
        <v>17442</v>
      </c>
      <c r="G211" s="19">
        <f t="shared" si="45"/>
        <v>-9.115000008023344E-3</v>
      </c>
      <c r="K211">
        <f t="shared" si="50"/>
        <v>-9.115000008023344E-3</v>
      </c>
      <c r="O211">
        <f t="shared" si="34"/>
        <v>-9.6792074729452945E-3</v>
      </c>
      <c r="P211">
        <f t="shared" si="35"/>
        <v>4.9531183050054023E-3</v>
      </c>
      <c r="Q211" s="13">
        <f t="shared" si="36"/>
        <v>39414.746899999998</v>
      </c>
      <c r="R211" s="19">
        <f>G211</f>
        <v>-9.115000008023344E-3</v>
      </c>
      <c r="T211" s="3">
        <f t="shared" si="48"/>
        <v>3.1833006347365398E-7</v>
      </c>
      <c r="U211" s="3" t="str">
        <f t="shared" si="49"/>
        <v/>
      </c>
      <c r="V211" s="41"/>
    </row>
    <row r="212" spans="1:22" x14ac:dyDescent="0.2">
      <c r="A212" s="34" t="s">
        <v>66</v>
      </c>
      <c r="B212" s="33" t="s">
        <v>18</v>
      </c>
      <c r="C212" s="34">
        <v>54433.247199999998</v>
      </c>
      <c r="D212" s="34">
        <v>2.0000000000000001E-4</v>
      </c>
      <c r="E212" s="19">
        <f t="shared" si="31"/>
        <v>17441.994284167336</v>
      </c>
      <c r="F212">
        <f t="shared" si="32"/>
        <v>17442</v>
      </c>
      <c r="G212" s="19">
        <f t="shared" si="45"/>
        <v>-8.8150000083260238E-3</v>
      </c>
      <c r="K212">
        <f t="shared" si="50"/>
        <v>-8.8150000083260238E-3</v>
      </c>
      <c r="O212">
        <f t="shared" si="34"/>
        <v>-9.6792074729452945E-3</v>
      </c>
      <c r="P212">
        <f t="shared" si="35"/>
        <v>4.9531183050054023E-3</v>
      </c>
      <c r="Q212" s="13">
        <f t="shared" si="36"/>
        <v>39414.747199999998</v>
      </c>
      <c r="R212" s="19">
        <f>G212</f>
        <v>-8.8150000083260238E-3</v>
      </c>
      <c r="T212" s="3">
        <f t="shared" si="48"/>
        <v>7.4685454190366795E-7</v>
      </c>
      <c r="U212" s="3" t="str">
        <f t="shared" si="49"/>
        <v/>
      </c>
      <c r="V212" s="41"/>
    </row>
    <row r="213" spans="1:22" x14ac:dyDescent="0.2">
      <c r="A213" s="34" t="s">
        <v>66</v>
      </c>
      <c r="B213" s="33" t="s">
        <v>18</v>
      </c>
      <c r="C213" s="34">
        <v>54433.247199999998</v>
      </c>
      <c r="D213" s="34">
        <v>2.0000000000000001E-4</v>
      </c>
      <c r="E213" s="19">
        <f t="shared" ref="E213:E276" si="51">+(C213-C$7)/C$8</f>
        <v>17441.994284167336</v>
      </c>
      <c r="F213">
        <f t="shared" ref="F213:F276" si="52">ROUND(2*E213,0)/2</f>
        <v>17442</v>
      </c>
      <c r="G213" s="19">
        <f t="shared" si="45"/>
        <v>-8.8150000083260238E-3</v>
      </c>
      <c r="K213">
        <f t="shared" si="50"/>
        <v>-8.8150000083260238E-3</v>
      </c>
      <c r="O213">
        <f t="shared" si="34"/>
        <v>-9.6792074729452945E-3</v>
      </c>
      <c r="P213">
        <f t="shared" si="35"/>
        <v>4.9531183050054023E-3</v>
      </c>
      <c r="Q213" s="13">
        <f t="shared" si="36"/>
        <v>39414.747199999998</v>
      </c>
      <c r="R213" s="19">
        <f>G213</f>
        <v>-8.8150000083260238E-3</v>
      </c>
      <c r="T213" s="3">
        <f t="shared" si="48"/>
        <v>7.4685454190366795E-7</v>
      </c>
      <c r="U213" s="3" t="str">
        <f t="shared" si="49"/>
        <v/>
      </c>
      <c r="V213" s="41"/>
    </row>
    <row r="214" spans="1:22" x14ac:dyDescent="0.2">
      <c r="A214" s="37" t="s">
        <v>70</v>
      </c>
      <c r="B214" s="38" t="s">
        <v>19</v>
      </c>
      <c r="C214" s="37">
        <v>54614.469700000001</v>
      </c>
      <c r="D214" s="37">
        <v>1E-4</v>
      </c>
      <c r="E214" s="19">
        <f t="shared" si="51"/>
        <v>17559.502790642633</v>
      </c>
      <c r="F214">
        <f t="shared" si="52"/>
        <v>17559.5</v>
      </c>
      <c r="G214" s="19">
        <f t="shared" ref="G214:G239" si="53">+C214-(C$7+F214*C$8)</f>
        <v>4.3037499999627471E-3</v>
      </c>
      <c r="K214">
        <f t="shared" si="50"/>
        <v>4.3037499999627471E-3</v>
      </c>
      <c r="O214">
        <f t="shared" ref="O214:O277" si="54">T$3*SIN((2*PI()/T$4)*(F214-T$5))+T$6</f>
        <v>-8.7965666535797828E-3</v>
      </c>
      <c r="P214">
        <f t="shared" ref="P214:P277" si="55">U$3*SIN((2*PI()/U$4)*($F214-U$5))+U$6</f>
        <v>4.0373338847995563E-3</v>
      </c>
      <c r="Q214" s="13">
        <f t="shared" si="36"/>
        <v>39595.969700000001</v>
      </c>
      <c r="S214" s="19">
        <f>G214</f>
        <v>4.3037499999627471E-3</v>
      </c>
      <c r="T214" s="3" t="str">
        <f t="shared" si="48"/>
        <v/>
      </c>
      <c r="U214" s="3">
        <f t="shared" si="49"/>
        <v>7.097754641864656E-8</v>
      </c>
      <c r="V214" s="41"/>
    </row>
    <row r="215" spans="1:22" x14ac:dyDescent="0.2">
      <c r="A215" s="37" t="s">
        <v>70</v>
      </c>
      <c r="B215" s="38" t="s">
        <v>18</v>
      </c>
      <c r="C215" s="37">
        <v>54644.53</v>
      </c>
      <c r="D215" s="37">
        <v>1E-4</v>
      </c>
      <c r="E215" s="19">
        <f t="shared" si="51"/>
        <v>17578.994525704224</v>
      </c>
      <c r="F215">
        <f t="shared" si="52"/>
        <v>17579</v>
      </c>
      <c r="G215" s="19">
        <f t="shared" si="53"/>
        <v>-8.4425000022747554E-3</v>
      </c>
      <c r="K215">
        <f t="shared" si="50"/>
        <v>-8.4425000022747554E-3</v>
      </c>
      <c r="O215">
        <f t="shared" si="54"/>
        <v>-8.6461873421015672E-3</v>
      </c>
      <c r="P215">
        <f t="shared" si="55"/>
        <v>3.8825646620966282E-3</v>
      </c>
      <c r="Q215" s="13">
        <f t="shared" si="36"/>
        <v>39626.03</v>
      </c>
      <c r="R215" s="19">
        <f>G215</f>
        <v>-8.4425000022747554E-3</v>
      </c>
      <c r="T215" s="3">
        <f t="shared" si="48"/>
        <v>4.1488532405723109E-8</v>
      </c>
      <c r="U215" s="3" t="str">
        <f t="shared" si="49"/>
        <v/>
      </c>
      <c r="V215" s="41"/>
    </row>
    <row r="216" spans="1:22" x14ac:dyDescent="0.2">
      <c r="A216" s="22" t="s">
        <v>77</v>
      </c>
      <c r="B216" s="33" t="s">
        <v>19</v>
      </c>
      <c r="C216" s="34">
        <v>54680.785400000001</v>
      </c>
      <c r="D216" s="34">
        <v>5.9999999999999995E-4</v>
      </c>
      <c r="E216" s="19">
        <f t="shared" si="51"/>
        <v>17602.503294790098</v>
      </c>
      <c r="F216">
        <f t="shared" si="52"/>
        <v>17602.5</v>
      </c>
      <c r="G216" s="19">
        <f t="shared" si="53"/>
        <v>5.081250004877802E-3</v>
      </c>
      <c r="K216">
        <f t="shared" si="50"/>
        <v>5.081250004877802E-3</v>
      </c>
      <c r="O216">
        <f t="shared" si="54"/>
        <v>-8.4635552227303283E-3</v>
      </c>
      <c r="P216">
        <f t="shared" si="55"/>
        <v>3.6950766209435763E-3</v>
      </c>
      <c r="Q216" s="13">
        <f t="shared" si="36"/>
        <v>39662.285400000001</v>
      </c>
      <c r="S216" s="19">
        <f>G216</f>
        <v>5.081250004877802E-3</v>
      </c>
      <c r="T216" s="3" t="str">
        <f t="shared" si="48"/>
        <v/>
      </c>
      <c r="U216" s="3">
        <f t="shared" si="49"/>
        <v>1.9214766503276624E-6</v>
      </c>
      <c r="V216" s="41"/>
    </row>
    <row r="217" spans="1:22" x14ac:dyDescent="0.2">
      <c r="A217" s="37" t="s">
        <v>70</v>
      </c>
      <c r="B217" s="38" t="s">
        <v>18</v>
      </c>
      <c r="C217" s="37">
        <v>54746.316400000003</v>
      </c>
      <c r="D217" s="37">
        <v>1E-4</v>
      </c>
      <c r="E217" s="19">
        <f t="shared" si="51"/>
        <v>17644.994982841155</v>
      </c>
      <c r="F217">
        <f t="shared" si="52"/>
        <v>17645</v>
      </c>
      <c r="G217" s="19">
        <f t="shared" si="53"/>
        <v>-7.7374999964376912E-3</v>
      </c>
      <c r="K217">
        <f t="shared" si="50"/>
        <v>-7.7374999964376912E-3</v>
      </c>
      <c r="O217">
        <f t="shared" si="54"/>
        <v>-8.1294645877652751E-3</v>
      </c>
      <c r="P217">
        <f t="shared" si="55"/>
        <v>3.3534310536187687E-3</v>
      </c>
      <c r="Q217" s="13">
        <f t="shared" si="36"/>
        <v>39727.816400000003</v>
      </c>
      <c r="R217" s="19">
        <f>G217</f>
        <v>-7.7374999964376912E-3</v>
      </c>
      <c r="T217" s="3">
        <f t="shared" si="48"/>
        <v>1.5363624085459993E-7</v>
      </c>
      <c r="U217" s="3" t="str">
        <f t="shared" si="49"/>
        <v/>
      </c>
      <c r="V217" s="41"/>
    </row>
    <row r="218" spans="1:22" x14ac:dyDescent="0.2">
      <c r="A218" s="22" t="s">
        <v>78</v>
      </c>
      <c r="B218" s="33" t="s">
        <v>18</v>
      </c>
      <c r="C218" s="34">
        <v>54829.5959</v>
      </c>
      <c r="D218" s="34">
        <v>1E-4</v>
      </c>
      <c r="E218" s="19">
        <f t="shared" si="51"/>
        <v>17698.995174125401</v>
      </c>
      <c r="F218">
        <f t="shared" si="52"/>
        <v>17699</v>
      </c>
      <c r="G218" s="19">
        <f t="shared" si="53"/>
        <v>-7.4425000057090074E-3</v>
      </c>
      <c r="K218">
        <f t="shared" si="50"/>
        <v>-7.4425000057090074E-3</v>
      </c>
      <c r="O218">
        <f t="shared" si="54"/>
        <v>-7.6981899264724294E-3</v>
      </c>
      <c r="P218">
        <f t="shared" si="55"/>
        <v>2.9148907884865476E-3</v>
      </c>
      <c r="Q218" s="13">
        <f t="shared" ref="Q218:Q281" si="56">C218-15018.5</f>
        <v>39811.0959</v>
      </c>
      <c r="R218" s="19">
        <f>G218</f>
        <v>-7.4425000057090074E-3</v>
      </c>
      <c r="T218" s="3">
        <f t="shared" si="48"/>
        <v>6.5377335580005031E-8</v>
      </c>
      <c r="U218" s="3" t="str">
        <f t="shared" si="49"/>
        <v/>
      </c>
      <c r="V218" s="41"/>
    </row>
    <row r="219" spans="1:22" x14ac:dyDescent="0.2">
      <c r="A219" s="37" t="s">
        <v>70</v>
      </c>
      <c r="B219" s="38" t="s">
        <v>19</v>
      </c>
      <c r="C219" s="37">
        <v>55015.441500000001</v>
      </c>
      <c r="D219" s="37">
        <v>5.9999999999999995E-4</v>
      </c>
      <c r="E219" s="19">
        <f t="shared" si="51"/>
        <v>17819.501396537107</v>
      </c>
      <c r="F219">
        <f t="shared" si="52"/>
        <v>17819.5</v>
      </c>
      <c r="G219" s="19">
        <f t="shared" si="53"/>
        <v>2.1537499997066334E-3</v>
      </c>
      <c r="K219">
        <f t="shared" si="50"/>
        <v>2.1537499997066334E-3</v>
      </c>
      <c r="O219">
        <f t="shared" si="54"/>
        <v>-6.7104735343773729E-3</v>
      </c>
      <c r="P219">
        <f t="shared" si="55"/>
        <v>1.9207626510181503E-3</v>
      </c>
      <c r="Q219" s="13">
        <f t="shared" si="56"/>
        <v>39996.941500000001</v>
      </c>
      <c r="S219" s="19">
        <f>G219</f>
        <v>2.1537499997066334E-3</v>
      </c>
      <c r="T219" s="3" t="str">
        <f t="shared" si="48"/>
        <v/>
      </c>
      <c r="U219" s="3">
        <f t="shared" si="49"/>
        <v>5.4283104648888797E-8</v>
      </c>
      <c r="V219" s="41"/>
    </row>
    <row r="220" spans="1:22" x14ac:dyDescent="0.2">
      <c r="A220" s="37" t="s">
        <v>70</v>
      </c>
      <c r="B220" s="38" t="s">
        <v>18</v>
      </c>
      <c r="C220" s="37">
        <v>55022.373</v>
      </c>
      <c r="D220" s="37">
        <v>5.0000000000000001E-4</v>
      </c>
      <c r="E220" s="19">
        <f t="shared" si="51"/>
        <v>17823.995927915017</v>
      </c>
      <c r="F220">
        <f t="shared" si="52"/>
        <v>17824</v>
      </c>
      <c r="G220" s="19">
        <f t="shared" si="53"/>
        <v>-6.2800000014249235E-3</v>
      </c>
      <c r="K220">
        <f t="shared" si="50"/>
        <v>-6.2800000014249235E-3</v>
      </c>
      <c r="O220">
        <f t="shared" si="54"/>
        <v>-6.6729557932361551E-3</v>
      </c>
      <c r="P220">
        <f t="shared" si="55"/>
        <v>1.8832759451396768E-3</v>
      </c>
      <c r="Q220" s="13">
        <f t="shared" si="56"/>
        <v>40003.873</v>
      </c>
      <c r="R220" s="19">
        <f>G220</f>
        <v>-6.2800000014249235E-3</v>
      </c>
      <c r="T220" s="3">
        <f t="shared" si="48"/>
        <v>1.5441425431799196E-7</v>
      </c>
      <c r="U220" s="3" t="str">
        <f t="shared" si="49"/>
        <v/>
      </c>
      <c r="V220" s="41"/>
    </row>
    <row r="221" spans="1:22" x14ac:dyDescent="0.2">
      <c r="A221" s="22" t="s">
        <v>79</v>
      </c>
      <c r="B221" s="33" t="s">
        <v>18</v>
      </c>
      <c r="C221" s="34">
        <v>55088.688099999999</v>
      </c>
      <c r="D221" s="34">
        <v>1E-4</v>
      </c>
      <c r="E221" s="19">
        <f t="shared" si="51"/>
        <v>17866.996043009774</v>
      </c>
      <c r="F221">
        <f t="shared" si="52"/>
        <v>17867</v>
      </c>
      <c r="G221" s="19">
        <f t="shared" si="53"/>
        <v>-6.1025000031804666E-3</v>
      </c>
      <c r="K221">
        <f t="shared" si="50"/>
        <v>-6.1025000031804666E-3</v>
      </c>
      <c r="O221">
        <f t="shared" si="54"/>
        <v>-6.3123158732035301E-3</v>
      </c>
      <c r="P221">
        <f t="shared" si="55"/>
        <v>1.5239421763221061E-3</v>
      </c>
      <c r="Q221" s="13">
        <f t="shared" si="56"/>
        <v>40070.188099999999</v>
      </c>
      <c r="R221" s="19">
        <f>G221</f>
        <v>-6.1025000031804666E-3</v>
      </c>
      <c r="T221" s="3">
        <f t="shared" si="48"/>
        <v>4.4022699313535072E-8</v>
      </c>
      <c r="U221" s="3" t="str">
        <f t="shared" si="49"/>
        <v/>
      </c>
      <c r="V221" s="41"/>
    </row>
    <row r="222" spans="1:22" x14ac:dyDescent="0.2">
      <c r="A222" s="22" t="s">
        <v>79</v>
      </c>
      <c r="B222" s="33" t="s">
        <v>18</v>
      </c>
      <c r="C222" s="34">
        <v>55105.653599999998</v>
      </c>
      <c r="D222" s="34">
        <v>2.9999999999999997E-4</v>
      </c>
      <c r="E222" s="19">
        <f t="shared" si="51"/>
        <v>17877.996832462555</v>
      </c>
      <c r="F222">
        <f t="shared" si="52"/>
        <v>17878</v>
      </c>
      <c r="G222" s="19">
        <f t="shared" si="53"/>
        <v>-4.885000002104789E-3</v>
      </c>
      <c r="K222">
        <f t="shared" si="50"/>
        <v>-4.885000002104789E-3</v>
      </c>
      <c r="O222">
        <f t="shared" si="54"/>
        <v>-6.2194538395688084E-3</v>
      </c>
      <c r="P222">
        <f t="shared" si="55"/>
        <v>1.4317105972219538E-3</v>
      </c>
      <c r="Q222" s="13">
        <f t="shared" si="56"/>
        <v>40087.153599999998</v>
      </c>
      <c r="R222" s="19">
        <f>G222</f>
        <v>-4.885000002104789E-3</v>
      </c>
      <c r="T222" s="3">
        <f t="shared" si="48"/>
        <v>1.7807670443224473E-6</v>
      </c>
      <c r="U222" s="3" t="str">
        <f t="shared" si="49"/>
        <v/>
      </c>
      <c r="V222" s="41"/>
    </row>
    <row r="223" spans="1:22" x14ac:dyDescent="0.2">
      <c r="A223" s="22" t="s">
        <v>79</v>
      </c>
      <c r="B223" s="33" t="s">
        <v>18</v>
      </c>
      <c r="C223" s="34">
        <v>55112.600200000001</v>
      </c>
      <c r="D223" s="34">
        <v>1E-4</v>
      </c>
      <c r="E223" s="19">
        <f t="shared" si="51"/>
        <v>17882.50115500022</v>
      </c>
      <c r="F223">
        <f t="shared" si="52"/>
        <v>17882.5</v>
      </c>
      <c r="G223" s="19">
        <f t="shared" si="53"/>
        <v>1.7812500009313226E-3</v>
      </c>
      <c r="K223">
        <f t="shared" si="50"/>
        <v>1.7812500009313226E-3</v>
      </c>
      <c r="O223">
        <f t="shared" si="54"/>
        <v>-6.1813956561580846E-3</v>
      </c>
      <c r="P223">
        <f t="shared" si="55"/>
        <v>1.3939454381948157E-3</v>
      </c>
      <c r="Q223" s="13">
        <f t="shared" si="56"/>
        <v>40094.100200000001</v>
      </c>
      <c r="S223" s="19">
        <f>G223</f>
        <v>1.7812500009313226E-3</v>
      </c>
      <c r="T223" s="3" t="str">
        <f t="shared" ref="T223:T239" si="57">IF(R223&lt;&gt;"",(O223-R223)^2,"")</f>
        <v/>
      </c>
      <c r="U223" s="3">
        <f t="shared" ref="U223:U239" si="58">IF(S223&lt;&gt;"",(P223-S223)^2,"")</f>
        <v>1.5000482431651681E-7</v>
      </c>
      <c r="V223" s="41"/>
    </row>
    <row r="224" spans="1:22" x14ac:dyDescent="0.2">
      <c r="A224" s="62" t="s">
        <v>819</v>
      </c>
      <c r="B224" s="63" t="s">
        <v>19</v>
      </c>
      <c r="C224" s="64">
        <v>55130.327100000002</v>
      </c>
      <c r="D224" s="64" t="s">
        <v>74</v>
      </c>
      <c r="E224" s="19">
        <f t="shared" si="51"/>
        <v>17893.99565233602</v>
      </c>
      <c r="F224">
        <f t="shared" si="52"/>
        <v>17894</v>
      </c>
      <c r="G224" s="19">
        <f t="shared" si="53"/>
        <v>-6.7049999997834675E-3</v>
      </c>
      <c r="K224">
        <f t="shared" si="50"/>
        <v>-6.7049999997834675E-3</v>
      </c>
      <c r="O224">
        <f t="shared" si="54"/>
        <v>-6.0839557182826862E-3</v>
      </c>
      <c r="P224">
        <f t="shared" si="55"/>
        <v>1.2973473437492204E-3</v>
      </c>
      <c r="Q224" s="13">
        <f t="shared" si="56"/>
        <v>40111.827100000002</v>
      </c>
      <c r="R224" s="19">
        <f t="shared" ref="R224:R229" si="59">G224</f>
        <v>-6.7049999997834675E-3</v>
      </c>
      <c r="T224" s="3">
        <f t="shared" si="57"/>
        <v>3.8569599958482168E-7</v>
      </c>
      <c r="U224" s="3" t="str">
        <f t="shared" si="58"/>
        <v/>
      </c>
      <c r="V224" s="41"/>
    </row>
    <row r="225" spans="1:22" x14ac:dyDescent="0.2">
      <c r="A225" s="22" t="s">
        <v>71</v>
      </c>
      <c r="B225" s="33" t="s">
        <v>18</v>
      </c>
      <c r="C225" s="34">
        <v>55130.327190000004</v>
      </c>
      <c r="D225" s="34">
        <v>5.0000000000000001E-4</v>
      </c>
      <c r="E225" s="19">
        <f t="shared" si="51"/>
        <v>17893.995710693926</v>
      </c>
      <c r="F225">
        <f t="shared" si="52"/>
        <v>17894</v>
      </c>
      <c r="G225" s="19">
        <f t="shared" si="53"/>
        <v>-6.6149999984190799E-3</v>
      </c>
      <c r="K225">
        <f t="shared" si="50"/>
        <v>-6.6149999984190799E-3</v>
      </c>
      <c r="O225">
        <f t="shared" si="54"/>
        <v>-6.0839557182826862E-3</v>
      </c>
      <c r="P225">
        <f t="shared" si="55"/>
        <v>1.2973473437492204E-3</v>
      </c>
      <c r="Q225" s="13">
        <f t="shared" si="56"/>
        <v>40111.827190000004</v>
      </c>
      <c r="R225" s="19">
        <f t="shared" si="59"/>
        <v>-6.6149999984190799E-3</v>
      </c>
      <c r="T225" s="3">
        <f t="shared" si="57"/>
        <v>2.8200802746558062E-7</v>
      </c>
      <c r="U225" s="3" t="str">
        <f t="shared" si="58"/>
        <v/>
      </c>
      <c r="V225" s="41"/>
    </row>
    <row r="226" spans="1:22" x14ac:dyDescent="0.2">
      <c r="A226" s="62" t="s">
        <v>819</v>
      </c>
      <c r="B226" s="63" t="s">
        <v>19</v>
      </c>
      <c r="C226" s="64">
        <v>55130.327299999997</v>
      </c>
      <c r="D226" s="64" t="s">
        <v>74</v>
      </c>
      <c r="E226" s="19">
        <f t="shared" si="51"/>
        <v>17893.995782020251</v>
      </c>
      <c r="F226">
        <f t="shared" si="52"/>
        <v>17894</v>
      </c>
      <c r="G226" s="19">
        <f t="shared" si="53"/>
        <v>-6.5050000048358925E-3</v>
      </c>
      <c r="K226">
        <f t="shared" si="50"/>
        <v>-6.5050000048358925E-3</v>
      </c>
      <c r="O226">
        <f t="shared" si="54"/>
        <v>-6.0839557182826862E-3</v>
      </c>
      <c r="P226">
        <f t="shared" si="55"/>
        <v>1.2973473437492204E-3</v>
      </c>
      <c r="Q226" s="13">
        <f t="shared" si="56"/>
        <v>40111.827299999997</v>
      </c>
      <c r="R226" s="19">
        <f t="shared" si="59"/>
        <v>-6.5050000048358925E-3</v>
      </c>
      <c r="T226" s="3">
        <f t="shared" si="57"/>
        <v>1.7727829123909848E-7</v>
      </c>
      <c r="U226" s="3" t="str">
        <f t="shared" si="58"/>
        <v/>
      </c>
      <c r="V226" s="41"/>
    </row>
    <row r="227" spans="1:22" x14ac:dyDescent="0.2">
      <c r="A227" s="22" t="s">
        <v>71</v>
      </c>
      <c r="B227" s="33" t="s">
        <v>18</v>
      </c>
      <c r="C227" s="34">
        <v>55130.327389999999</v>
      </c>
      <c r="D227" s="34">
        <v>4.0000000000000002E-4</v>
      </c>
      <c r="E227" s="19">
        <f t="shared" si="51"/>
        <v>17893.995840378157</v>
      </c>
      <c r="F227">
        <f t="shared" si="52"/>
        <v>17894</v>
      </c>
      <c r="G227" s="19">
        <f t="shared" si="53"/>
        <v>-6.4150000034715049E-3</v>
      </c>
      <c r="K227">
        <f t="shared" si="50"/>
        <v>-6.4150000034715049E-3</v>
      </c>
      <c r="O227">
        <f t="shared" si="54"/>
        <v>-6.0839557182826862E-3</v>
      </c>
      <c r="P227">
        <f t="shared" si="55"/>
        <v>1.2973473437492204E-3</v>
      </c>
      <c r="Q227" s="13">
        <f t="shared" si="56"/>
        <v>40111.827389999999</v>
      </c>
      <c r="R227" s="19">
        <f t="shared" si="59"/>
        <v>-6.4150000034715049E-3</v>
      </c>
      <c r="T227" s="3">
        <f t="shared" si="57"/>
        <v>1.0959031875617592E-7</v>
      </c>
      <c r="U227" s="3" t="str">
        <f t="shared" si="58"/>
        <v/>
      </c>
      <c r="V227" s="41"/>
    </row>
    <row r="228" spans="1:22" x14ac:dyDescent="0.2">
      <c r="A228" s="62" t="s">
        <v>819</v>
      </c>
      <c r="B228" s="63" t="s">
        <v>19</v>
      </c>
      <c r="C228" s="64">
        <v>55130.328000000001</v>
      </c>
      <c r="D228" s="64" t="s">
        <v>74</v>
      </c>
      <c r="E228" s="19">
        <f t="shared" si="51"/>
        <v>17893.996235915078</v>
      </c>
      <c r="F228">
        <f t="shared" si="52"/>
        <v>17894</v>
      </c>
      <c r="G228" s="19">
        <f t="shared" si="53"/>
        <v>-5.805000000691507E-3</v>
      </c>
      <c r="K228">
        <f t="shared" si="50"/>
        <v>-5.805000000691507E-3</v>
      </c>
      <c r="O228">
        <f t="shared" si="54"/>
        <v>-6.0839557182826862E-3</v>
      </c>
      <c r="P228">
        <f t="shared" si="55"/>
        <v>1.2973473437492204E-3</v>
      </c>
      <c r="Q228" s="13">
        <f t="shared" si="56"/>
        <v>40111.828000000001</v>
      </c>
      <c r="R228" s="19">
        <f t="shared" si="59"/>
        <v>-5.805000000691507E-3</v>
      </c>
      <c r="T228" s="3">
        <f t="shared" si="57"/>
        <v>7.7816292376809714E-8</v>
      </c>
      <c r="U228" s="3" t="str">
        <f t="shared" si="58"/>
        <v/>
      </c>
      <c r="V228" s="41"/>
    </row>
    <row r="229" spans="1:22" x14ac:dyDescent="0.2">
      <c r="A229" s="22" t="s">
        <v>71</v>
      </c>
      <c r="B229" s="33" t="s">
        <v>18</v>
      </c>
      <c r="C229" s="34">
        <v>55130.328090000003</v>
      </c>
      <c r="D229" s="34">
        <v>2.0000000000000001E-4</v>
      </c>
      <c r="E229" s="19">
        <f t="shared" si="51"/>
        <v>17893.996294272984</v>
      </c>
      <c r="F229">
        <f t="shared" si="52"/>
        <v>17894</v>
      </c>
      <c r="G229" s="19">
        <f t="shared" si="53"/>
        <v>-5.7149999993271194E-3</v>
      </c>
      <c r="K229">
        <f t="shared" si="50"/>
        <v>-5.7149999993271194E-3</v>
      </c>
      <c r="O229">
        <f t="shared" si="54"/>
        <v>-6.0839557182826862E-3</v>
      </c>
      <c r="P229">
        <f t="shared" si="55"/>
        <v>1.2973473437492204E-3</v>
      </c>
      <c r="Q229" s="13">
        <f t="shared" si="56"/>
        <v>40111.828090000003</v>
      </c>
      <c r="R229" s="19">
        <f t="shared" si="59"/>
        <v>-5.7149999993271194E-3</v>
      </c>
      <c r="T229" s="3">
        <f t="shared" si="57"/>
        <v>1.3612832255001917E-7</v>
      </c>
      <c r="U229" s="3" t="str">
        <f t="shared" si="58"/>
        <v/>
      </c>
      <c r="V229" s="41"/>
    </row>
    <row r="230" spans="1:22" x14ac:dyDescent="0.2">
      <c r="A230" s="37" t="s">
        <v>69</v>
      </c>
      <c r="B230" s="38" t="s">
        <v>19</v>
      </c>
      <c r="C230" s="37">
        <v>55135.7336</v>
      </c>
      <c r="D230" s="37">
        <v>8.0000000000000004E-4</v>
      </c>
      <c r="E230" s="19">
        <f t="shared" si="51"/>
        <v>17897.501341421306</v>
      </c>
      <c r="F230">
        <f t="shared" si="52"/>
        <v>17897.5</v>
      </c>
      <c r="G230" s="19">
        <f t="shared" si="53"/>
        <v>2.0687500000349246E-3</v>
      </c>
      <c r="K230">
        <f t="shared" si="50"/>
        <v>2.0687500000349246E-3</v>
      </c>
      <c r="O230">
        <f t="shared" si="54"/>
        <v>-6.0542491692194772E-3</v>
      </c>
      <c r="P230">
        <f t="shared" si="55"/>
        <v>1.2679236221909231E-3</v>
      </c>
      <c r="Q230" s="13">
        <f t="shared" si="56"/>
        <v>40117.2336</v>
      </c>
      <c r="S230" s="19">
        <f>G230</f>
        <v>2.0687500000349246E-3</v>
      </c>
      <c r="T230" s="3" t="str">
        <f t="shared" si="57"/>
        <v/>
      </c>
      <c r="U230" s="3">
        <f t="shared" si="58"/>
        <v>6.4132288745074341E-7</v>
      </c>
      <c r="V230" s="41"/>
    </row>
    <row r="231" spans="1:22" x14ac:dyDescent="0.2">
      <c r="A231" s="62" t="s">
        <v>835</v>
      </c>
      <c r="B231" s="63" t="s">
        <v>19</v>
      </c>
      <c r="C231" s="64">
        <v>55147.291899999997</v>
      </c>
      <c r="D231" s="64" t="s">
        <v>74</v>
      </c>
      <c r="E231" s="19">
        <f t="shared" si="51"/>
        <v>17904.995987893974</v>
      </c>
      <c r="F231">
        <f t="shared" si="52"/>
        <v>17905</v>
      </c>
      <c r="G231" s="19">
        <f t="shared" si="53"/>
        <v>-6.1875000028521754E-3</v>
      </c>
      <c r="K231">
        <f t="shared" si="50"/>
        <v>-6.1875000028521754E-3</v>
      </c>
      <c r="O231">
        <f t="shared" si="54"/>
        <v>-5.9905131425091497E-3</v>
      </c>
      <c r="P231">
        <f t="shared" si="55"/>
        <v>1.2048356177202881E-3</v>
      </c>
      <c r="Q231" s="13">
        <f t="shared" si="56"/>
        <v>40128.791899999997</v>
      </c>
      <c r="R231" s="19">
        <f>G231</f>
        <v>-6.1875000028521754E-3</v>
      </c>
      <c r="T231" s="3">
        <f t="shared" si="57"/>
        <v>3.8803823147802704E-8</v>
      </c>
      <c r="U231" s="3" t="str">
        <f t="shared" si="58"/>
        <v/>
      </c>
      <c r="V231" s="41"/>
    </row>
    <row r="232" spans="1:22" x14ac:dyDescent="0.2">
      <c r="A232" s="34" t="s">
        <v>80</v>
      </c>
      <c r="B232" s="33" t="s">
        <v>19</v>
      </c>
      <c r="C232" s="34">
        <v>55486.580099999999</v>
      </c>
      <c r="D232" s="34">
        <v>1E-4</v>
      </c>
      <c r="E232" s="19">
        <f t="shared" si="51"/>
        <v>18124.997641367972</v>
      </c>
      <c r="F232">
        <f t="shared" si="52"/>
        <v>18125</v>
      </c>
      <c r="G232" s="19">
        <f t="shared" si="53"/>
        <v>-3.6374999981489964E-3</v>
      </c>
      <c r="K232">
        <f t="shared" si="50"/>
        <v>-3.6374999981489964E-3</v>
      </c>
      <c r="O232">
        <f t="shared" si="54"/>
        <v>-4.0784318249084761E-3</v>
      </c>
      <c r="P232">
        <f t="shared" si="55"/>
        <v>-6.6193724920309558E-4</v>
      </c>
      <c r="Q232" s="13">
        <f t="shared" si="56"/>
        <v>40468.080099999999</v>
      </c>
      <c r="R232" s="19">
        <f>G232</f>
        <v>-3.6374999981489964E-3</v>
      </c>
      <c r="T232" s="3">
        <f t="shared" si="57"/>
        <v>1.9442087584945188E-7</v>
      </c>
      <c r="U232" s="3" t="str">
        <f t="shared" si="58"/>
        <v/>
      </c>
      <c r="V232" s="41"/>
    </row>
    <row r="233" spans="1:22" x14ac:dyDescent="0.2">
      <c r="A233" s="22" t="s">
        <v>76</v>
      </c>
      <c r="B233" s="33" t="s">
        <v>18</v>
      </c>
      <c r="C233" s="34">
        <v>55751.841500000002</v>
      </c>
      <c r="D233" s="34">
        <v>2.9999999999999997E-4</v>
      </c>
      <c r="E233" s="19">
        <f t="shared" si="51"/>
        <v>18296.998750168186</v>
      </c>
      <c r="F233">
        <f t="shared" si="52"/>
        <v>18297</v>
      </c>
      <c r="G233" s="19">
        <f t="shared" si="53"/>
        <v>-1.927500001329463E-3</v>
      </c>
      <c r="K233">
        <f t="shared" si="50"/>
        <v>-1.927500001329463E-3</v>
      </c>
      <c r="O233">
        <f t="shared" si="54"/>
        <v>-2.5393810480367983E-3</v>
      </c>
      <c r="P233">
        <f t="shared" si="55"/>
        <v>-2.1283226313620037E-3</v>
      </c>
      <c r="Q233" s="13">
        <f t="shared" si="56"/>
        <v>40733.341500000002</v>
      </c>
      <c r="R233" s="19">
        <f>G233</f>
        <v>-1.927500001329463E-3</v>
      </c>
      <c r="T233" s="3">
        <f t="shared" si="57"/>
        <v>3.7439841531966434E-7</v>
      </c>
      <c r="U233" s="3" t="str">
        <f t="shared" si="58"/>
        <v/>
      </c>
      <c r="V233" s="41"/>
    </row>
    <row r="234" spans="1:22" x14ac:dyDescent="0.2">
      <c r="A234" s="22" t="s">
        <v>84</v>
      </c>
      <c r="B234" s="33" t="s">
        <v>18</v>
      </c>
      <c r="C234" s="34">
        <v>55751.841500000002</v>
      </c>
      <c r="D234" s="34">
        <v>2.9999999999999997E-4</v>
      </c>
      <c r="E234" s="19">
        <f t="shared" si="51"/>
        <v>18296.998750168186</v>
      </c>
      <c r="F234">
        <f t="shared" si="52"/>
        <v>18297</v>
      </c>
      <c r="G234" s="19">
        <f t="shared" si="53"/>
        <v>-1.927500001329463E-3</v>
      </c>
      <c r="K234">
        <f t="shared" si="50"/>
        <v>-1.927500001329463E-3</v>
      </c>
      <c r="O234">
        <f t="shared" si="54"/>
        <v>-2.5393810480367983E-3</v>
      </c>
      <c r="P234">
        <f t="shared" si="55"/>
        <v>-2.1283226313620037E-3</v>
      </c>
      <c r="Q234" s="13">
        <f t="shared" si="56"/>
        <v>40733.341500000002</v>
      </c>
      <c r="R234" s="19">
        <f>G234</f>
        <v>-1.927500001329463E-3</v>
      </c>
      <c r="T234" s="3">
        <f t="shared" si="57"/>
        <v>3.7439841531966434E-7</v>
      </c>
      <c r="U234" s="3" t="str">
        <f t="shared" si="58"/>
        <v/>
      </c>
      <c r="V234" s="41"/>
    </row>
    <row r="235" spans="1:22" x14ac:dyDescent="0.2">
      <c r="A235" s="22" t="s">
        <v>76</v>
      </c>
      <c r="B235" s="33" t="s">
        <v>19</v>
      </c>
      <c r="C235" s="34">
        <v>55775.744700000003</v>
      </c>
      <c r="D235" s="34">
        <v>2.0000000000000001E-4</v>
      </c>
      <c r="E235" s="19">
        <f t="shared" si="51"/>
        <v>18312.498091210167</v>
      </c>
      <c r="F235">
        <f t="shared" si="52"/>
        <v>18312.5</v>
      </c>
      <c r="G235" s="19">
        <f t="shared" si="53"/>
        <v>-2.9437499979394488E-3</v>
      </c>
      <c r="K235">
        <f t="shared" si="50"/>
        <v>-2.9437499979394488E-3</v>
      </c>
      <c r="O235">
        <f t="shared" si="54"/>
        <v>-2.3993689578008385E-3</v>
      </c>
      <c r="P235">
        <f t="shared" si="55"/>
        <v>-2.2601086564509533E-3</v>
      </c>
      <c r="Q235" s="13">
        <f t="shared" si="56"/>
        <v>40757.244700000003</v>
      </c>
      <c r="S235" s="19">
        <f>G235</f>
        <v>-2.9437499979394488E-3</v>
      </c>
      <c r="T235" s="3" t="str">
        <f t="shared" si="57"/>
        <v/>
      </c>
      <c r="U235" s="3">
        <f t="shared" si="58"/>
        <v>4.6736548379218969E-7</v>
      </c>
      <c r="V235" s="41"/>
    </row>
    <row r="236" spans="1:22" x14ac:dyDescent="0.2">
      <c r="A236" s="22" t="s">
        <v>84</v>
      </c>
      <c r="B236" s="33" t="s">
        <v>19</v>
      </c>
      <c r="C236" s="34">
        <v>55775.744700000003</v>
      </c>
      <c r="D236" s="34">
        <v>2.0000000000000001E-4</v>
      </c>
      <c r="E236" s="19">
        <f t="shared" si="51"/>
        <v>18312.498091210167</v>
      </c>
      <c r="F236">
        <f t="shared" si="52"/>
        <v>18312.5</v>
      </c>
      <c r="G236" s="19">
        <f t="shared" si="53"/>
        <v>-2.9437499979394488E-3</v>
      </c>
      <c r="K236">
        <f t="shared" si="50"/>
        <v>-2.9437499979394488E-3</v>
      </c>
      <c r="O236">
        <f t="shared" si="54"/>
        <v>-2.3993689578008385E-3</v>
      </c>
      <c r="P236">
        <f t="shared" si="55"/>
        <v>-2.2601086564509533E-3</v>
      </c>
      <c r="Q236" s="13">
        <f t="shared" si="56"/>
        <v>40757.244700000003</v>
      </c>
      <c r="S236" s="19">
        <f>G236</f>
        <v>-2.9437499979394488E-3</v>
      </c>
      <c r="T236" s="3" t="str">
        <f t="shared" si="57"/>
        <v/>
      </c>
      <c r="U236" s="3">
        <f t="shared" si="58"/>
        <v>4.6736548379218969E-7</v>
      </c>
      <c r="V236" s="41"/>
    </row>
    <row r="237" spans="1:22" x14ac:dyDescent="0.2">
      <c r="A237" s="34" t="s">
        <v>90</v>
      </c>
      <c r="B237" s="33"/>
      <c r="C237" s="34">
        <v>55820.467779999999</v>
      </c>
      <c r="D237" s="34" t="s">
        <v>91</v>
      </c>
      <c r="E237" s="19">
        <f t="shared" si="51"/>
        <v>18341.49748331531</v>
      </c>
      <c r="F237">
        <f t="shared" si="52"/>
        <v>18341.5</v>
      </c>
      <c r="G237" s="19">
        <f t="shared" si="53"/>
        <v>-3.8812500060885213E-3</v>
      </c>
      <c r="K237">
        <f t="shared" si="50"/>
        <v>-3.8812500060885213E-3</v>
      </c>
      <c r="O237">
        <f t="shared" si="54"/>
        <v>-2.1369650340143926E-3</v>
      </c>
      <c r="P237">
        <f t="shared" si="55"/>
        <v>-2.5063617565212557E-3</v>
      </c>
      <c r="Q237" s="13">
        <f t="shared" si="56"/>
        <v>40801.967779999999</v>
      </c>
      <c r="S237" s="19">
        <f>G237</f>
        <v>-3.8812500060885213E-3</v>
      </c>
      <c r="T237" s="3" t="str">
        <f t="shared" si="57"/>
        <v/>
      </c>
      <c r="U237" s="3">
        <f t="shared" si="58"/>
        <v>1.8903176987981396E-6</v>
      </c>
      <c r="V237" s="41"/>
    </row>
    <row r="238" spans="1:22" x14ac:dyDescent="0.2">
      <c r="A238" s="22" t="s">
        <v>82</v>
      </c>
      <c r="B238" s="33" t="s">
        <v>19</v>
      </c>
      <c r="C238" s="34">
        <v>55820.467830000001</v>
      </c>
      <c r="D238" s="34">
        <v>0</v>
      </c>
      <c r="E238" s="19">
        <f t="shared" si="51"/>
        <v>18341.497515736373</v>
      </c>
      <c r="F238">
        <f t="shared" si="52"/>
        <v>18341.5</v>
      </c>
      <c r="G238" s="19">
        <f t="shared" si="53"/>
        <v>-3.8312500037136488E-3</v>
      </c>
      <c r="K238">
        <f t="shared" ref="K238:K269" si="60">G238</f>
        <v>-3.8312500037136488E-3</v>
      </c>
      <c r="O238">
        <f t="shared" si="54"/>
        <v>-2.1369650340143926E-3</v>
      </c>
      <c r="P238">
        <f t="shared" si="55"/>
        <v>-2.5063617565212557E-3</v>
      </c>
      <c r="Q238" s="13">
        <f t="shared" si="56"/>
        <v>40801.967830000001</v>
      </c>
      <c r="S238" s="19">
        <f>G238</f>
        <v>-3.8312500037136488E-3</v>
      </c>
      <c r="T238" s="3" t="str">
        <f t="shared" si="57"/>
        <v/>
      </c>
      <c r="U238" s="3">
        <f t="shared" si="58"/>
        <v>1.7553288675485315E-6</v>
      </c>
      <c r="V238" s="41"/>
    </row>
    <row r="239" spans="1:22" x14ac:dyDescent="0.2">
      <c r="A239" s="37" t="s">
        <v>72</v>
      </c>
      <c r="B239" s="38" t="s">
        <v>19</v>
      </c>
      <c r="C239" s="37">
        <v>55846.685899999997</v>
      </c>
      <c r="D239" s="37">
        <v>2.0000000000000001E-4</v>
      </c>
      <c r="E239" s="19">
        <f t="shared" si="51"/>
        <v>18358.497867504855</v>
      </c>
      <c r="F239">
        <f t="shared" si="52"/>
        <v>18358.5</v>
      </c>
      <c r="G239" s="19">
        <f t="shared" si="53"/>
        <v>-3.2887500055949204E-3</v>
      </c>
      <c r="K239">
        <f t="shared" si="60"/>
        <v>-3.2887500055949204E-3</v>
      </c>
      <c r="O239">
        <f t="shared" si="54"/>
        <v>-1.9828960576146562E-3</v>
      </c>
      <c r="P239">
        <f t="shared" si="55"/>
        <v>-2.6504999875397641E-3</v>
      </c>
      <c r="Q239" s="13">
        <f t="shared" si="56"/>
        <v>40828.185899999997</v>
      </c>
      <c r="S239" s="19">
        <f>G239</f>
        <v>-3.2887500055949204E-3</v>
      </c>
      <c r="T239" s="3" t="str">
        <f t="shared" si="57"/>
        <v/>
      </c>
      <c r="U239" s="3">
        <f t="shared" si="58"/>
        <v>4.0736308554740731E-7</v>
      </c>
      <c r="V239" s="41"/>
    </row>
    <row r="240" spans="1:22" x14ac:dyDescent="0.2">
      <c r="A240" s="37" t="s">
        <v>72</v>
      </c>
      <c r="B240" s="38" t="s">
        <v>18</v>
      </c>
      <c r="C240" s="37">
        <v>55853.6345</v>
      </c>
      <c r="D240" s="37">
        <v>8.9999999999999998E-4</v>
      </c>
      <c r="E240" s="19">
        <f t="shared" si="51"/>
        <v>18363.003486884871</v>
      </c>
      <c r="F240">
        <f t="shared" si="52"/>
        <v>18363</v>
      </c>
      <c r="K240">
        <f t="shared" si="60"/>
        <v>0</v>
      </c>
      <c r="O240">
        <f t="shared" si="54"/>
        <v>-1.9420851173587044E-3</v>
      </c>
      <c r="P240">
        <f t="shared" si="55"/>
        <v>-2.6886246761066209E-3</v>
      </c>
      <c r="Q240" s="13">
        <f t="shared" si="56"/>
        <v>40835.1345</v>
      </c>
      <c r="T240" s="3"/>
      <c r="U240" s="3"/>
      <c r="V240" s="41">
        <v>5.3774999978486449E-3</v>
      </c>
    </row>
    <row r="241" spans="1:22" x14ac:dyDescent="0.2">
      <c r="A241" s="62" t="s">
        <v>869</v>
      </c>
      <c r="B241" s="63" t="s">
        <v>19</v>
      </c>
      <c r="C241" s="64">
        <v>55861.338000000003</v>
      </c>
      <c r="D241" s="64" t="s">
        <v>74</v>
      </c>
      <c r="E241" s="19">
        <f t="shared" si="51"/>
        <v>18367.998599410261</v>
      </c>
      <c r="F241">
        <f t="shared" si="52"/>
        <v>18368</v>
      </c>
      <c r="G241" s="19">
        <f t="shared" ref="G241:G272" si="61">+C241-(C$7+F241*C$8)</f>
        <v>-2.1599999963655137E-3</v>
      </c>
      <c r="K241">
        <f t="shared" si="60"/>
        <v>-2.1599999963655137E-3</v>
      </c>
      <c r="O241">
        <f t="shared" si="54"/>
        <v>-1.8967265270340514E-3</v>
      </c>
      <c r="P241">
        <f t="shared" si="55"/>
        <v>-2.7309702396653875E-3</v>
      </c>
      <c r="Q241" s="13">
        <f t="shared" si="56"/>
        <v>40842.838000000003</v>
      </c>
      <c r="R241" s="19">
        <f t="shared" ref="R241:R246" si="62">G241</f>
        <v>-2.1599999963655137E-3</v>
      </c>
      <c r="T241" s="3">
        <f t="shared" ref="T241:T272" si="63">IF(R241&lt;&gt;"",(O241-R241)^2,"")</f>
        <v>6.9312919653824379E-8</v>
      </c>
      <c r="U241" s="3" t="str">
        <f t="shared" ref="U241:U272" si="64">IF(S241&lt;&gt;"",(P241-S241)^2,"")</f>
        <v/>
      </c>
      <c r="V241" s="41"/>
    </row>
    <row r="242" spans="1:22" x14ac:dyDescent="0.2">
      <c r="A242" s="22" t="s">
        <v>82</v>
      </c>
      <c r="B242" s="33" t="s">
        <v>18</v>
      </c>
      <c r="C242" s="34">
        <v>55867.506529999999</v>
      </c>
      <c r="D242" s="34">
        <v>2.0000000000000001E-4</v>
      </c>
      <c r="E242" s="19">
        <f t="shared" si="51"/>
        <v>18371.998404883907</v>
      </c>
      <c r="F242">
        <f t="shared" si="52"/>
        <v>18372</v>
      </c>
      <c r="G242" s="19">
        <f t="shared" si="61"/>
        <v>-2.4600000033387914E-3</v>
      </c>
      <c r="K242">
        <f t="shared" si="60"/>
        <v>-2.4600000033387914E-3</v>
      </c>
      <c r="O242">
        <f t="shared" si="54"/>
        <v>-1.8604299703018912E-3</v>
      </c>
      <c r="P242">
        <f t="shared" si="55"/>
        <v>-2.7648349014768613E-3</v>
      </c>
      <c r="Q242" s="13">
        <f t="shared" si="56"/>
        <v>40849.006529999999</v>
      </c>
      <c r="R242" s="19">
        <f t="shared" si="62"/>
        <v>-2.4600000033387914E-3</v>
      </c>
      <c r="T242" s="3">
        <f t="shared" si="63"/>
        <v>3.5948422451586965E-7</v>
      </c>
      <c r="U242" s="3" t="str">
        <f t="shared" si="64"/>
        <v/>
      </c>
      <c r="V242" s="41"/>
    </row>
    <row r="243" spans="1:22" x14ac:dyDescent="0.2">
      <c r="A243" s="22" t="s">
        <v>82</v>
      </c>
      <c r="B243" s="33" t="s">
        <v>18</v>
      </c>
      <c r="C243" s="34">
        <v>55867.506730000001</v>
      </c>
      <c r="D243" s="34">
        <v>2.0000000000000001E-4</v>
      </c>
      <c r="E243" s="19">
        <f t="shared" si="51"/>
        <v>18371.998534568145</v>
      </c>
      <c r="F243">
        <f t="shared" si="52"/>
        <v>18372</v>
      </c>
      <c r="G243" s="19">
        <f t="shared" si="61"/>
        <v>-2.2600000011152588E-3</v>
      </c>
      <c r="K243">
        <f t="shared" si="60"/>
        <v>-2.2600000011152588E-3</v>
      </c>
      <c r="O243">
        <f t="shared" si="54"/>
        <v>-1.8604299703018912E-3</v>
      </c>
      <c r="P243">
        <f t="shared" si="55"/>
        <v>-2.7648349014768613E-3</v>
      </c>
      <c r="Q243" s="13">
        <f t="shared" si="56"/>
        <v>40849.006730000001</v>
      </c>
      <c r="R243" s="19">
        <f t="shared" si="62"/>
        <v>-2.2600000011152588E-3</v>
      </c>
      <c r="T243" s="3">
        <f t="shared" si="63"/>
        <v>1.5965620952419555E-7</v>
      </c>
      <c r="U243" s="3" t="str">
        <f t="shared" si="64"/>
        <v/>
      </c>
      <c r="V243" s="41"/>
    </row>
    <row r="244" spans="1:22" x14ac:dyDescent="0.2">
      <c r="A244" s="22" t="s">
        <v>82</v>
      </c>
      <c r="B244" s="33" t="s">
        <v>18</v>
      </c>
      <c r="C244" s="34">
        <v>55867.506930000003</v>
      </c>
      <c r="D244" s="34">
        <v>1E-4</v>
      </c>
      <c r="E244" s="19">
        <f t="shared" si="51"/>
        <v>18371.99866425238</v>
      </c>
      <c r="F244">
        <f t="shared" si="52"/>
        <v>18372</v>
      </c>
      <c r="G244" s="19">
        <f t="shared" si="61"/>
        <v>-2.0599999988917261E-3</v>
      </c>
      <c r="K244">
        <f t="shared" si="60"/>
        <v>-2.0599999988917261E-3</v>
      </c>
      <c r="O244">
        <f t="shared" si="54"/>
        <v>-1.8604299703018912E-3</v>
      </c>
      <c r="P244">
        <f t="shared" si="55"/>
        <v>-2.7648349014768613E-3</v>
      </c>
      <c r="Q244" s="13">
        <f t="shared" si="56"/>
        <v>40849.006930000003</v>
      </c>
      <c r="R244" s="19">
        <f t="shared" si="62"/>
        <v>-2.0599999988917261E-3</v>
      </c>
      <c r="T244" s="3">
        <f t="shared" si="63"/>
        <v>3.9828196311347547E-8</v>
      </c>
      <c r="U244" s="3" t="str">
        <f t="shared" si="64"/>
        <v/>
      </c>
      <c r="V244" s="41"/>
    </row>
    <row r="245" spans="1:22" x14ac:dyDescent="0.2">
      <c r="A245" s="22" t="s">
        <v>82</v>
      </c>
      <c r="B245" s="33" t="s">
        <v>18</v>
      </c>
      <c r="C245" s="34">
        <v>55867.507279999998</v>
      </c>
      <c r="D245" s="34">
        <v>2.0000000000000001E-4</v>
      </c>
      <c r="E245" s="19">
        <f t="shared" si="51"/>
        <v>18371.99889119979</v>
      </c>
      <c r="F245">
        <f t="shared" si="52"/>
        <v>18372</v>
      </c>
      <c r="G245" s="19">
        <f t="shared" si="61"/>
        <v>-1.710000004095491E-3</v>
      </c>
      <c r="K245">
        <f t="shared" si="60"/>
        <v>-1.710000004095491E-3</v>
      </c>
      <c r="O245">
        <f t="shared" si="54"/>
        <v>-1.8604299703018912E-3</v>
      </c>
      <c r="P245">
        <f t="shared" si="55"/>
        <v>-2.7648349014768613E-3</v>
      </c>
      <c r="Q245" s="13">
        <f t="shared" si="56"/>
        <v>40849.007279999998</v>
      </c>
      <c r="R245" s="19">
        <f t="shared" si="62"/>
        <v>-1.710000004095491E-3</v>
      </c>
      <c r="T245" s="3">
        <f t="shared" si="63"/>
        <v>2.2629174732858689E-8</v>
      </c>
      <c r="U245" s="3" t="str">
        <f t="shared" si="64"/>
        <v/>
      </c>
      <c r="V245" s="41"/>
    </row>
    <row r="246" spans="1:22" x14ac:dyDescent="0.2">
      <c r="A246" s="22" t="s">
        <v>82</v>
      </c>
      <c r="B246" s="33" t="s">
        <v>18</v>
      </c>
      <c r="C246" s="34">
        <v>55867.507279999998</v>
      </c>
      <c r="D246" s="34">
        <v>2.0000000000000001E-4</v>
      </c>
      <c r="E246" s="19">
        <f t="shared" si="51"/>
        <v>18371.99889119979</v>
      </c>
      <c r="F246">
        <f t="shared" si="52"/>
        <v>18372</v>
      </c>
      <c r="G246" s="19">
        <f t="shared" si="61"/>
        <v>-1.710000004095491E-3</v>
      </c>
      <c r="K246">
        <f t="shared" si="60"/>
        <v>-1.710000004095491E-3</v>
      </c>
      <c r="O246">
        <f t="shared" si="54"/>
        <v>-1.8604299703018912E-3</v>
      </c>
      <c r="P246">
        <f t="shared" si="55"/>
        <v>-2.7648349014768613E-3</v>
      </c>
      <c r="Q246" s="13">
        <f t="shared" si="56"/>
        <v>40849.007279999998</v>
      </c>
      <c r="R246" s="19">
        <f t="shared" si="62"/>
        <v>-1.710000004095491E-3</v>
      </c>
      <c r="T246" s="3">
        <f t="shared" si="63"/>
        <v>2.2629174732858689E-8</v>
      </c>
      <c r="U246" s="3" t="str">
        <f t="shared" si="64"/>
        <v/>
      </c>
      <c r="V246" s="41"/>
    </row>
    <row r="247" spans="1:22" x14ac:dyDescent="0.2">
      <c r="A247" s="62" t="s">
        <v>869</v>
      </c>
      <c r="B247" s="63" t="s">
        <v>18</v>
      </c>
      <c r="C247" s="64">
        <v>55874.447500000002</v>
      </c>
      <c r="D247" s="64" t="s">
        <v>74</v>
      </c>
      <c r="E247" s="19">
        <f t="shared" si="51"/>
        <v>18376.499076810353</v>
      </c>
      <c r="F247">
        <f t="shared" si="52"/>
        <v>18376.5</v>
      </c>
      <c r="G247" s="19">
        <f t="shared" si="61"/>
        <v>-1.4237499999580905E-3</v>
      </c>
      <c r="K247">
        <f t="shared" si="60"/>
        <v>-1.4237499999580905E-3</v>
      </c>
      <c r="O247">
        <f t="shared" si="54"/>
        <v>-1.8195863144182577E-3</v>
      </c>
      <c r="P247">
        <f t="shared" si="55"/>
        <v>-2.8029198356336604E-3</v>
      </c>
      <c r="Q247" s="13">
        <f t="shared" si="56"/>
        <v>40855.947500000002</v>
      </c>
      <c r="S247" s="19">
        <f>G247</f>
        <v>-1.4237499999580905E-3</v>
      </c>
      <c r="T247" s="3" t="str">
        <f t="shared" si="63"/>
        <v/>
      </c>
      <c r="U247" s="3">
        <f t="shared" si="64"/>
        <v>1.9021094356373785E-6</v>
      </c>
      <c r="V247" s="41"/>
    </row>
    <row r="248" spans="1:22" x14ac:dyDescent="0.2">
      <c r="A248" s="22" t="s">
        <v>83</v>
      </c>
      <c r="B248" s="33" t="s">
        <v>19</v>
      </c>
      <c r="C248" s="34">
        <v>56173.632700000002</v>
      </c>
      <c r="D248" s="34">
        <v>2.0000000000000001E-4</v>
      </c>
      <c r="E248" s="19">
        <f t="shared" si="51"/>
        <v>18570.49709588366</v>
      </c>
      <c r="F248">
        <f t="shared" si="52"/>
        <v>18570.5</v>
      </c>
      <c r="G248" s="19">
        <f t="shared" si="61"/>
        <v>-4.4787499937228858E-3</v>
      </c>
      <c r="K248">
        <f t="shared" si="60"/>
        <v>-4.4787499937228858E-3</v>
      </c>
      <c r="O248">
        <f t="shared" si="54"/>
        <v>-5.2611968796962834E-5</v>
      </c>
      <c r="P248">
        <f t="shared" si="55"/>
        <v>-4.427630596137916E-3</v>
      </c>
      <c r="Q248" s="13">
        <f t="shared" si="56"/>
        <v>41155.132700000002</v>
      </c>
      <c r="S248" s="19">
        <f>G248</f>
        <v>-4.4787499937228858E-3</v>
      </c>
      <c r="T248" s="3" t="str">
        <f t="shared" si="63"/>
        <v/>
      </c>
      <c r="U248" s="3">
        <f t="shared" si="64"/>
        <v>2.6131928094502161E-9</v>
      </c>
      <c r="V248" s="41"/>
    </row>
    <row r="249" spans="1:22" x14ac:dyDescent="0.2">
      <c r="A249" s="22" t="s">
        <v>81</v>
      </c>
      <c r="B249" s="33" t="s">
        <v>18</v>
      </c>
      <c r="C249" s="34">
        <v>56203.709499999997</v>
      </c>
      <c r="D249" s="34">
        <v>2.0000000000000001E-4</v>
      </c>
      <c r="E249" s="19">
        <f t="shared" si="51"/>
        <v>18589.999529894645</v>
      </c>
      <c r="F249">
        <f t="shared" si="52"/>
        <v>18590</v>
      </c>
      <c r="G249" s="19">
        <f t="shared" si="61"/>
        <v>-7.2500000533182174E-4</v>
      </c>
      <c r="K249">
        <f t="shared" si="60"/>
        <v>-7.2500000533182174E-4</v>
      </c>
      <c r="O249">
        <f t="shared" si="54"/>
        <v>1.2520297883974834E-4</v>
      </c>
      <c r="P249">
        <f t="shared" si="55"/>
        <v>-4.5885879851659279E-3</v>
      </c>
      <c r="Q249" s="13">
        <f t="shared" si="56"/>
        <v>41185.209499999997</v>
      </c>
      <c r="R249" s="19">
        <f>G249</f>
        <v>-7.2500000533182174E-4</v>
      </c>
      <c r="T249" s="3">
        <f t="shared" si="63"/>
        <v>7.22845114294243E-7</v>
      </c>
      <c r="U249" s="3" t="str">
        <f t="shared" si="64"/>
        <v/>
      </c>
      <c r="V249" s="41"/>
    </row>
    <row r="250" spans="1:22" x14ac:dyDescent="0.2">
      <c r="A250" s="22" t="s">
        <v>81</v>
      </c>
      <c r="B250" s="33" t="s">
        <v>19</v>
      </c>
      <c r="C250" s="34">
        <v>56230.695699999997</v>
      </c>
      <c r="D250" s="34">
        <v>2.0000000000000001E-4</v>
      </c>
      <c r="E250" s="19">
        <f t="shared" si="51"/>
        <v>18607.497953420661</v>
      </c>
      <c r="F250">
        <f t="shared" si="52"/>
        <v>18607.5</v>
      </c>
      <c r="G250" s="19">
        <f t="shared" si="61"/>
        <v>-3.1562500080326572E-3</v>
      </c>
      <c r="K250">
        <f t="shared" si="60"/>
        <v>-3.1562500080326572E-3</v>
      </c>
      <c r="O250">
        <f t="shared" si="54"/>
        <v>2.8473691283402295E-4</v>
      </c>
      <c r="P250">
        <f t="shared" si="55"/>
        <v>-4.7325903775983832E-3</v>
      </c>
      <c r="Q250" s="13">
        <f t="shared" si="56"/>
        <v>41212.195699999997</v>
      </c>
      <c r="S250" s="19">
        <f t="shared" ref="S250:S256" si="65">G250</f>
        <v>-3.1562500080326572E-3</v>
      </c>
      <c r="T250" s="3" t="str">
        <f t="shared" si="63"/>
        <v/>
      </c>
      <c r="U250" s="3">
        <f t="shared" si="64"/>
        <v>2.4848489607226094E-6</v>
      </c>
      <c r="V250" s="41"/>
    </row>
    <row r="251" spans="1:22" x14ac:dyDescent="0.2">
      <c r="A251" s="22" t="s">
        <v>82</v>
      </c>
      <c r="B251" s="33" t="s">
        <v>19</v>
      </c>
      <c r="C251" s="34">
        <v>56232.235139999997</v>
      </c>
      <c r="D251" s="34">
        <v>2.9999999999999997E-4</v>
      </c>
      <c r="E251" s="19">
        <f t="shared" si="51"/>
        <v>18608.496158915059</v>
      </c>
      <c r="F251">
        <f t="shared" si="52"/>
        <v>18608.5</v>
      </c>
      <c r="G251" s="19">
        <f t="shared" si="61"/>
        <v>-5.9237500026938505E-3</v>
      </c>
      <c r="K251">
        <f t="shared" si="60"/>
        <v>-5.9237500026938505E-3</v>
      </c>
      <c r="O251">
        <f t="shared" si="54"/>
        <v>2.9385153650026178E-4</v>
      </c>
      <c r="P251">
        <f t="shared" si="55"/>
        <v>-4.7408059504765749E-3</v>
      </c>
      <c r="Q251" s="13">
        <f t="shared" si="56"/>
        <v>41213.735139999997</v>
      </c>
      <c r="S251" s="19">
        <f t="shared" si="65"/>
        <v>-5.9237500026938505E-3</v>
      </c>
      <c r="T251" s="3" t="str">
        <f t="shared" si="63"/>
        <v/>
      </c>
      <c r="U251" s="3">
        <f t="shared" si="64"/>
        <v>1.3993566306762287E-6</v>
      </c>
      <c r="V251" s="41"/>
    </row>
    <row r="252" spans="1:22" x14ac:dyDescent="0.2">
      <c r="A252" s="22" t="s">
        <v>82</v>
      </c>
      <c r="B252" s="33" t="s">
        <v>19</v>
      </c>
      <c r="C252" s="34">
        <v>56232.235480000003</v>
      </c>
      <c r="D252" s="34">
        <v>5.0000000000000001E-4</v>
      </c>
      <c r="E252" s="19">
        <f t="shared" si="51"/>
        <v>18608.496379378263</v>
      </c>
      <c r="F252">
        <f t="shared" si="52"/>
        <v>18608.5</v>
      </c>
      <c r="G252" s="19">
        <f t="shared" si="61"/>
        <v>-5.5837499967310578E-3</v>
      </c>
      <c r="K252">
        <f t="shared" si="60"/>
        <v>-5.5837499967310578E-3</v>
      </c>
      <c r="O252">
        <f t="shared" si="54"/>
        <v>2.9385153650026178E-4</v>
      </c>
      <c r="P252">
        <f t="shared" si="55"/>
        <v>-4.7408059504765749E-3</v>
      </c>
      <c r="Q252" s="13">
        <f t="shared" si="56"/>
        <v>41213.735480000003</v>
      </c>
      <c r="S252" s="19">
        <f t="shared" si="65"/>
        <v>-5.5837499967310578E-3</v>
      </c>
      <c r="T252" s="3" t="str">
        <f t="shared" si="63"/>
        <v/>
      </c>
      <c r="U252" s="3">
        <f t="shared" si="64"/>
        <v>7.1055466511587972E-7</v>
      </c>
      <c r="V252" s="41"/>
    </row>
    <row r="253" spans="1:22" x14ac:dyDescent="0.2">
      <c r="A253" s="22" t="s">
        <v>82</v>
      </c>
      <c r="B253" s="33" t="s">
        <v>19</v>
      </c>
      <c r="C253" s="34">
        <v>56232.235659999998</v>
      </c>
      <c r="D253" s="34">
        <v>4.0000000000000002E-4</v>
      </c>
      <c r="E253" s="19">
        <f t="shared" si="51"/>
        <v>18608.496496094071</v>
      </c>
      <c r="F253">
        <f t="shared" si="52"/>
        <v>18608.5</v>
      </c>
      <c r="G253" s="19">
        <f t="shared" si="61"/>
        <v>-5.4037500012782402E-3</v>
      </c>
      <c r="K253">
        <f t="shared" si="60"/>
        <v>-5.4037500012782402E-3</v>
      </c>
      <c r="O253">
        <f t="shared" si="54"/>
        <v>2.9385153650026178E-4</v>
      </c>
      <c r="P253">
        <f t="shared" si="55"/>
        <v>-4.7408059504765749E-3</v>
      </c>
      <c r="Q253" s="13">
        <f t="shared" si="56"/>
        <v>41213.735659999998</v>
      </c>
      <c r="S253" s="19">
        <f t="shared" si="65"/>
        <v>-5.4037500012782402E-3</v>
      </c>
      <c r="T253" s="3" t="str">
        <f t="shared" si="63"/>
        <v/>
      </c>
      <c r="U253" s="3">
        <f t="shared" si="64"/>
        <v>4.3949481449332101E-7</v>
      </c>
      <c r="V253" s="41"/>
    </row>
    <row r="254" spans="1:22" x14ac:dyDescent="0.2">
      <c r="A254" s="22" t="s">
        <v>83</v>
      </c>
      <c r="B254" s="33" t="s">
        <v>19</v>
      </c>
      <c r="C254" s="34">
        <v>56258.453200000004</v>
      </c>
      <c r="D254" s="34">
        <v>2.9999999999999997E-4</v>
      </c>
      <c r="E254" s="19">
        <f t="shared" si="51"/>
        <v>18625.496504199338</v>
      </c>
      <c r="F254">
        <f t="shared" si="52"/>
        <v>18625.5</v>
      </c>
      <c r="G254" s="19">
        <f t="shared" si="61"/>
        <v>-5.3912500006845221E-3</v>
      </c>
      <c r="K254">
        <f t="shared" si="60"/>
        <v>-5.3912500006845221E-3</v>
      </c>
      <c r="O254">
        <f t="shared" si="54"/>
        <v>4.4876815709480233E-4</v>
      </c>
      <c r="P254">
        <f t="shared" si="55"/>
        <v>-4.880247616539251E-3</v>
      </c>
      <c r="Q254" s="13">
        <f t="shared" si="56"/>
        <v>41239.953200000004</v>
      </c>
      <c r="S254" s="19">
        <f t="shared" si="65"/>
        <v>-5.3912500006845221E-3</v>
      </c>
      <c r="T254" s="3" t="str">
        <f t="shared" si="63"/>
        <v/>
      </c>
      <c r="U254" s="3">
        <f t="shared" si="64"/>
        <v>2.6112343660215124E-7</v>
      </c>
      <c r="V254" s="41"/>
    </row>
    <row r="255" spans="1:22" x14ac:dyDescent="0.2">
      <c r="A255" s="34" t="s">
        <v>90</v>
      </c>
      <c r="B255" s="33"/>
      <c r="C255" s="34">
        <v>56457.397250000002</v>
      </c>
      <c r="D255" s="34">
        <v>1.6000000000000001E-4</v>
      </c>
      <c r="E255" s="19">
        <f t="shared" si="51"/>
        <v>18754.496038957146</v>
      </c>
      <c r="F255">
        <f t="shared" si="52"/>
        <v>18754.5</v>
      </c>
      <c r="G255" s="19">
        <f t="shared" si="61"/>
        <v>-6.1087499998393469E-3</v>
      </c>
      <c r="K255">
        <f t="shared" si="60"/>
        <v>-6.1087499998393469E-3</v>
      </c>
      <c r="O255">
        <f t="shared" si="54"/>
        <v>1.6209439729363258E-3</v>
      </c>
      <c r="P255">
        <f t="shared" si="55"/>
        <v>-5.9231648323825638E-3</v>
      </c>
      <c r="Q255" s="13">
        <f t="shared" si="56"/>
        <v>41438.897250000002</v>
      </c>
      <c r="S255" s="19">
        <f t="shared" si="65"/>
        <v>-6.1087499998393469E-3</v>
      </c>
      <c r="T255" s="3" t="str">
        <f t="shared" si="63"/>
        <v/>
      </c>
      <c r="U255" s="3">
        <f t="shared" si="64"/>
        <v>3.4441854379962216E-8</v>
      </c>
      <c r="V255" s="41"/>
    </row>
    <row r="256" spans="1:22" x14ac:dyDescent="0.2">
      <c r="A256" s="22" t="s">
        <v>82</v>
      </c>
      <c r="B256" s="33" t="s">
        <v>19</v>
      </c>
      <c r="C256" s="34">
        <v>56457.401210000004</v>
      </c>
      <c r="D256" s="34">
        <v>2.0000000000000001E-4</v>
      </c>
      <c r="E256" s="19">
        <f t="shared" si="51"/>
        <v>18754.498606705001</v>
      </c>
      <c r="F256">
        <f t="shared" si="52"/>
        <v>18754.5</v>
      </c>
      <c r="G256" s="19">
        <f t="shared" si="61"/>
        <v>-2.1487499980139546E-3</v>
      </c>
      <c r="K256">
        <f t="shared" si="60"/>
        <v>-2.1487499980139546E-3</v>
      </c>
      <c r="O256">
        <f t="shared" si="54"/>
        <v>1.6209439729363258E-3</v>
      </c>
      <c r="P256">
        <f t="shared" si="55"/>
        <v>-5.9231648323825638E-3</v>
      </c>
      <c r="Q256" s="13">
        <f t="shared" si="56"/>
        <v>41438.901210000004</v>
      </c>
      <c r="S256" s="19">
        <f t="shared" si="65"/>
        <v>-2.1487499980139546E-3</v>
      </c>
      <c r="T256" s="3" t="str">
        <f t="shared" si="63"/>
        <v/>
      </c>
      <c r="U256" s="3">
        <f t="shared" si="64"/>
        <v>1.4246207341901815E-5</v>
      </c>
      <c r="V256" s="41"/>
    </row>
    <row r="257" spans="1:22" x14ac:dyDescent="0.2">
      <c r="A257" s="34" t="s">
        <v>90</v>
      </c>
      <c r="B257" s="33"/>
      <c r="C257" s="34">
        <v>56504.442040000002</v>
      </c>
      <c r="D257" s="34">
        <v>1.2E-4</v>
      </c>
      <c r="E257" s="19">
        <f t="shared" si="51"/>
        <v>18785.000876989641</v>
      </c>
      <c r="F257">
        <f t="shared" si="52"/>
        <v>18785</v>
      </c>
      <c r="G257" s="19">
        <f t="shared" si="61"/>
        <v>1.3525000031222589E-3</v>
      </c>
      <c r="K257">
        <f t="shared" si="60"/>
        <v>1.3525000031222589E-3</v>
      </c>
      <c r="O257">
        <f t="shared" si="54"/>
        <v>1.8967831993005912E-3</v>
      </c>
      <c r="P257">
        <f t="shared" si="55"/>
        <v>-6.1653687150829556E-3</v>
      </c>
      <c r="Q257" s="13">
        <f t="shared" si="56"/>
        <v>41485.942040000002</v>
      </c>
      <c r="R257" s="19">
        <f t="shared" ref="R257:R269" si="66">G257</f>
        <v>1.3525000031222589E-3</v>
      </c>
      <c r="T257" s="3">
        <f t="shared" si="63"/>
        <v>2.9624419764210094E-7</v>
      </c>
      <c r="U257" s="3" t="str">
        <f t="shared" si="64"/>
        <v/>
      </c>
      <c r="V257" s="41"/>
    </row>
    <row r="258" spans="1:22" x14ac:dyDescent="0.2">
      <c r="A258" s="22" t="s">
        <v>82</v>
      </c>
      <c r="B258" s="33" t="s">
        <v>18</v>
      </c>
      <c r="C258" s="34">
        <v>56504.442130000003</v>
      </c>
      <c r="D258" s="34">
        <v>2.0000000000000001E-4</v>
      </c>
      <c r="E258" s="19">
        <f t="shared" si="51"/>
        <v>18785.000935347547</v>
      </c>
      <c r="F258">
        <f t="shared" si="52"/>
        <v>18785</v>
      </c>
      <c r="G258" s="19">
        <f t="shared" si="61"/>
        <v>1.4425000044866465E-3</v>
      </c>
      <c r="K258">
        <f t="shared" si="60"/>
        <v>1.4425000044866465E-3</v>
      </c>
      <c r="O258">
        <f t="shared" si="54"/>
        <v>1.8967831993005912E-3</v>
      </c>
      <c r="P258">
        <f t="shared" si="55"/>
        <v>-6.1653687150829556E-3</v>
      </c>
      <c r="Q258" s="13">
        <f t="shared" si="56"/>
        <v>41485.942130000003</v>
      </c>
      <c r="R258" s="19">
        <f t="shared" si="66"/>
        <v>1.4425000044866465E-3</v>
      </c>
      <c r="T258" s="3">
        <f t="shared" si="63"/>
        <v>2.0637322109036444E-7</v>
      </c>
      <c r="U258" s="3" t="str">
        <f t="shared" si="64"/>
        <v/>
      </c>
      <c r="V258" s="41"/>
    </row>
    <row r="259" spans="1:22" x14ac:dyDescent="0.2">
      <c r="A259" s="22" t="s">
        <v>82</v>
      </c>
      <c r="B259" s="33" t="s">
        <v>18</v>
      </c>
      <c r="C259" s="34">
        <v>56504.442190000002</v>
      </c>
      <c r="D259" s="34">
        <v>2.0000000000000001E-4</v>
      </c>
      <c r="E259" s="19">
        <f t="shared" si="51"/>
        <v>18785.000974252816</v>
      </c>
      <c r="F259">
        <f t="shared" si="52"/>
        <v>18785</v>
      </c>
      <c r="G259" s="19">
        <f t="shared" si="61"/>
        <v>1.502500002970919E-3</v>
      </c>
      <c r="K259">
        <f t="shared" si="60"/>
        <v>1.502500002970919E-3</v>
      </c>
      <c r="O259">
        <f t="shared" si="54"/>
        <v>1.8967831993005912E-3</v>
      </c>
      <c r="P259">
        <f t="shared" si="55"/>
        <v>-6.1653687150829556E-3</v>
      </c>
      <c r="Q259" s="13">
        <f t="shared" si="56"/>
        <v>41485.942190000002</v>
      </c>
      <c r="R259" s="19">
        <f t="shared" si="66"/>
        <v>1.502500002970919E-3</v>
      </c>
      <c r="T259" s="3">
        <f t="shared" si="63"/>
        <v>1.5545923890794283E-7</v>
      </c>
      <c r="U259" s="3" t="str">
        <f t="shared" si="64"/>
        <v/>
      </c>
      <c r="V259" s="41"/>
    </row>
    <row r="260" spans="1:22" x14ac:dyDescent="0.2">
      <c r="A260" s="22" t="s">
        <v>82</v>
      </c>
      <c r="B260" s="33" t="s">
        <v>18</v>
      </c>
      <c r="C260" s="34">
        <v>56504.442280000003</v>
      </c>
      <c r="D260" s="34">
        <v>2.9999999999999997E-4</v>
      </c>
      <c r="E260" s="19">
        <f t="shared" si="51"/>
        <v>18785.001032610722</v>
      </c>
      <c r="F260">
        <f t="shared" si="52"/>
        <v>18785</v>
      </c>
      <c r="G260" s="19">
        <f t="shared" si="61"/>
        <v>1.5925000043353066E-3</v>
      </c>
      <c r="K260">
        <f t="shared" si="60"/>
        <v>1.5925000043353066E-3</v>
      </c>
      <c r="O260">
        <f t="shared" si="54"/>
        <v>1.8967831993005912E-3</v>
      </c>
      <c r="P260">
        <f t="shared" si="55"/>
        <v>-6.1653687150829556E-3</v>
      </c>
      <c r="Q260" s="13">
        <f t="shared" si="56"/>
        <v>41485.942280000003</v>
      </c>
      <c r="R260" s="19">
        <f t="shared" si="66"/>
        <v>1.5925000043353066E-3</v>
      </c>
      <c r="T260" s="3">
        <f t="shared" si="63"/>
        <v>9.2588262738281414E-8</v>
      </c>
      <c r="U260" s="3" t="str">
        <f t="shared" si="64"/>
        <v/>
      </c>
      <c r="V260" s="41"/>
    </row>
    <row r="261" spans="1:22" x14ac:dyDescent="0.2">
      <c r="A261" s="34" t="s">
        <v>90</v>
      </c>
      <c r="B261" s="33"/>
      <c r="C261" s="34">
        <v>56504.442309999999</v>
      </c>
      <c r="D261" s="34">
        <v>1.6000000000000001E-4</v>
      </c>
      <c r="E261" s="19">
        <f t="shared" si="51"/>
        <v>18785.001052063355</v>
      </c>
      <c r="F261">
        <f t="shared" si="52"/>
        <v>18785</v>
      </c>
      <c r="G261" s="19">
        <f t="shared" si="61"/>
        <v>1.622499999939464E-3</v>
      </c>
      <c r="K261">
        <f t="shared" si="60"/>
        <v>1.622499999939464E-3</v>
      </c>
      <c r="O261">
        <f t="shared" si="54"/>
        <v>1.8967831993005912E-3</v>
      </c>
      <c r="P261">
        <f t="shared" si="55"/>
        <v>-6.1653687150829556E-3</v>
      </c>
      <c r="Q261" s="13">
        <f t="shared" si="56"/>
        <v>41485.942309999999</v>
      </c>
      <c r="R261" s="19">
        <f t="shared" si="66"/>
        <v>1.622499999939464E-3</v>
      </c>
      <c r="T261" s="3">
        <f t="shared" si="63"/>
        <v>7.5231273451775827E-8</v>
      </c>
      <c r="U261" s="3" t="str">
        <f t="shared" si="64"/>
        <v/>
      </c>
      <c r="V261" s="41"/>
    </row>
    <row r="262" spans="1:22" x14ac:dyDescent="0.2">
      <c r="A262" s="34" t="s">
        <v>90</v>
      </c>
      <c r="B262" s="33"/>
      <c r="C262" s="34">
        <v>56504.442470000002</v>
      </c>
      <c r="D262" s="34">
        <v>2.2000000000000001E-4</v>
      </c>
      <c r="E262" s="19">
        <f t="shared" si="51"/>
        <v>18785.001155810747</v>
      </c>
      <c r="F262">
        <f t="shared" si="52"/>
        <v>18785</v>
      </c>
      <c r="G262" s="19">
        <f t="shared" si="61"/>
        <v>1.7825000031734817E-3</v>
      </c>
      <c r="K262">
        <f t="shared" si="60"/>
        <v>1.7825000031734817E-3</v>
      </c>
      <c r="O262">
        <f t="shared" si="54"/>
        <v>1.8967831993005912E-3</v>
      </c>
      <c r="P262">
        <f t="shared" si="55"/>
        <v>-6.1653687150829556E-3</v>
      </c>
      <c r="Q262" s="13">
        <f t="shared" si="56"/>
        <v>41485.942470000002</v>
      </c>
      <c r="R262" s="19">
        <f t="shared" si="66"/>
        <v>1.7825000031734817E-3</v>
      </c>
      <c r="T262" s="3">
        <f t="shared" si="63"/>
        <v>1.3060648917027381E-8</v>
      </c>
      <c r="U262" s="3" t="str">
        <f t="shared" si="64"/>
        <v/>
      </c>
      <c r="V262" s="41"/>
    </row>
    <row r="263" spans="1:22" x14ac:dyDescent="0.2">
      <c r="A263" s="34" t="s">
        <v>90</v>
      </c>
      <c r="B263" s="33"/>
      <c r="C263" s="34">
        <v>56504.442580000003</v>
      </c>
      <c r="D263" s="34">
        <v>2.5999999999999998E-4</v>
      </c>
      <c r="E263" s="19">
        <f t="shared" si="51"/>
        <v>18785.001227137076</v>
      </c>
      <c r="F263">
        <f t="shared" si="52"/>
        <v>18785</v>
      </c>
      <c r="G263" s="19">
        <f t="shared" si="61"/>
        <v>1.8925000040326267E-3</v>
      </c>
      <c r="K263">
        <f t="shared" si="60"/>
        <v>1.8925000040326267E-3</v>
      </c>
      <c r="O263">
        <f t="shared" si="54"/>
        <v>1.8967831993005912E-3</v>
      </c>
      <c r="P263">
        <f t="shared" si="55"/>
        <v>-6.1653687150829556E-3</v>
      </c>
      <c r="Q263" s="13">
        <f t="shared" si="56"/>
        <v>41485.942580000003</v>
      </c>
      <c r="R263" s="19">
        <f t="shared" si="66"/>
        <v>1.8925000040326267E-3</v>
      </c>
      <c r="T263" s="3">
        <f t="shared" si="63"/>
        <v>1.8345761703513052E-11</v>
      </c>
      <c r="U263" s="3" t="str">
        <f t="shared" si="64"/>
        <v/>
      </c>
      <c r="V263" s="41"/>
    </row>
    <row r="264" spans="1:22" x14ac:dyDescent="0.2">
      <c r="A264" s="34" t="s">
        <v>90</v>
      </c>
      <c r="B264" s="33"/>
      <c r="C264" s="34">
        <v>56504.442799999997</v>
      </c>
      <c r="D264" s="34">
        <v>2.5000000000000001E-4</v>
      </c>
      <c r="E264" s="19">
        <f t="shared" si="51"/>
        <v>18785.00136978973</v>
      </c>
      <c r="F264">
        <f t="shared" si="52"/>
        <v>18785</v>
      </c>
      <c r="G264" s="19">
        <f t="shared" si="61"/>
        <v>2.1124999984749593E-3</v>
      </c>
      <c r="K264">
        <f t="shared" si="60"/>
        <v>2.1124999984749593E-3</v>
      </c>
      <c r="O264">
        <f t="shared" si="54"/>
        <v>1.8967831993005912E-3</v>
      </c>
      <c r="P264">
        <f t="shared" si="55"/>
        <v>-6.1653687150829556E-3</v>
      </c>
      <c r="Q264" s="13">
        <f t="shared" si="56"/>
        <v>41485.942799999997</v>
      </c>
      <c r="R264" s="19">
        <f t="shared" si="66"/>
        <v>2.1124999984749593E-3</v>
      </c>
      <c r="T264" s="3">
        <f t="shared" si="63"/>
        <v>4.653373744603465E-8</v>
      </c>
      <c r="U264" s="3" t="str">
        <f t="shared" si="64"/>
        <v/>
      </c>
      <c r="V264" s="41"/>
    </row>
    <row r="265" spans="1:22" x14ac:dyDescent="0.2">
      <c r="A265" s="22" t="s">
        <v>82</v>
      </c>
      <c r="B265" s="33" t="s">
        <v>18</v>
      </c>
      <c r="C265" s="34">
        <v>56504.443579999999</v>
      </c>
      <c r="D265" s="34">
        <v>1E-4</v>
      </c>
      <c r="E265" s="19">
        <f t="shared" si="51"/>
        <v>18785.00187555825</v>
      </c>
      <c r="F265">
        <f t="shared" si="52"/>
        <v>18785</v>
      </c>
      <c r="G265" s="19">
        <f t="shared" si="61"/>
        <v>2.8925000005983748E-3</v>
      </c>
      <c r="K265">
        <f t="shared" si="60"/>
        <v>2.8925000005983748E-3</v>
      </c>
      <c r="O265">
        <f t="shared" si="54"/>
        <v>1.8967831993005912E-3</v>
      </c>
      <c r="P265">
        <f t="shared" si="55"/>
        <v>-6.1653687150829556E-3</v>
      </c>
      <c r="Q265" s="13">
        <f t="shared" si="56"/>
        <v>41485.943579999999</v>
      </c>
      <c r="R265" s="19">
        <f t="shared" si="66"/>
        <v>2.8925000005983748E-3</v>
      </c>
      <c r="T265" s="3">
        <f t="shared" si="63"/>
        <v>9.9145194838668973E-7</v>
      </c>
      <c r="U265" s="3" t="str">
        <f t="shared" si="64"/>
        <v/>
      </c>
      <c r="V265" s="41"/>
    </row>
    <row r="266" spans="1:22" x14ac:dyDescent="0.2">
      <c r="A266" s="22" t="s">
        <v>82</v>
      </c>
      <c r="B266" s="33" t="s">
        <v>18</v>
      </c>
      <c r="C266" s="34">
        <v>56504.443850000003</v>
      </c>
      <c r="D266" s="34">
        <v>2.0000000000000001E-4</v>
      </c>
      <c r="E266" s="19">
        <f t="shared" si="51"/>
        <v>18785.002050631971</v>
      </c>
      <c r="F266">
        <f t="shared" si="52"/>
        <v>18785</v>
      </c>
      <c r="G266" s="19">
        <f t="shared" si="61"/>
        <v>3.1625000046915375E-3</v>
      </c>
      <c r="K266">
        <f t="shared" si="60"/>
        <v>3.1625000046915375E-3</v>
      </c>
      <c r="O266">
        <f t="shared" si="54"/>
        <v>1.8967831993005912E-3</v>
      </c>
      <c r="P266">
        <f t="shared" si="55"/>
        <v>-6.1653687150829556E-3</v>
      </c>
      <c r="Q266" s="13">
        <f t="shared" si="56"/>
        <v>41485.943850000003</v>
      </c>
      <c r="R266" s="19">
        <f t="shared" si="66"/>
        <v>3.1625000046915375E-3</v>
      </c>
      <c r="T266" s="3">
        <f t="shared" si="63"/>
        <v>1.6020390314490625E-6</v>
      </c>
      <c r="U266" s="3" t="str">
        <f t="shared" si="64"/>
        <v/>
      </c>
      <c r="V266" s="41"/>
    </row>
    <row r="267" spans="1:22" x14ac:dyDescent="0.2">
      <c r="A267" s="22" t="s">
        <v>82</v>
      </c>
      <c r="B267" s="33" t="s">
        <v>18</v>
      </c>
      <c r="C267" s="34">
        <v>56504.444009999999</v>
      </c>
      <c r="D267" s="34">
        <v>2.0000000000000001E-4</v>
      </c>
      <c r="E267" s="19">
        <f t="shared" si="51"/>
        <v>18785.002154379355</v>
      </c>
      <c r="F267">
        <f t="shared" si="52"/>
        <v>18785</v>
      </c>
      <c r="G267" s="19">
        <f t="shared" si="61"/>
        <v>3.3225000006495975E-3</v>
      </c>
      <c r="K267">
        <f t="shared" si="60"/>
        <v>3.3225000006495975E-3</v>
      </c>
      <c r="O267">
        <f t="shared" si="54"/>
        <v>1.8967831993005912E-3</v>
      </c>
      <c r="P267">
        <f t="shared" si="55"/>
        <v>-6.1653687150829556E-3</v>
      </c>
      <c r="Q267" s="13">
        <f t="shared" si="56"/>
        <v>41485.944009999999</v>
      </c>
      <c r="R267" s="19">
        <f t="shared" si="66"/>
        <v>3.3225000006495975E-3</v>
      </c>
      <c r="T267" s="3">
        <f t="shared" si="63"/>
        <v>2.0326683976488417E-6</v>
      </c>
      <c r="U267" s="3" t="str">
        <f t="shared" si="64"/>
        <v/>
      </c>
      <c r="V267" s="41"/>
    </row>
    <row r="268" spans="1:22" x14ac:dyDescent="0.2">
      <c r="A268" s="22" t="s">
        <v>82</v>
      </c>
      <c r="B268" s="33" t="s">
        <v>18</v>
      </c>
      <c r="C268" s="34">
        <v>56504.44412</v>
      </c>
      <c r="D268" s="34">
        <v>2.9999999999999997E-4</v>
      </c>
      <c r="E268" s="19">
        <f t="shared" si="51"/>
        <v>18785.002225705684</v>
      </c>
      <c r="F268">
        <f t="shared" si="52"/>
        <v>18785</v>
      </c>
      <c r="G268" s="19">
        <f t="shared" si="61"/>
        <v>3.4325000015087426E-3</v>
      </c>
      <c r="K268">
        <f t="shared" si="60"/>
        <v>3.4325000015087426E-3</v>
      </c>
      <c r="O268">
        <f t="shared" si="54"/>
        <v>1.8967831993005912E-3</v>
      </c>
      <c r="P268">
        <f t="shared" si="55"/>
        <v>-6.1653687150829556E-3</v>
      </c>
      <c r="Q268" s="13">
        <f t="shared" si="56"/>
        <v>41485.94412</v>
      </c>
      <c r="R268" s="19">
        <f t="shared" si="66"/>
        <v>3.4325000015087426E-3</v>
      </c>
      <c r="T268" s="3">
        <f t="shared" si="63"/>
        <v>2.3584260965844302E-6</v>
      </c>
      <c r="U268" s="3" t="str">
        <f t="shared" si="64"/>
        <v/>
      </c>
      <c r="V268" s="41"/>
    </row>
    <row r="269" spans="1:22" x14ac:dyDescent="0.2">
      <c r="A269" s="22" t="s">
        <v>82</v>
      </c>
      <c r="B269" s="33" t="s">
        <v>18</v>
      </c>
      <c r="C269" s="34">
        <v>56504.444340000002</v>
      </c>
      <c r="D269" s="34">
        <v>2.9999999999999997E-4</v>
      </c>
      <c r="E269" s="19">
        <f t="shared" si="51"/>
        <v>18785.002368358346</v>
      </c>
      <c r="F269">
        <f t="shared" si="52"/>
        <v>18785</v>
      </c>
      <c r="G269" s="19">
        <f t="shared" si="61"/>
        <v>3.6525000032270327E-3</v>
      </c>
      <c r="K269">
        <f t="shared" si="60"/>
        <v>3.6525000032270327E-3</v>
      </c>
      <c r="O269">
        <f t="shared" si="54"/>
        <v>1.8967831993005912E-3</v>
      </c>
      <c r="P269">
        <f t="shared" si="55"/>
        <v>-6.1653687150829556E-3</v>
      </c>
      <c r="Q269" s="13">
        <f t="shared" si="56"/>
        <v>41485.944340000002</v>
      </c>
      <c r="R269" s="19">
        <f t="shared" si="66"/>
        <v>3.6525000032270327E-3</v>
      </c>
      <c r="T269" s="3">
        <f t="shared" si="63"/>
        <v>3.0825414955896789E-6</v>
      </c>
      <c r="U269" s="3" t="str">
        <f t="shared" si="64"/>
        <v/>
      </c>
      <c r="V269" s="41"/>
    </row>
    <row r="270" spans="1:22" x14ac:dyDescent="0.2">
      <c r="A270" s="34" t="s">
        <v>90</v>
      </c>
      <c r="B270" s="33"/>
      <c r="C270" s="34">
        <v>56511.373220000001</v>
      </c>
      <c r="D270" s="34">
        <v>4.2999999999999999E-4</v>
      </c>
      <c r="E270" s="19">
        <f t="shared" si="51"/>
        <v>18789.495200872774</v>
      </c>
      <c r="F270">
        <f t="shared" si="52"/>
        <v>18789.5</v>
      </c>
      <c r="G270" s="19">
        <f t="shared" si="61"/>
        <v>-7.4012500044773333E-3</v>
      </c>
      <c r="K270">
        <f t="shared" ref="K270:K285" si="67">G270</f>
        <v>-7.4012500044773333E-3</v>
      </c>
      <c r="O270">
        <f t="shared" si="54"/>
        <v>1.9374256020854648E-3</v>
      </c>
      <c r="P270">
        <f t="shared" si="55"/>
        <v>-6.2009485478070094E-3</v>
      </c>
      <c r="Q270" s="13">
        <f t="shared" si="56"/>
        <v>41492.873220000001</v>
      </c>
      <c r="S270" s="19">
        <f>G270</f>
        <v>-7.4012500044773333E-3</v>
      </c>
      <c r="T270" s="3" t="str">
        <f t="shared" si="63"/>
        <v/>
      </c>
      <c r="U270" s="3">
        <f t="shared" si="64"/>
        <v>1.4407235868849015E-6</v>
      </c>
      <c r="V270" s="41"/>
    </row>
    <row r="271" spans="1:22" x14ac:dyDescent="0.2">
      <c r="A271" s="22" t="s">
        <v>82</v>
      </c>
      <c r="B271" s="33" t="s">
        <v>19</v>
      </c>
      <c r="C271" s="34">
        <v>56511.374450000003</v>
      </c>
      <c r="D271" s="34">
        <v>4.0000000000000002E-4</v>
      </c>
      <c r="E271" s="19">
        <f t="shared" si="51"/>
        <v>18789.495998430823</v>
      </c>
      <c r="F271">
        <f t="shared" si="52"/>
        <v>18789.5</v>
      </c>
      <c r="G271" s="19">
        <f t="shared" si="61"/>
        <v>-6.1712500028079376E-3</v>
      </c>
      <c r="K271">
        <f t="shared" si="67"/>
        <v>-6.1712500028079376E-3</v>
      </c>
      <c r="O271">
        <f t="shared" si="54"/>
        <v>1.9374256020854648E-3</v>
      </c>
      <c r="P271">
        <f t="shared" si="55"/>
        <v>-6.2009485478070094E-3</v>
      </c>
      <c r="Q271" s="13">
        <f t="shared" si="56"/>
        <v>41492.874450000003</v>
      </c>
      <c r="S271" s="19">
        <f>G271</f>
        <v>-6.1712500028079376E-3</v>
      </c>
      <c r="T271" s="3" t="str">
        <f t="shared" si="63"/>
        <v/>
      </c>
      <c r="U271" s="3">
        <f t="shared" si="64"/>
        <v>8.8200357506189209E-10</v>
      </c>
      <c r="V271" s="41"/>
    </row>
    <row r="272" spans="1:22" x14ac:dyDescent="0.2">
      <c r="A272" s="34" t="s">
        <v>85</v>
      </c>
      <c r="B272" s="33" t="s">
        <v>18</v>
      </c>
      <c r="C272" s="34">
        <v>56524.4899</v>
      </c>
      <c r="D272" s="34">
        <v>2.9999999999999997E-4</v>
      </c>
      <c r="E272" s="19">
        <f t="shared" si="51"/>
        <v>18798.000333936907</v>
      </c>
      <c r="F272">
        <f t="shared" si="52"/>
        <v>18798</v>
      </c>
      <c r="G272" s="19">
        <f t="shared" si="61"/>
        <v>5.1499999972293153E-4</v>
      </c>
      <c r="K272">
        <f t="shared" si="67"/>
        <v>5.1499999972293153E-4</v>
      </c>
      <c r="O272">
        <f t="shared" si="54"/>
        <v>2.014153454175487E-3</v>
      </c>
      <c r="P272">
        <f t="shared" si="55"/>
        <v>-6.2680435588241745E-3</v>
      </c>
      <c r="Q272" s="13">
        <f t="shared" si="56"/>
        <v>41505.9899</v>
      </c>
      <c r="R272" s="19">
        <f t="shared" ref="R272:R280" si="68">G272</f>
        <v>5.1499999972293153E-4</v>
      </c>
      <c r="T272" s="3">
        <f t="shared" si="63"/>
        <v>2.2474610799970302E-6</v>
      </c>
      <c r="U272" s="3" t="str">
        <f t="shared" si="64"/>
        <v/>
      </c>
      <c r="V272" s="41"/>
    </row>
    <row r="273" spans="1:22" x14ac:dyDescent="0.2">
      <c r="A273" s="34" t="s">
        <v>90</v>
      </c>
      <c r="B273" s="33"/>
      <c r="C273" s="34">
        <v>56527.574090000002</v>
      </c>
      <c r="D273" s="34">
        <v>4.4000000000000002E-4</v>
      </c>
      <c r="E273" s="19">
        <f t="shared" si="51"/>
        <v>18800.000188042141</v>
      </c>
      <c r="F273">
        <f t="shared" si="52"/>
        <v>18800</v>
      </c>
      <c r="G273" s="19">
        <f t="shared" ref="G273:G290" si="69">+C273-(C$7+F273*C$8)</f>
        <v>2.9000000358792022E-4</v>
      </c>
      <c r="K273">
        <f t="shared" si="67"/>
        <v>2.9000000358792022E-4</v>
      </c>
      <c r="O273">
        <f t="shared" si="54"/>
        <v>2.0321990917864072E-3</v>
      </c>
      <c r="P273">
        <f t="shared" si="55"/>
        <v>-6.2838092988075642E-3</v>
      </c>
      <c r="Q273" s="13">
        <f t="shared" si="56"/>
        <v>41509.074090000002</v>
      </c>
      <c r="R273" s="19">
        <f t="shared" si="68"/>
        <v>2.9000000358792022E-4</v>
      </c>
      <c r="T273" s="3">
        <f t="shared" ref="T273:T290" si="70">IF(R273&lt;&gt;"",(O273-R273)^2,"")</f>
        <v>3.0352576629196393E-6</v>
      </c>
      <c r="U273" s="3" t="str">
        <f t="shared" ref="U273:U290" si="71">IF(S273&lt;&gt;"",(P273-S273)^2,"")</f>
        <v/>
      </c>
      <c r="V273" s="41"/>
    </row>
    <row r="274" spans="1:22" x14ac:dyDescent="0.2">
      <c r="A274" s="22" t="s">
        <v>82</v>
      </c>
      <c r="B274" s="33" t="s">
        <v>18</v>
      </c>
      <c r="C274" s="34">
        <v>56527.574569999997</v>
      </c>
      <c r="D274" s="34">
        <v>4.0000000000000002E-4</v>
      </c>
      <c r="E274" s="19">
        <f t="shared" si="51"/>
        <v>18800.000499284302</v>
      </c>
      <c r="F274">
        <f t="shared" si="52"/>
        <v>18800</v>
      </c>
      <c r="G274" s="19">
        <f t="shared" si="69"/>
        <v>7.6999999873805791E-4</v>
      </c>
      <c r="K274">
        <f t="shared" si="67"/>
        <v>7.6999999873805791E-4</v>
      </c>
      <c r="O274">
        <f t="shared" si="54"/>
        <v>2.0321990917864072E-3</v>
      </c>
      <c r="P274">
        <f t="shared" si="55"/>
        <v>-6.2838092988075642E-3</v>
      </c>
      <c r="Q274" s="13">
        <f t="shared" si="56"/>
        <v>41509.074569999997</v>
      </c>
      <c r="R274" s="19">
        <f t="shared" si="68"/>
        <v>7.6999999873805791E-4</v>
      </c>
      <c r="T274" s="3">
        <f t="shared" si="70"/>
        <v>1.5931465504920755E-6</v>
      </c>
      <c r="U274" s="3" t="str">
        <f t="shared" si="71"/>
        <v/>
      </c>
      <c r="V274" s="41"/>
    </row>
    <row r="275" spans="1:22" x14ac:dyDescent="0.2">
      <c r="A275" s="34" t="s">
        <v>90</v>
      </c>
      <c r="B275" s="33"/>
      <c r="C275" s="34">
        <v>56527.574710000001</v>
      </c>
      <c r="D275" s="34">
        <v>2.9999999999999997E-4</v>
      </c>
      <c r="E275" s="19">
        <f t="shared" si="51"/>
        <v>18800.000590063271</v>
      </c>
      <c r="F275">
        <f t="shared" si="52"/>
        <v>18800</v>
      </c>
      <c r="G275" s="19">
        <f t="shared" si="69"/>
        <v>9.1000000247731805E-4</v>
      </c>
      <c r="K275">
        <f t="shared" si="67"/>
        <v>9.1000000247731805E-4</v>
      </c>
      <c r="O275">
        <f t="shared" si="54"/>
        <v>2.0321990917864072E-3</v>
      </c>
      <c r="P275">
        <f t="shared" si="55"/>
        <v>-6.2838092988075642E-3</v>
      </c>
      <c r="Q275" s="13">
        <f t="shared" si="56"/>
        <v>41509.074710000001</v>
      </c>
      <c r="R275" s="19">
        <f t="shared" si="68"/>
        <v>9.1000000247731805E-4</v>
      </c>
      <c r="T275" s="3">
        <f t="shared" si="70"/>
        <v>1.259330796046149E-6</v>
      </c>
      <c r="U275" s="3" t="str">
        <f t="shared" si="71"/>
        <v/>
      </c>
      <c r="V275" s="41"/>
    </row>
    <row r="276" spans="1:22" x14ac:dyDescent="0.2">
      <c r="A276" s="34" t="s">
        <v>90</v>
      </c>
      <c r="B276" s="33"/>
      <c r="C276" s="34">
        <v>56527.574719999997</v>
      </c>
      <c r="D276" s="34">
        <v>2.9E-4</v>
      </c>
      <c r="E276" s="19">
        <f t="shared" si="51"/>
        <v>18800.000596547477</v>
      </c>
      <c r="F276">
        <f t="shared" si="52"/>
        <v>18800</v>
      </c>
      <c r="G276" s="19">
        <f t="shared" si="69"/>
        <v>9.1999999858671799E-4</v>
      </c>
      <c r="K276">
        <f t="shared" si="67"/>
        <v>9.1999999858671799E-4</v>
      </c>
      <c r="O276">
        <f t="shared" si="54"/>
        <v>2.0321990917864072E-3</v>
      </c>
      <c r="P276">
        <f t="shared" si="55"/>
        <v>-6.2838092988075642E-3</v>
      </c>
      <c r="Q276" s="13">
        <f t="shared" si="56"/>
        <v>41509.074719999997</v>
      </c>
      <c r="R276" s="19">
        <f t="shared" si="68"/>
        <v>9.1999999858671799E-4</v>
      </c>
      <c r="T276" s="3">
        <f t="shared" si="70"/>
        <v>1.2369868229142109E-6</v>
      </c>
      <c r="U276" s="3" t="str">
        <f t="shared" si="71"/>
        <v/>
      </c>
      <c r="V276" s="41"/>
    </row>
    <row r="277" spans="1:22" x14ac:dyDescent="0.2">
      <c r="A277" s="34" t="s">
        <v>90</v>
      </c>
      <c r="B277" s="33"/>
      <c r="C277" s="34">
        <v>56527.574890000004</v>
      </c>
      <c r="D277" s="34">
        <v>4.0000000000000002E-4</v>
      </c>
      <c r="E277" s="19">
        <f t="shared" ref="E277:E327" si="72">+(C277-C$7)/C$8</f>
        <v>18800.000706779083</v>
      </c>
      <c r="F277">
        <f t="shared" ref="F277:F327" si="73">ROUND(2*E277,0)/2</f>
        <v>18800</v>
      </c>
      <c r="G277" s="19">
        <f t="shared" si="69"/>
        <v>1.0900000052060932E-3</v>
      </c>
      <c r="K277">
        <f t="shared" si="67"/>
        <v>1.0900000052060932E-3</v>
      </c>
      <c r="O277">
        <f t="shared" si="54"/>
        <v>2.0321990917864072E-3</v>
      </c>
      <c r="P277">
        <f t="shared" si="55"/>
        <v>-6.2838092988075642E-3</v>
      </c>
      <c r="Q277" s="13">
        <f t="shared" si="56"/>
        <v>41509.074890000004</v>
      </c>
      <c r="R277" s="19">
        <f t="shared" si="68"/>
        <v>1.0900000052060932E-3</v>
      </c>
      <c r="T277" s="3">
        <f t="shared" si="70"/>
        <v>8.8773911875277799E-7</v>
      </c>
      <c r="U277" s="3" t="str">
        <f t="shared" si="71"/>
        <v/>
      </c>
      <c r="V277" s="41"/>
    </row>
    <row r="278" spans="1:22" x14ac:dyDescent="0.2">
      <c r="A278" s="22" t="s">
        <v>82</v>
      </c>
      <c r="B278" s="33" t="s">
        <v>18</v>
      </c>
      <c r="C278" s="34">
        <v>56527.575190000003</v>
      </c>
      <c r="D278" s="34">
        <v>2.9999999999999997E-4</v>
      </c>
      <c r="E278" s="19">
        <f t="shared" si="72"/>
        <v>18800.000901305437</v>
      </c>
      <c r="F278">
        <f t="shared" si="73"/>
        <v>18800</v>
      </c>
      <c r="G278" s="19">
        <f t="shared" si="69"/>
        <v>1.3900000049034134E-3</v>
      </c>
      <c r="K278">
        <f t="shared" si="67"/>
        <v>1.3900000049034134E-3</v>
      </c>
      <c r="O278">
        <f t="shared" ref="O278:O327" si="74">T$3*SIN((2*PI()/T$4)*(F278-T$5))+T$6</f>
        <v>2.0321990917864072E-3</v>
      </c>
      <c r="P278">
        <f t="shared" ref="P278:P327" si="75">U$3*SIN((2*PI()/U$4)*($F278-U$5))+U$6</f>
        <v>-6.2838092988075642E-3</v>
      </c>
      <c r="Q278" s="13">
        <f t="shared" si="56"/>
        <v>41509.075190000003</v>
      </c>
      <c r="R278" s="19">
        <f t="shared" si="68"/>
        <v>1.3900000049034134E-3</v>
      </c>
      <c r="T278" s="3">
        <f t="shared" si="70"/>
        <v>4.1241966719335109E-7</v>
      </c>
      <c r="U278" s="3" t="str">
        <f t="shared" si="71"/>
        <v/>
      </c>
      <c r="V278" s="41"/>
    </row>
    <row r="279" spans="1:22" x14ac:dyDescent="0.2">
      <c r="A279" s="22" t="s">
        <v>82</v>
      </c>
      <c r="B279" s="33" t="s">
        <v>18</v>
      </c>
      <c r="C279" s="34">
        <v>56527.575199999999</v>
      </c>
      <c r="D279" s="34">
        <v>2.9999999999999997E-4</v>
      </c>
      <c r="E279" s="19">
        <f t="shared" si="72"/>
        <v>18800.000907789643</v>
      </c>
      <c r="F279">
        <f t="shared" si="73"/>
        <v>18800</v>
      </c>
      <c r="G279" s="19">
        <f t="shared" si="69"/>
        <v>1.4000000010128133E-3</v>
      </c>
      <c r="K279">
        <f t="shared" si="67"/>
        <v>1.4000000010128133E-3</v>
      </c>
      <c r="O279">
        <f t="shared" si="74"/>
        <v>2.0321990917864072E-3</v>
      </c>
      <c r="P279">
        <f t="shared" si="75"/>
        <v>-6.2838092988075642E-3</v>
      </c>
      <c r="Q279" s="13">
        <f t="shared" si="56"/>
        <v>41509.075199999999</v>
      </c>
      <c r="R279" s="19">
        <f t="shared" si="68"/>
        <v>1.4000000010128133E-3</v>
      </c>
      <c r="T279" s="3">
        <f t="shared" si="70"/>
        <v>3.996756903749588E-7</v>
      </c>
      <c r="U279" s="3" t="str">
        <f t="shared" si="71"/>
        <v/>
      </c>
      <c r="V279" s="41"/>
    </row>
    <row r="280" spans="1:22" x14ac:dyDescent="0.2">
      <c r="A280" s="22" t="s">
        <v>82</v>
      </c>
      <c r="B280" s="33" t="s">
        <v>18</v>
      </c>
      <c r="C280" s="34">
        <v>56527.575369999999</v>
      </c>
      <c r="D280" s="34">
        <v>4.0000000000000002E-4</v>
      </c>
      <c r="E280" s="19">
        <f t="shared" si="72"/>
        <v>18800.001018021245</v>
      </c>
      <c r="F280">
        <f t="shared" si="73"/>
        <v>18800</v>
      </c>
      <c r="G280" s="19">
        <f t="shared" si="69"/>
        <v>1.5700000003562309E-3</v>
      </c>
      <c r="K280">
        <f t="shared" si="67"/>
        <v>1.5700000003562309E-3</v>
      </c>
      <c r="O280">
        <f t="shared" si="74"/>
        <v>2.0321990917864072E-3</v>
      </c>
      <c r="P280">
        <f t="shared" si="75"/>
        <v>-6.2838092988075642E-3</v>
      </c>
      <c r="Q280" s="13">
        <f t="shared" si="56"/>
        <v>41509.075369999999</v>
      </c>
      <c r="R280" s="19">
        <f t="shared" si="68"/>
        <v>1.5700000003562309E-3</v>
      </c>
      <c r="T280" s="3">
        <f t="shared" si="70"/>
        <v>2.1362800011888048E-7</v>
      </c>
      <c r="U280" s="3" t="str">
        <f t="shared" si="71"/>
        <v/>
      </c>
      <c r="V280" s="41"/>
    </row>
    <row r="281" spans="1:22" x14ac:dyDescent="0.2">
      <c r="A281" s="22" t="s">
        <v>82</v>
      </c>
      <c r="B281" s="33" t="s">
        <v>19</v>
      </c>
      <c r="C281" s="34">
        <v>56545.302680000001</v>
      </c>
      <c r="D281" s="34">
        <v>4.0000000000000002E-4</v>
      </c>
      <c r="E281" s="19">
        <f t="shared" si="72"/>
        <v>18811.495781209727</v>
      </c>
      <c r="F281">
        <f t="shared" si="73"/>
        <v>18811.5</v>
      </c>
      <c r="G281" s="19">
        <f t="shared" si="69"/>
        <v>-6.506249999802094E-3</v>
      </c>
      <c r="K281">
        <f t="shared" si="67"/>
        <v>-6.506249999802094E-3</v>
      </c>
      <c r="O281">
        <f t="shared" si="74"/>
        <v>2.1359008414581215E-3</v>
      </c>
      <c r="P281">
        <f t="shared" si="75"/>
        <v>-6.3743029254378514E-3</v>
      </c>
      <c r="Q281" s="13">
        <f t="shared" si="56"/>
        <v>41526.802680000001</v>
      </c>
      <c r="S281" s="19">
        <f>G281</f>
        <v>-6.506249999802094E-3</v>
      </c>
      <c r="T281" s="3" t="str">
        <f t="shared" si="70"/>
        <v/>
      </c>
      <c r="U281" s="3">
        <f t="shared" si="71"/>
        <v>1.7410030433282944E-8</v>
      </c>
      <c r="V281" s="41"/>
    </row>
    <row r="282" spans="1:22" x14ac:dyDescent="0.2">
      <c r="A282" s="22" t="s">
        <v>82</v>
      </c>
      <c r="B282" s="33" t="s">
        <v>19</v>
      </c>
      <c r="C282" s="34">
        <v>56545.3027</v>
      </c>
      <c r="D282" s="34">
        <v>4.0000000000000002E-4</v>
      </c>
      <c r="E282" s="19">
        <f t="shared" si="72"/>
        <v>18811.49579417815</v>
      </c>
      <c r="F282">
        <f t="shared" si="73"/>
        <v>18811.5</v>
      </c>
      <c r="G282" s="19">
        <f t="shared" si="69"/>
        <v>-6.4862500003073364E-3</v>
      </c>
      <c r="K282">
        <f t="shared" si="67"/>
        <v>-6.4862500003073364E-3</v>
      </c>
      <c r="O282">
        <f t="shared" si="74"/>
        <v>2.1359008414581215E-3</v>
      </c>
      <c r="P282">
        <f t="shared" si="75"/>
        <v>-6.3743029254378514E-3</v>
      </c>
      <c r="Q282" s="13">
        <f t="shared" ref="Q282:Q327" si="76">C282-15018.5</f>
        <v>41526.8027</v>
      </c>
      <c r="S282" s="19">
        <f>G282</f>
        <v>-6.4862500003073364E-3</v>
      </c>
      <c r="T282" s="3" t="str">
        <f t="shared" si="70"/>
        <v/>
      </c>
      <c r="U282" s="3">
        <f t="shared" si="71"/>
        <v>1.2532147571834082E-8</v>
      </c>
      <c r="V282" s="41"/>
    </row>
    <row r="283" spans="1:22" x14ac:dyDescent="0.2">
      <c r="A283" s="22" t="s">
        <v>82</v>
      </c>
      <c r="B283" s="33" t="s">
        <v>19</v>
      </c>
      <c r="C283" s="34">
        <v>56545.303240000001</v>
      </c>
      <c r="D283" s="34">
        <v>2.9999999999999997E-4</v>
      </c>
      <c r="E283" s="19">
        <f t="shared" si="72"/>
        <v>18811.496144325585</v>
      </c>
      <c r="F283">
        <f t="shared" si="73"/>
        <v>18811.5</v>
      </c>
      <c r="G283" s="19">
        <f t="shared" si="69"/>
        <v>-5.9462499993969686E-3</v>
      </c>
      <c r="K283">
        <f t="shared" si="67"/>
        <v>-5.9462499993969686E-3</v>
      </c>
      <c r="O283">
        <f t="shared" si="74"/>
        <v>2.1359008414581215E-3</v>
      </c>
      <c r="P283">
        <f t="shared" si="75"/>
        <v>-6.3743029254378514E-3</v>
      </c>
      <c r="Q283" s="13">
        <f t="shared" si="76"/>
        <v>41526.803240000001</v>
      </c>
      <c r="S283" s="19">
        <f>G283</f>
        <v>-5.9462499993969686E-3</v>
      </c>
      <c r="T283" s="3" t="str">
        <f t="shared" si="70"/>
        <v/>
      </c>
      <c r="U283" s="3">
        <f t="shared" si="71"/>
        <v>1.8322930749216149E-7</v>
      </c>
      <c r="V283" s="41"/>
    </row>
    <row r="284" spans="1:22" x14ac:dyDescent="0.2">
      <c r="A284" s="22" t="s">
        <v>82</v>
      </c>
      <c r="B284" s="33" t="s">
        <v>19</v>
      </c>
      <c r="C284" s="34">
        <v>56545.303350000002</v>
      </c>
      <c r="D284" s="34">
        <v>4.0000000000000002E-4</v>
      </c>
      <c r="E284" s="19">
        <f t="shared" si="72"/>
        <v>18811.496215651914</v>
      </c>
      <c r="F284">
        <f t="shared" si="73"/>
        <v>18811.5</v>
      </c>
      <c r="G284" s="19">
        <f t="shared" si="69"/>
        <v>-5.8362499985378236E-3</v>
      </c>
      <c r="K284">
        <f t="shared" si="67"/>
        <v>-5.8362499985378236E-3</v>
      </c>
      <c r="O284">
        <f t="shared" si="74"/>
        <v>2.1359008414581215E-3</v>
      </c>
      <c r="P284">
        <f t="shared" si="75"/>
        <v>-6.3743029254378514E-3</v>
      </c>
      <c r="Q284" s="13">
        <f t="shared" si="76"/>
        <v>41526.803350000002</v>
      </c>
      <c r="S284" s="19">
        <f>G284</f>
        <v>-5.8362499985378236E-3</v>
      </c>
      <c r="T284" s="3" t="str">
        <f t="shared" si="70"/>
        <v/>
      </c>
      <c r="U284" s="3">
        <f t="shared" si="71"/>
        <v>2.8950095214568676E-7</v>
      </c>
      <c r="V284" s="41"/>
    </row>
    <row r="285" spans="1:22" x14ac:dyDescent="0.2">
      <c r="A285" s="22" t="s">
        <v>87</v>
      </c>
      <c r="B285" s="33" t="s">
        <v>18</v>
      </c>
      <c r="C285" s="34">
        <v>56567.673600000002</v>
      </c>
      <c r="D285" s="34">
        <v>1E-4</v>
      </c>
      <c r="E285" s="19">
        <f t="shared" si="72"/>
        <v>18826.001559452929</v>
      </c>
      <c r="F285">
        <f t="shared" si="73"/>
        <v>18826</v>
      </c>
      <c r="G285" s="19">
        <f t="shared" si="69"/>
        <v>2.4049999992712401E-3</v>
      </c>
      <c r="K285">
        <f t="shared" si="67"/>
        <v>2.4049999992712401E-3</v>
      </c>
      <c r="O285">
        <f t="shared" si="74"/>
        <v>2.2665026179073257E-3</v>
      </c>
      <c r="P285">
        <f t="shared" si="75"/>
        <v>-6.4880111584820072E-3</v>
      </c>
      <c r="Q285" s="13">
        <f t="shared" si="76"/>
        <v>41549.173600000002</v>
      </c>
      <c r="R285" s="19">
        <f>G285</f>
        <v>2.4049999992712401E-3</v>
      </c>
      <c r="T285" s="3">
        <f t="shared" si="70"/>
        <v>1.9181524644661549E-8</v>
      </c>
      <c r="U285" s="3" t="str">
        <f t="shared" si="71"/>
        <v/>
      </c>
      <c r="V285" s="41"/>
    </row>
    <row r="286" spans="1:22" x14ac:dyDescent="0.2">
      <c r="A286" s="36" t="s">
        <v>86</v>
      </c>
      <c r="B286" s="45" t="s">
        <v>18</v>
      </c>
      <c r="C286" s="34">
        <v>56568.436000000002</v>
      </c>
      <c r="D286" s="46">
        <v>2.5000000000000001E-3</v>
      </c>
      <c r="E286" s="19">
        <f t="shared" si="72"/>
        <v>18826.495915757121</v>
      </c>
      <c r="F286">
        <f t="shared" si="73"/>
        <v>18826.5</v>
      </c>
      <c r="G286" s="19">
        <f t="shared" si="69"/>
        <v>-6.2987499986775219E-3</v>
      </c>
      <c r="J286">
        <f>G286</f>
        <v>-6.2987499986775219E-3</v>
      </c>
      <c r="O286">
        <f t="shared" si="74"/>
        <v>2.271002992128538E-3</v>
      </c>
      <c r="P286">
        <f t="shared" si="75"/>
        <v>-6.4919242236262812E-3</v>
      </c>
      <c r="Q286" s="13">
        <f t="shared" si="76"/>
        <v>41549.936000000002</v>
      </c>
      <c r="S286" s="19">
        <f>G286</f>
        <v>-6.2987499986775219E-3</v>
      </c>
      <c r="T286" s="3" t="str">
        <f t="shared" si="70"/>
        <v/>
      </c>
      <c r="U286" s="3">
        <f t="shared" si="71"/>
        <v>3.731628118455383E-8</v>
      </c>
      <c r="V286" s="41"/>
    </row>
    <row r="287" spans="1:22" x14ac:dyDescent="0.2">
      <c r="A287" s="22" t="s">
        <v>87</v>
      </c>
      <c r="B287" s="33" t="s">
        <v>19</v>
      </c>
      <c r="C287" s="34">
        <v>56574.604299999999</v>
      </c>
      <c r="D287" s="34">
        <v>2.0000000000000001E-4</v>
      </c>
      <c r="E287" s="19">
        <f t="shared" si="72"/>
        <v>18830.495572093896</v>
      </c>
      <c r="F287">
        <f t="shared" si="73"/>
        <v>18830.5</v>
      </c>
      <c r="G287" s="19">
        <f t="shared" si="69"/>
        <v>-6.8287500034784898E-3</v>
      </c>
      <c r="K287">
        <f>G287</f>
        <v>-6.8287500034784898E-3</v>
      </c>
      <c r="O287">
        <f t="shared" si="74"/>
        <v>2.3069982901734766E-3</v>
      </c>
      <c r="P287">
        <f t="shared" si="75"/>
        <v>-6.523209590276028E-3</v>
      </c>
      <c r="Q287" s="13">
        <f t="shared" si="76"/>
        <v>41556.104299999999</v>
      </c>
      <c r="S287" s="19">
        <f>G287</f>
        <v>-6.8287500034784898E-3</v>
      </c>
      <c r="T287" s="3" t="str">
        <f t="shared" si="70"/>
        <v/>
      </c>
      <c r="U287" s="3">
        <f t="shared" si="71"/>
        <v>9.3354944099931094E-8</v>
      </c>
      <c r="V287" s="41"/>
    </row>
    <row r="288" spans="1:22" x14ac:dyDescent="0.2">
      <c r="A288" s="46" t="s">
        <v>88</v>
      </c>
      <c r="B288" s="45" t="s">
        <v>18</v>
      </c>
      <c r="C288" s="46">
        <v>56683.339699999997</v>
      </c>
      <c r="D288" s="46">
        <v>3.5000000000000001E-3</v>
      </c>
      <c r="E288" s="19">
        <f t="shared" si="72"/>
        <v>18901.001907979306</v>
      </c>
      <c r="F288">
        <f t="shared" si="73"/>
        <v>18901</v>
      </c>
      <c r="G288" s="19">
        <f t="shared" si="69"/>
        <v>2.9424999956972897E-3</v>
      </c>
      <c r="J288">
        <f>G288</f>
        <v>2.9424999956972897E-3</v>
      </c>
      <c r="O288">
        <f t="shared" si="74"/>
        <v>2.9389733721101831E-3</v>
      </c>
      <c r="P288">
        <f t="shared" si="75"/>
        <v>-7.0688255068133039E-3</v>
      </c>
      <c r="Q288" s="13">
        <f t="shared" si="76"/>
        <v>41664.839699999997</v>
      </c>
      <c r="R288" s="19">
        <f>G288</f>
        <v>2.9424999956972897E-3</v>
      </c>
      <c r="T288" s="3">
        <f t="shared" si="70"/>
        <v>1.2437073925137008E-11</v>
      </c>
      <c r="U288" s="3" t="str">
        <f t="shared" si="71"/>
        <v/>
      </c>
      <c r="V288" s="41"/>
    </row>
    <row r="289" spans="1:24" x14ac:dyDescent="0.2">
      <c r="A289" s="46" t="s">
        <v>88</v>
      </c>
      <c r="B289" s="45" t="s">
        <v>18</v>
      </c>
      <c r="C289" s="46">
        <v>56834.476199999997</v>
      </c>
      <c r="D289" s="46">
        <v>1E-3</v>
      </c>
      <c r="E289" s="19">
        <f t="shared" si="72"/>
        <v>18999.002014968799</v>
      </c>
      <c r="F289">
        <f t="shared" si="73"/>
        <v>18999</v>
      </c>
      <c r="G289" s="19">
        <f t="shared" si="69"/>
        <v>3.1074999933480285E-3</v>
      </c>
      <c r="J289">
        <f>G289</f>
        <v>3.1074999933480285E-3</v>
      </c>
      <c r="O289">
        <f t="shared" si="74"/>
        <v>3.8083717403428548E-3</v>
      </c>
      <c r="P289">
        <f t="shared" si="75"/>
        <v>-7.8076461307975374E-3</v>
      </c>
      <c r="Q289" s="13">
        <f t="shared" si="76"/>
        <v>41815.976199999997</v>
      </c>
      <c r="R289" s="19">
        <f>G289</f>
        <v>3.1074999933480285E-3</v>
      </c>
      <c r="T289" s="3">
        <f t="shared" si="70"/>
        <v>4.9122120573557983E-7</v>
      </c>
      <c r="U289" s="3" t="str">
        <f t="shared" si="71"/>
        <v/>
      </c>
      <c r="V289" s="41"/>
    </row>
    <row r="290" spans="1:24" x14ac:dyDescent="0.2">
      <c r="A290" s="46" t="s">
        <v>89</v>
      </c>
      <c r="B290" s="33"/>
      <c r="C290" s="46">
        <v>56949.358899999999</v>
      </c>
      <c r="D290" s="46">
        <v>8.0000000000000004E-4</v>
      </c>
      <c r="E290" s="19">
        <f t="shared" si="72"/>
        <v>19073.494390346306</v>
      </c>
      <c r="F290">
        <f t="shared" si="73"/>
        <v>19073.5</v>
      </c>
      <c r="G290" s="19">
        <f t="shared" si="69"/>
        <v>-8.6512500056414865E-3</v>
      </c>
      <c r="J290">
        <f>G290</f>
        <v>-8.6512500056414865E-3</v>
      </c>
      <c r="O290">
        <f t="shared" si="74"/>
        <v>4.4606782577136161E-3</v>
      </c>
      <c r="P290">
        <f t="shared" si="75"/>
        <v>-8.3524965465534631E-3</v>
      </c>
      <c r="Q290" s="13">
        <f t="shared" si="76"/>
        <v>41930.858899999999</v>
      </c>
      <c r="S290" s="19">
        <f>G290</f>
        <v>-8.6512500056414865E-3</v>
      </c>
      <c r="T290" s="3" t="str">
        <f t="shared" si="70"/>
        <v/>
      </c>
      <c r="U290" s="3">
        <f t="shared" si="71"/>
        <v>8.9253629317059246E-8</v>
      </c>
      <c r="V290" s="41"/>
    </row>
    <row r="291" spans="1:24" x14ac:dyDescent="0.2">
      <c r="A291" s="62" t="s">
        <v>1001</v>
      </c>
      <c r="B291" s="63" t="s">
        <v>19</v>
      </c>
      <c r="C291" s="64">
        <v>57036.505700000002</v>
      </c>
      <c r="D291" s="64" t="s">
        <v>74</v>
      </c>
      <c r="E291" s="19">
        <f t="shared" si="72"/>
        <v>19130.002220842525</v>
      </c>
      <c r="F291">
        <f t="shared" si="73"/>
        <v>19130</v>
      </c>
      <c r="O291">
        <f t="shared" si="74"/>
        <v>4.9495942113708981E-3</v>
      </c>
      <c r="P291">
        <f t="shared" si="75"/>
        <v>-8.75521746203284E-3</v>
      </c>
      <c r="Q291" s="13">
        <f t="shared" si="76"/>
        <v>42018.005700000002</v>
      </c>
      <c r="T291" s="3"/>
      <c r="U291" s="3"/>
      <c r="V291" s="41">
        <v>3.4249999953317456E-3</v>
      </c>
    </row>
    <row r="292" spans="1:24" x14ac:dyDescent="0.2">
      <c r="A292" s="69" t="s">
        <v>1007</v>
      </c>
      <c r="B292" s="70" t="s">
        <v>19</v>
      </c>
      <c r="C292" s="71">
        <v>57208.446889999999</v>
      </c>
      <c r="D292" s="71">
        <v>2.0000000000000001E-4</v>
      </c>
      <c r="E292" s="19">
        <f t="shared" si="72"/>
        <v>19241.49252937753</v>
      </c>
      <c r="F292">
        <f t="shared" si="73"/>
        <v>19241.5</v>
      </c>
      <c r="G292" s="19">
        <f t="shared" ref="G292:G300" si="77">+C292-(C$7+F292*C$8)</f>
        <v>-1.1521250002260786E-2</v>
      </c>
      <c r="K292">
        <f>G292</f>
        <v>-1.1521250002260786E-2</v>
      </c>
      <c r="O292">
        <f t="shared" si="74"/>
        <v>5.8976234582921293E-3</v>
      </c>
      <c r="P292">
        <f t="shared" si="75"/>
        <v>-9.5213259756167009E-3</v>
      </c>
      <c r="Q292" s="13">
        <f t="shared" si="76"/>
        <v>42189.946889999999</v>
      </c>
      <c r="S292" s="19">
        <f t="shared" ref="S292:S300" si="78">G292</f>
        <v>-1.1521250002260786E-2</v>
      </c>
      <c r="T292" s="3" t="str">
        <f t="shared" ref="T292:T300" si="79">IF(R292&lt;&gt;"",(O292-R292)^2,"")</f>
        <v/>
      </c>
      <c r="U292" s="3">
        <f t="shared" ref="U292:U300" si="80">IF(S292&lt;&gt;"",(P292-S292)^2,"")</f>
        <v>3.9996961123482892E-6</v>
      </c>
      <c r="V292" s="41"/>
    </row>
    <row r="293" spans="1:24" x14ac:dyDescent="0.2">
      <c r="A293" s="69" t="s">
        <v>1007</v>
      </c>
      <c r="B293" s="70" t="s">
        <v>19</v>
      </c>
      <c r="C293" s="71">
        <v>57208.447639999999</v>
      </c>
      <c r="D293" s="71">
        <v>2.0000000000000001E-4</v>
      </c>
      <c r="E293" s="19">
        <f t="shared" si="72"/>
        <v>19241.493015693413</v>
      </c>
      <c r="F293">
        <f t="shared" si="73"/>
        <v>19241.5</v>
      </c>
      <c r="G293" s="19">
        <f t="shared" si="77"/>
        <v>-1.0771250003017485E-2</v>
      </c>
      <c r="K293">
        <f>G293</f>
        <v>-1.0771250003017485E-2</v>
      </c>
      <c r="O293">
        <f t="shared" si="74"/>
        <v>5.8976234582921293E-3</v>
      </c>
      <c r="P293">
        <f t="shared" si="75"/>
        <v>-9.5213259756167009E-3</v>
      </c>
      <c r="Q293" s="13">
        <f t="shared" si="76"/>
        <v>42189.947639999999</v>
      </c>
      <c r="S293" s="19">
        <f t="shared" si="78"/>
        <v>-1.0771250003017485E-2</v>
      </c>
      <c r="T293" s="3" t="str">
        <f t="shared" si="79"/>
        <v/>
      </c>
      <c r="U293" s="3">
        <f t="shared" si="80"/>
        <v>1.5623100742737964E-6</v>
      </c>
      <c r="V293" s="41"/>
    </row>
    <row r="294" spans="1:24" x14ac:dyDescent="0.2">
      <c r="A294" s="69" t="s">
        <v>1007</v>
      </c>
      <c r="B294" s="70" t="s">
        <v>19</v>
      </c>
      <c r="C294" s="71">
        <v>57208.447760000003</v>
      </c>
      <c r="D294" s="71">
        <v>2.0000000000000001E-4</v>
      </c>
      <c r="E294" s="19">
        <f t="shared" si="72"/>
        <v>19241.493093503956</v>
      </c>
      <c r="F294">
        <f t="shared" si="73"/>
        <v>19241.5</v>
      </c>
      <c r="G294" s="19">
        <f t="shared" si="77"/>
        <v>-1.0651249998772983E-2</v>
      </c>
      <c r="K294">
        <f>G294</f>
        <v>-1.0651249998772983E-2</v>
      </c>
      <c r="O294">
        <f t="shared" si="74"/>
        <v>5.8976234582921293E-3</v>
      </c>
      <c r="P294">
        <f t="shared" si="75"/>
        <v>-9.5213259756167009E-3</v>
      </c>
      <c r="Q294" s="13">
        <f t="shared" si="76"/>
        <v>42189.947760000003</v>
      </c>
      <c r="S294" s="19">
        <f t="shared" si="78"/>
        <v>-1.0651249998772983E-2</v>
      </c>
      <c r="T294" s="3" t="str">
        <f t="shared" si="79"/>
        <v/>
      </c>
      <c r="U294" s="3">
        <f t="shared" si="80"/>
        <v>1.2767282981056773E-6</v>
      </c>
      <c r="V294" s="41"/>
    </row>
    <row r="295" spans="1:24" x14ac:dyDescent="0.2">
      <c r="A295" s="69" t="s">
        <v>1007</v>
      </c>
      <c r="B295" s="70" t="s">
        <v>19</v>
      </c>
      <c r="C295" s="71">
        <v>57208.448109999998</v>
      </c>
      <c r="D295" s="71">
        <v>2.0000000000000001E-4</v>
      </c>
      <c r="E295" s="19">
        <f t="shared" si="72"/>
        <v>19241.493320451365</v>
      </c>
      <c r="F295">
        <f t="shared" si="73"/>
        <v>19241.5</v>
      </c>
      <c r="G295" s="19">
        <f t="shared" si="77"/>
        <v>-1.0301250003976747E-2</v>
      </c>
      <c r="K295">
        <f>G295</f>
        <v>-1.0301250003976747E-2</v>
      </c>
      <c r="O295">
        <f t="shared" si="74"/>
        <v>5.8976234582921293E-3</v>
      </c>
      <c r="P295">
        <f t="shared" si="75"/>
        <v>-9.5213259756167009E-3</v>
      </c>
      <c r="Q295" s="13">
        <f t="shared" si="76"/>
        <v>42189.948109999998</v>
      </c>
      <c r="S295" s="19">
        <f t="shared" si="78"/>
        <v>-1.0301250003976747E-2</v>
      </c>
      <c r="T295" s="3" t="str">
        <f t="shared" si="79"/>
        <v/>
      </c>
      <c r="U295" s="3">
        <f t="shared" si="80"/>
        <v>6.0828149001336263E-7</v>
      </c>
      <c r="V295" s="41"/>
    </row>
    <row r="296" spans="1:24" x14ac:dyDescent="0.2">
      <c r="A296" s="47" t="s">
        <v>92</v>
      </c>
      <c r="B296" s="48"/>
      <c r="C296" s="47">
        <v>57225.414100000002</v>
      </c>
      <c r="D296" s="47">
        <v>4.7000000000000002E-3</v>
      </c>
      <c r="E296" s="19">
        <f t="shared" si="72"/>
        <v>19252.494427630525</v>
      </c>
      <c r="F296">
        <f t="shared" si="73"/>
        <v>19252.5</v>
      </c>
      <c r="G296" s="19">
        <f t="shared" si="77"/>
        <v>-8.5937500043655746E-3</v>
      </c>
      <c r="J296">
        <f>G296</f>
        <v>-8.5937500043655746E-3</v>
      </c>
      <c r="O296">
        <f t="shared" si="74"/>
        <v>5.9898266944814083E-3</v>
      </c>
      <c r="P296">
        <f t="shared" si="75"/>
        <v>-9.5947374107979398E-3</v>
      </c>
      <c r="Q296" s="13">
        <f t="shared" si="76"/>
        <v>42206.914100000002</v>
      </c>
      <c r="S296" s="19">
        <f t="shared" si="78"/>
        <v>-8.5937500043655746E-3</v>
      </c>
      <c r="T296" s="3" t="str">
        <f t="shared" si="79"/>
        <v/>
      </c>
      <c r="U296" s="3">
        <f t="shared" si="80"/>
        <v>1.0019757878361931E-6</v>
      </c>
      <c r="V296" s="41"/>
      <c r="X296" s="3">
        <f>IF(F296=INT(F296),1,2)</f>
        <v>2</v>
      </c>
    </row>
    <row r="297" spans="1:24" x14ac:dyDescent="0.2">
      <c r="A297" s="69" t="s">
        <v>1007</v>
      </c>
      <c r="B297" s="70" t="s">
        <v>19</v>
      </c>
      <c r="C297" s="71">
        <v>57245.461459999999</v>
      </c>
      <c r="D297" s="71">
        <v>1E-4</v>
      </c>
      <c r="E297" s="19">
        <f t="shared" si="72"/>
        <v>19265.493560367198</v>
      </c>
      <c r="F297">
        <f t="shared" si="73"/>
        <v>19265.5</v>
      </c>
      <c r="G297" s="19">
        <f t="shared" si="77"/>
        <v>-9.9312500024097972E-3</v>
      </c>
      <c r="K297">
        <f>G297</f>
        <v>-9.9312500024097972E-3</v>
      </c>
      <c r="O297">
        <f t="shared" si="74"/>
        <v>6.0984677304114195E-3</v>
      </c>
      <c r="P297">
        <f t="shared" si="75"/>
        <v>-9.6809756376864935E-3</v>
      </c>
      <c r="Q297" s="13">
        <f t="shared" si="76"/>
        <v>42226.961459999999</v>
      </c>
      <c r="S297" s="19">
        <f t="shared" si="78"/>
        <v>-9.9312500024097972E-3</v>
      </c>
      <c r="T297" s="3" t="str">
        <f t="shared" si="79"/>
        <v/>
      </c>
      <c r="U297" s="3">
        <f t="shared" si="80"/>
        <v>6.2637257637653205E-8</v>
      </c>
      <c r="V297" s="41"/>
    </row>
    <row r="298" spans="1:24" x14ac:dyDescent="0.2">
      <c r="A298" s="69" t="s">
        <v>1007</v>
      </c>
      <c r="B298" s="70" t="s">
        <v>19</v>
      </c>
      <c r="C298" s="71">
        <v>57245.461759999998</v>
      </c>
      <c r="D298" s="71">
        <v>1E-4</v>
      </c>
      <c r="E298" s="19">
        <f t="shared" si="72"/>
        <v>19265.493754893552</v>
      </c>
      <c r="F298">
        <f t="shared" si="73"/>
        <v>19265.5</v>
      </c>
      <c r="G298" s="19">
        <f t="shared" si="77"/>
        <v>-9.631250002712477E-3</v>
      </c>
      <c r="K298">
        <f>G298</f>
        <v>-9.631250002712477E-3</v>
      </c>
      <c r="O298">
        <f t="shared" si="74"/>
        <v>6.0984677304114195E-3</v>
      </c>
      <c r="P298">
        <f t="shared" si="75"/>
        <v>-9.6809756376864935E-3</v>
      </c>
      <c r="Q298" s="13">
        <f t="shared" si="76"/>
        <v>42226.961759999998</v>
      </c>
      <c r="S298" s="19">
        <f t="shared" si="78"/>
        <v>-9.631250002712477E-3</v>
      </c>
      <c r="T298" s="3" t="str">
        <f t="shared" si="79"/>
        <v/>
      </c>
      <c r="U298" s="3">
        <f t="shared" si="80"/>
        <v>2.4726387735691366E-9</v>
      </c>
      <c r="V298" s="41"/>
    </row>
    <row r="299" spans="1:24" x14ac:dyDescent="0.2">
      <c r="A299" s="69" t="s">
        <v>1007</v>
      </c>
      <c r="B299" s="70" t="s">
        <v>19</v>
      </c>
      <c r="C299" s="71">
        <v>57248.545510000004</v>
      </c>
      <c r="D299" s="71">
        <v>2.0000000000000001E-4</v>
      </c>
      <c r="E299" s="19">
        <f t="shared" si="72"/>
        <v>19267.493323693474</v>
      </c>
      <c r="F299">
        <f t="shared" si="73"/>
        <v>19267.5</v>
      </c>
      <c r="G299" s="19">
        <f t="shared" si="77"/>
        <v>-1.0296250002284069E-2</v>
      </c>
      <c r="K299">
        <f>G299</f>
        <v>-1.0296250002284069E-2</v>
      </c>
      <c r="O299">
        <f t="shared" si="74"/>
        <v>6.1151499867437157E-3</v>
      </c>
      <c r="P299">
        <f t="shared" si="75"/>
        <v>-9.6941926487200351E-3</v>
      </c>
      <c r="Q299" s="13">
        <f t="shared" si="76"/>
        <v>42230.045510000004</v>
      </c>
      <c r="S299" s="19">
        <f t="shared" si="78"/>
        <v>-1.0296250002284069E-2</v>
      </c>
      <c r="T299" s="3" t="str">
        <f t="shared" si="79"/>
        <v/>
      </c>
      <c r="U299" s="3">
        <f t="shared" si="80"/>
        <v>3.6247305698052768E-7</v>
      </c>
      <c r="V299" s="41"/>
    </row>
    <row r="300" spans="1:24" x14ac:dyDescent="0.2">
      <c r="A300" s="66" t="s">
        <v>1008</v>
      </c>
      <c r="B300" s="67" t="s">
        <v>19</v>
      </c>
      <c r="C300" s="68">
        <v>57296.353499999997</v>
      </c>
      <c r="D300" s="68" t="s">
        <v>1009</v>
      </c>
      <c r="E300" s="19">
        <f t="shared" si="72"/>
        <v>19298.4930367671</v>
      </c>
      <c r="F300">
        <f t="shared" si="73"/>
        <v>19298.5</v>
      </c>
      <c r="G300" s="19">
        <f t="shared" si="77"/>
        <v>-1.0738750002929009E-2</v>
      </c>
      <c r="K300">
        <f>G300</f>
        <v>-1.0738750002929009E-2</v>
      </c>
      <c r="O300">
        <f t="shared" si="74"/>
        <v>6.3726205412401133E-3</v>
      </c>
      <c r="P300">
        <f t="shared" si="75"/>
        <v>-9.8973171971076749E-3</v>
      </c>
      <c r="Q300" s="13">
        <f t="shared" si="76"/>
        <v>42277.853499999997</v>
      </c>
      <c r="S300" s="19">
        <f t="shared" si="78"/>
        <v>-1.0738750002929009E-2</v>
      </c>
      <c r="T300" s="3" t="str">
        <f t="shared" si="79"/>
        <v/>
      </c>
      <c r="U300" s="3">
        <f t="shared" si="80"/>
        <v>7.0800916671236375E-7</v>
      </c>
      <c r="V300" s="41"/>
    </row>
    <row r="301" spans="1:24" x14ac:dyDescent="0.2">
      <c r="A301" s="69" t="s">
        <v>1007</v>
      </c>
      <c r="B301" s="70" t="s">
        <v>19</v>
      </c>
      <c r="C301" s="71">
        <v>57666.506609999997</v>
      </c>
      <c r="D301" s="71">
        <v>2.9999999999999997E-4</v>
      </c>
      <c r="E301" s="19">
        <f t="shared" si="72"/>
        <v>19538.508151464699</v>
      </c>
      <c r="F301">
        <f t="shared" si="73"/>
        <v>19538.5</v>
      </c>
      <c r="O301">
        <f t="shared" si="74"/>
        <v>8.2876712410353184E-3</v>
      </c>
      <c r="P301">
        <f t="shared" si="75"/>
        <v>-1.1351996351888096E-2</v>
      </c>
      <c r="Q301" s="13">
        <f t="shared" si="76"/>
        <v>42648.006609999997</v>
      </c>
      <c r="T301" s="3"/>
      <c r="U301" s="3"/>
      <c r="V301" s="41">
        <v>1.2571250001201406E-2</v>
      </c>
    </row>
    <row r="302" spans="1:24" x14ac:dyDescent="0.2">
      <c r="A302" s="66" t="s">
        <v>1010</v>
      </c>
      <c r="B302" s="67" t="s">
        <v>19</v>
      </c>
      <c r="C302" s="68">
        <v>57688.073199999999</v>
      </c>
      <c r="D302" s="68">
        <v>2.0000000000000001E-4</v>
      </c>
      <c r="E302" s="19">
        <f t="shared" si="72"/>
        <v>19552.492385103818</v>
      </c>
      <c r="F302">
        <f t="shared" si="73"/>
        <v>19552.5</v>
      </c>
      <c r="G302" s="19">
        <f t="shared" ref="G302:G327" si="81">+C302-(C$7+F302*C$8)</f>
        <v>-1.1743750001187436E-2</v>
      </c>
      <c r="K302">
        <f t="shared" ref="K302:K327" si="82">G302</f>
        <v>-1.1743750001187436E-2</v>
      </c>
      <c r="O302">
        <f t="shared" si="74"/>
        <v>8.3946534456489016E-3</v>
      </c>
      <c r="P302">
        <f t="shared" si="75"/>
        <v>-1.1430005729321535E-2</v>
      </c>
      <c r="Q302" s="13">
        <f t="shared" si="76"/>
        <v>42669.573199999999</v>
      </c>
      <c r="S302" s="19">
        <f t="shared" ref="S302:S327" si="83">G302</f>
        <v>-1.1743750001187436E-2</v>
      </c>
      <c r="T302" s="3" t="str">
        <f t="shared" ref="T302:T327" si="84">IF(R302&lt;&gt;"",(O302-R302)^2,"")</f>
        <v/>
      </c>
      <c r="U302" s="3">
        <f t="shared" ref="U302:U327" si="85">IF(S302&lt;&gt;"",(P302-S302)^2,"")</f>
        <v>9.8435468128664276E-8</v>
      </c>
      <c r="V302" s="41"/>
    </row>
    <row r="303" spans="1:24" x14ac:dyDescent="0.2">
      <c r="A303" s="69" t="s">
        <v>1007</v>
      </c>
      <c r="B303" s="70" t="s">
        <v>19</v>
      </c>
      <c r="C303" s="71">
        <v>57700.410060000002</v>
      </c>
      <c r="D303" s="71">
        <v>1E-4</v>
      </c>
      <c r="E303" s="19">
        <f t="shared" si="72"/>
        <v>19560.49186636688</v>
      </c>
      <c r="F303">
        <f t="shared" si="73"/>
        <v>19560.5</v>
      </c>
      <c r="G303" s="19">
        <f t="shared" si="81"/>
        <v>-1.2543750002805609E-2</v>
      </c>
      <c r="K303">
        <f t="shared" si="82"/>
        <v>-1.2543750002805609E-2</v>
      </c>
      <c r="O303">
        <f t="shared" si="74"/>
        <v>8.4555320986484574E-3</v>
      </c>
      <c r="P303">
        <f t="shared" si="75"/>
        <v>-1.1474226230657854E-2</v>
      </c>
      <c r="Q303" s="13">
        <f t="shared" si="76"/>
        <v>42681.910060000002</v>
      </c>
      <c r="S303" s="19">
        <f t="shared" si="83"/>
        <v>-1.2543750002805609E-2</v>
      </c>
      <c r="T303" s="3" t="str">
        <f t="shared" si="84"/>
        <v/>
      </c>
      <c r="U303" s="3">
        <f t="shared" si="85"/>
        <v>1.1438810991891625E-6</v>
      </c>
      <c r="V303" s="41"/>
    </row>
    <row r="304" spans="1:24" x14ac:dyDescent="0.2">
      <c r="A304" s="92" t="s">
        <v>0</v>
      </c>
      <c r="B304" s="93" t="s">
        <v>18</v>
      </c>
      <c r="C304" s="94">
        <v>57966.461799999997</v>
      </c>
      <c r="D304" s="94">
        <v>6.9999999999999999E-4</v>
      </c>
      <c r="E304" s="19">
        <f t="shared" si="72"/>
        <v>19733.005448358927</v>
      </c>
      <c r="F304">
        <f t="shared" si="73"/>
        <v>19733</v>
      </c>
      <c r="G304" s="19">
        <f t="shared" si="81"/>
        <v>8.4024999960092828E-3</v>
      </c>
      <c r="K304">
        <f t="shared" si="82"/>
        <v>8.4024999960092828E-3</v>
      </c>
      <c r="O304">
        <f t="shared" si="74"/>
        <v>9.720767288973562E-3</v>
      </c>
      <c r="P304">
        <f t="shared" si="75"/>
        <v>-1.236258602718464E-2</v>
      </c>
      <c r="Q304" s="13">
        <f t="shared" si="76"/>
        <v>42947.961799999997</v>
      </c>
      <c r="S304" s="19">
        <f t="shared" si="83"/>
        <v>8.4024999960092828E-3</v>
      </c>
      <c r="T304" s="3" t="str">
        <f t="shared" si="84"/>
        <v/>
      </c>
      <c r="U304" s="3">
        <f t="shared" si="85"/>
        <v>4.3118879755064352E-4</v>
      </c>
      <c r="V304" s="41"/>
    </row>
    <row r="305" spans="1:22" x14ac:dyDescent="0.2">
      <c r="A305" s="90" t="s">
        <v>1040</v>
      </c>
      <c r="B305" s="91" t="s">
        <v>18</v>
      </c>
      <c r="C305" s="90">
        <v>58046.656999999999</v>
      </c>
      <c r="D305" s="90">
        <v>1E-4</v>
      </c>
      <c r="E305" s="19">
        <f t="shared" si="72"/>
        <v>19785.005714211609</v>
      </c>
      <c r="F305">
        <f t="shared" si="73"/>
        <v>19785</v>
      </c>
      <c r="G305" s="19">
        <f t="shared" si="81"/>
        <v>8.812499996565748E-3</v>
      </c>
      <c r="K305">
        <f t="shared" si="82"/>
        <v>8.812499996565748E-3</v>
      </c>
      <c r="O305">
        <f t="shared" si="74"/>
        <v>1.0083276581004367E-2</v>
      </c>
      <c r="P305">
        <f t="shared" si="75"/>
        <v>-1.2605055013338818E-2</v>
      </c>
      <c r="Q305" s="13">
        <f t="shared" si="76"/>
        <v>43028.156999999999</v>
      </c>
      <c r="S305" s="19">
        <f t="shared" si="83"/>
        <v>8.812499996565748E-3</v>
      </c>
      <c r="T305" s="3" t="str">
        <f t="shared" si="84"/>
        <v/>
      </c>
      <c r="U305" s="3">
        <f t="shared" si="85"/>
        <v>4.5871166260228824E-4</v>
      </c>
      <c r="V305" s="41"/>
    </row>
    <row r="306" spans="1:22" x14ac:dyDescent="0.2">
      <c r="A306" s="90" t="s">
        <v>1040</v>
      </c>
      <c r="B306" s="91" t="s">
        <v>19</v>
      </c>
      <c r="C306" s="90">
        <v>58107.552300000003</v>
      </c>
      <c r="D306" s="90">
        <v>1E-4</v>
      </c>
      <c r="E306" s="19">
        <f t="shared" si="72"/>
        <v>19824.491516219448</v>
      </c>
      <c r="F306">
        <f t="shared" si="73"/>
        <v>19824.5</v>
      </c>
      <c r="G306" s="19">
        <f t="shared" si="81"/>
        <v>-1.3083749996440019E-2</v>
      </c>
      <c r="K306">
        <f t="shared" si="82"/>
        <v>-1.3083749996440019E-2</v>
      </c>
      <c r="O306">
        <f t="shared" si="74"/>
        <v>1.0352419205425257E-2</v>
      </c>
      <c r="P306">
        <f t="shared" si="75"/>
        <v>-1.278109855024304E-2</v>
      </c>
      <c r="Q306" s="13">
        <f t="shared" si="76"/>
        <v>43089.052300000003</v>
      </c>
      <c r="S306" s="19">
        <f t="shared" si="83"/>
        <v>-1.3083749996440019E-2</v>
      </c>
      <c r="T306" s="3" t="str">
        <f t="shared" si="84"/>
        <v/>
      </c>
      <c r="U306" s="3">
        <f t="shared" si="85"/>
        <v>9.1597897885123285E-8</v>
      </c>
      <c r="V306" s="41"/>
    </row>
    <row r="307" spans="1:22" x14ac:dyDescent="0.2">
      <c r="A307" s="92" t="s">
        <v>1</v>
      </c>
      <c r="B307" s="95" t="s">
        <v>18</v>
      </c>
      <c r="C307" s="92">
        <v>58376.6901</v>
      </c>
      <c r="D307" s="92">
        <v>1E-4</v>
      </c>
      <c r="E307" s="19">
        <f t="shared" si="72"/>
        <v>19999.006164864324</v>
      </c>
      <c r="F307">
        <f t="shared" si="73"/>
        <v>19999</v>
      </c>
      <c r="G307" s="19">
        <f t="shared" si="81"/>
        <v>9.5074999990174547E-3</v>
      </c>
      <c r="K307">
        <f t="shared" si="82"/>
        <v>9.5074999990174547E-3</v>
      </c>
      <c r="O307">
        <f t="shared" si="74"/>
        <v>1.1473401018965958E-2</v>
      </c>
      <c r="P307">
        <f t="shared" si="75"/>
        <v>-1.3471920130369268E-2</v>
      </c>
      <c r="Q307" s="13">
        <f t="shared" si="76"/>
        <v>43358.1901</v>
      </c>
      <c r="S307" s="19">
        <f t="shared" si="83"/>
        <v>9.5074999990174547E-3</v>
      </c>
      <c r="T307" s="3" t="str">
        <f t="shared" si="84"/>
        <v/>
      </c>
      <c r="U307" s="3">
        <f t="shared" si="85"/>
        <v>5.280537494828638E-4</v>
      </c>
      <c r="V307" s="41"/>
    </row>
    <row r="308" spans="1:22" x14ac:dyDescent="0.2">
      <c r="A308" s="92" t="s">
        <v>1</v>
      </c>
      <c r="B308" s="95" t="s">
        <v>18</v>
      </c>
      <c r="C308" s="92">
        <v>58387.486100000002</v>
      </c>
      <c r="D308" s="92">
        <v>1E-4</v>
      </c>
      <c r="E308" s="19">
        <f t="shared" si="72"/>
        <v>20006.006519874922</v>
      </c>
      <c r="F308">
        <f t="shared" si="73"/>
        <v>20006</v>
      </c>
      <c r="G308" s="19">
        <f t="shared" si="81"/>
        <v>1.0054999998828862E-2</v>
      </c>
      <c r="K308">
        <f t="shared" si="82"/>
        <v>1.0054999998828862E-2</v>
      </c>
      <c r="O308">
        <f t="shared" si="74"/>
        <v>1.1515954080997459E-2</v>
      </c>
      <c r="P308">
        <f t="shared" si="75"/>
        <v>-1.3496602916755356E-2</v>
      </c>
      <c r="Q308" s="13">
        <f t="shared" si="76"/>
        <v>43368.986100000002</v>
      </c>
      <c r="S308" s="19">
        <f t="shared" si="83"/>
        <v>1.0054999998828862E-2</v>
      </c>
      <c r="T308" s="3" t="str">
        <f t="shared" si="84"/>
        <v/>
      </c>
      <c r="U308" s="3">
        <f t="shared" si="85"/>
        <v>5.5467799989335502E-4</v>
      </c>
      <c r="V308" s="41"/>
    </row>
    <row r="309" spans="1:22" x14ac:dyDescent="0.2">
      <c r="A309" s="92" t="s">
        <v>1</v>
      </c>
      <c r="B309" s="95" t="s">
        <v>18</v>
      </c>
      <c r="C309" s="92">
        <v>58410.618999999999</v>
      </c>
      <c r="D309" s="92">
        <v>1E-4</v>
      </c>
      <c r="E309" s="19">
        <f t="shared" si="72"/>
        <v>20021.006382085419</v>
      </c>
      <c r="F309">
        <f t="shared" si="73"/>
        <v>20021</v>
      </c>
      <c r="G309" s="19">
        <f t="shared" si="81"/>
        <v>9.8424999960116111E-3</v>
      </c>
      <c r="K309">
        <f t="shared" si="82"/>
        <v>9.8424999960116111E-3</v>
      </c>
      <c r="O309">
        <f t="shared" si="74"/>
        <v>1.1606489579396527E-2</v>
      </c>
      <c r="P309">
        <f t="shared" si="75"/>
        <v>-1.3548692092750385E-2</v>
      </c>
      <c r="Q309" s="13">
        <f t="shared" si="76"/>
        <v>43392.118999999999</v>
      </c>
      <c r="S309" s="19">
        <f t="shared" si="83"/>
        <v>9.8424999960116111E-3</v>
      </c>
      <c r="T309" s="3" t="str">
        <f t="shared" si="84"/>
        <v/>
      </c>
      <c r="U309" s="3">
        <f t="shared" si="85"/>
        <v>5.4714786733336181E-4</v>
      </c>
      <c r="V309" s="41"/>
    </row>
    <row r="310" spans="1:22" x14ac:dyDescent="0.2">
      <c r="A310" s="92" t="s">
        <v>1</v>
      </c>
      <c r="B310" s="95" t="s">
        <v>18</v>
      </c>
      <c r="C310" s="92">
        <v>58438.379200000003</v>
      </c>
      <c r="D310" s="92">
        <v>1E-4</v>
      </c>
      <c r="E310" s="19">
        <f t="shared" si="72"/>
        <v>20039.006683601267</v>
      </c>
      <c r="F310">
        <f t="shared" si="73"/>
        <v>20039</v>
      </c>
      <c r="G310" s="19">
        <f t="shared" si="81"/>
        <v>1.0307500000635628E-2</v>
      </c>
      <c r="K310">
        <f t="shared" si="82"/>
        <v>1.0307500000635628E-2</v>
      </c>
      <c r="O310">
        <f t="shared" si="74"/>
        <v>1.1713954886255516E-2</v>
      </c>
      <c r="P310">
        <f t="shared" si="75"/>
        <v>-1.3609749238257966E-2</v>
      </c>
      <c r="Q310" s="13">
        <f t="shared" si="76"/>
        <v>43419.879200000003</v>
      </c>
      <c r="S310" s="19">
        <f t="shared" si="83"/>
        <v>1.0307500000635628E-2</v>
      </c>
      <c r="T310" s="3" t="str">
        <f t="shared" si="84"/>
        <v/>
      </c>
      <c r="U310" s="3">
        <f t="shared" si="85"/>
        <v>5.7203481115535623E-4</v>
      </c>
      <c r="V310" s="41"/>
    </row>
    <row r="311" spans="1:22" x14ac:dyDescent="0.2">
      <c r="A311" s="99" t="s">
        <v>1043</v>
      </c>
      <c r="B311" s="100" t="s">
        <v>18</v>
      </c>
      <c r="C311" s="101">
        <v>58496.983119999997</v>
      </c>
      <c r="D311" s="101">
        <v>1.9000000000000001E-4</v>
      </c>
      <c r="E311" s="19">
        <f t="shared" si="72"/>
        <v>20077.006706296004</v>
      </c>
      <c r="F311">
        <f t="shared" si="73"/>
        <v>20077</v>
      </c>
      <c r="G311" s="19">
        <f t="shared" si="81"/>
        <v>1.0342499997932464E-2</v>
      </c>
      <c r="K311">
        <f t="shared" si="82"/>
        <v>1.0342499997932464E-2</v>
      </c>
      <c r="O311">
        <f t="shared" si="74"/>
        <v>1.1936558556787444E-2</v>
      </c>
      <c r="P311">
        <f t="shared" si="75"/>
        <v>-1.3733420447008673E-2</v>
      </c>
      <c r="Q311" s="13">
        <f t="shared" si="76"/>
        <v>43478.483119999997</v>
      </c>
      <c r="S311" s="19">
        <f t="shared" si="83"/>
        <v>1.0342499997932464E-2</v>
      </c>
      <c r="T311" s="3" t="str">
        <f t="shared" si="84"/>
        <v/>
      </c>
      <c r="U311" s="3">
        <f t="shared" si="85"/>
        <v>5.7964994527113459E-4</v>
      </c>
      <c r="V311" s="41"/>
    </row>
    <row r="312" spans="1:22" x14ac:dyDescent="0.2">
      <c r="A312" s="96" t="s">
        <v>1041</v>
      </c>
      <c r="B312" s="97" t="s">
        <v>18</v>
      </c>
      <c r="C312" s="98">
        <v>58655.830199999997</v>
      </c>
      <c r="D312" s="98">
        <v>1E-4</v>
      </c>
      <c r="E312" s="19">
        <f t="shared" si="72"/>
        <v>20180.00651663281</v>
      </c>
      <c r="F312">
        <f t="shared" si="73"/>
        <v>20180</v>
      </c>
      <c r="G312" s="19">
        <f t="shared" si="81"/>
        <v>1.0049999997136183E-2</v>
      </c>
      <c r="K312">
        <f t="shared" si="82"/>
        <v>1.0049999997136183E-2</v>
      </c>
      <c r="O312">
        <f t="shared" si="74"/>
        <v>1.2510066930748555E-2</v>
      </c>
      <c r="P312">
        <f t="shared" si="75"/>
        <v>-1.4032487006741213E-2</v>
      </c>
      <c r="Q312" s="13">
        <f t="shared" si="76"/>
        <v>43637.330199999997</v>
      </c>
      <c r="S312" s="19">
        <f t="shared" si="83"/>
        <v>1.0049999997136183E-2</v>
      </c>
      <c r="T312" s="3" t="str">
        <f t="shared" si="84"/>
        <v/>
      </c>
      <c r="U312" s="3">
        <f t="shared" si="85"/>
        <v>5.7996618029192376E-4</v>
      </c>
      <c r="V312" s="41"/>
    </row>
    <row r="313" spans="1:22" x14ac:dyDescent="0.2">
      <c r="A313" s="96" t="s">
        <v>1041</v>
      </c>
      <c r="B313" s="97" t="s">
        <v>18</v>
      </c>
      <c r="C313" s="98">
        <v>58672.794000000002</v>
      </c>
      <c r="D313" s="98">
        <v>1E-4</v>
      </c>
      <c r="E313" s="19">
        <f t="shared" si="72"/>
        <v>20191.006203769597</v>
      </c>
      <c r="F313">
        <f t="shared" si="73"/>
        <v>20191</v>
      </c>
      <c r="G313" s="19">
        <f t="shared" si="81"/>
        <v>9.5674999975017272E-3</v>
      </c>
      <c r="K313">
        <f t="shared" si="82"/>
        <v>9.5674999975017272E-3</v>
      </c>
      <c r="O313">
        <f t="shared" si="74"/>
        <v>1.2568677471408916E-2</v>
      </c>
      <c r="P313">
        <f t="shared" si="75"/>
        <v>-1.4061268528928309E-2</v>
      </c>
      <c r="Q313" s="13">
        <f t="shared" si="76"/>
        <v>43654.294000000002</v>
      </c>
      <c r="S313" s="19">
        <f t="shared" si="83"/>
        <v>9.5674999975017272E-3</v>
      </c>
      <c r="T313" s="3" t="str">
        <f t="shared" si="84"/>
        <v/>
      </c>
      <c r="U313" s="3">
        <f t="shared" si="85"/>
        <v>5.5831870207561068E-4</v>
      </c>
      <c r="V313" s="41"/>
    </row>
    <row r="314" spans="1:22" x14ac:dyDescent="0.2">
      <c r="A314" s="99" t="s">
        <v>1042</v>
      </c>
      <c r="B314" s="100" t="s">
        <v>19</v>
      </c>
      <c r="C314" s="101">
        <v>58696.673199999997</v>
      </c>
      <c r="D314" s="101">
        <v>1E-4</v>
      </c>
      <c r="E314" s="19">
        <f t="shared" si="72"/>
        <v>20206.489982703362</v>
      </c>
      <c r="F314">
        <f t="shared" si="73"/>
        <v>20206.5</v>
      </c>
      <c r="G314" s="19">
        <f t="shared" si="81"/>
        <v>-1.5448750003997702E-2</v>
      </c>
      <c r="K314">
        <f t="shared" si="82"/>
        <v>-1.5448750003997702E-2</v>
      </c>
      <c r="O314">
        <f t="shared" si="74"/>
        <v>1.2650384982047116E-2</v>
      </c>
      <c r="P314">
        <f t="shared" si="75"/>
        <v>-1.4100780583619273E-2</v>
      </c>
      <c r="Q314" s="13">
        <f t="shared" si="76"/>
        <v>43678.173199999997</v>
      </c>
      <c r="S314" s="19">
        <f t="shared" si="83"/>
        <v>-1.5448750003997702E-2</v>
      </c>
      <c r="T314" s="3" t="str">
        <f t="shared" si="84"/>
        <v/>
      </c>
      <c r="U314" s="3">
        <f t="shared" si="85"/>
        <v>1.8170215582753583E-6</v>
      </c>
      <c r="V314" s="41"/>
    </row>
    <row r="315" spans="1:22" x14ac:dyDescent="0.2">
      <c r="A315" s="99" t="s">
        <v>1042</v>
      </c>
      <c r="B315" s="100" t="s">
        <v>19</v>
      </c>
      <c r="C315" s="101">
        <v>58719.8053</v>
      </c>
      <c r="D315" s="101">
        <v>1E-4</v>
      </c>
      <c r="E315" s="19">
        <f t="shared" si="72"/>
        <v>20221.489326176925</v>
      </c>
      <c r="F315">
        <f t="shared" si="73"/>
        <v>20221.5</v>
      </c>
      <c r="G315" s="19">
        <f t="shared" si="81"/>
        <v>-1.6461250001157168E-2</v>
      </c>
      <c r="K315">
        <f t="shared" si="82"/>
        <v>-1.6461250001157168E-2</v>
      </c>
      <c r="O315">
        <f t="shared" si="74"/>
        <v>1.2728470977851434E-2</v>
      </c>
      <c r="P315">
        <f t="shared" si="75"/>
        <v>-1.4137852392652434E-2</v>
      </c>
      <c r="Q315" s="13">
        <f t="shared" si="76"/>
        <v>43701.3053</v>
      </c>
      <c r="S315" s="19">
        <f t="shared" si="83"/>
        <v>-1.6461250001157168E-2</v>
      </c>
      <c r="T315" s="3" t="str">
        <f t="shared" si="84"/>
        <v/>
      </c>
      <c r="U315" s="3">
        <f t="shared" si="85"/>
        <v>5.3981764472055173E-6</v>
      </c>
      <c r="V315" s="41"/>
    </row>
    <row r="316" spans="1:22" x14ac:dyDescent="0.2">
      <c r="A316" s="99" t="s">
        <v>1042</v>
      </c>
      <c r="B316" s="100" t="s">
        <v>18</v>
      </c>
      <c r="C316" s="101">
        <v>58740.652199999997</v>
      </c>
      <c r="D316" s="101">
        <v>1E-4</v>
      </c>
      <c r="E316" s="19">
        <f t="shared" si="72"/>
        <v>20235.006897580253</v>
      </c>
      <c r="F316">
        <f t="shared" si="73"/>
        <v>20235</v>
      </c>
      <c r="G316" s="19">
        <f t="shared" si="81"/>
        <v>1.0637499995937105E-2</v>
      </c>
      <c r="K316">
        <f t="shared" si="82"/>
        <v>1.0637499995937105E-2</v>
      </c>
      <c r="O316">
        <f t="shared" si="74"/>
        <v>1.2797914446220056E-2</v>
      </c>
      <c r="P316">
        <f t="shared" si="75"/>
        <v>-1.4170233991246648E-2</v>
      </c>
      <c r="Q316" s="13">
        <f t="shared" si="76"/>
        <v>43722.152199999997</v>
      </c>
      <c r="S316" s="19">
        <f t="shared" si="83"/>
        <v>1.0637499995937105E-2</v>
      </c>
      <c r="T316" s="3" t="str">
        <f t="shared" si="84"/>
        <v/>
      </c>
      <c r="U316" s="3">
        <f t="shared" si="85"/>
        <v>6.1542366557887189E-4</v>
      </c>
      <c r="V316" s="41"/>
    </row>
    <row r="317" spans="1:22" x14ac:dyDescent="0.2">
      <c r="A317" s="99" t="s">
        <v>1042</v>
      </c>
      <c r="B317" s="100" t="s">
        <v>18</v>
      </c>
      <c r="C317" s="101">
        <v>58785.377699999997</v>
      </c>
      <c r="D317" s="101">
        <v>2.0000000000000001E-4</v>
      </c>
      <c r="E317" s="19">
        <f t="shared" si="72"/>
        <v>20264.007858864643</v>
      </c>
      <c r="F317">
        <f t="shared" si="73"/>
        <v>20264</v>
      </c>
      <c r="G317" s="19">
        <f t="shared" si="81"/>
        <v>1.2119999999413267E-2</v>
      </c>
      <c r="K317">
        <f t="shared" si="82"/>
        <v>1.2119999999413267E-2</v>
      </c>
      <c r="O317">
        <f t="shared" si="74"/>
        <v>1.2944397734341303E-2</v>
      </c>
      <c r="P317">
        <f t="shared" si="75"/>
        <v>-1.4236634465593074E-2</v>
      </c>
      <c r="Q317" s="13">
        <f t="shared" si="76"/>
        <v>43766.877699999997</v>
      </c>
      <c r="S317" s="19">
        <f t="shared" si="83"/>
        <v>1.2119999999413267E-2</v>
      </c>
      <c r="T317" s="3" t="str">
        <f t="shared" si="84"/>
        <v/>
      </c>
      <c r="U317" s="3">
        <f t="shared" si="85"/>
        <v>6.9467218032196018E-4</v>
      </c>
      <c r="V317" s="41"/>
    </row>
    <row r="318" spans="1:22" x14ac:dyDescent="0.2">
      <c r="A318" s="96" t="s">
        <v>1046</v>
      </c>
      <c r="B318" s="97" t="s">
        <v>19</v>
      </c>
      <c r="C318" s="98">
        <v>59080.6823</v>
      </c>
      <c r="D318" s="98">
        <v>2.0000000000000001E-4</v>
      </c>
      <c r="E318" s="19">
        <f t="shared" si="72"/>
        <v>20455.489614724349</v>
      </c>
      <c r="F318">
        <f t="shared" si="73"/>
        <v>20455.5</v>
      </c>
      <c r="G318" s="19">
        <f t="shared" si="81"/>
        <v>-1.6016249996027909E-2</v>
      </c>
      <c r="K318">
        <f t="shared" si="82"/>
        <v>-1.6016249996027909E-2</v>
      </c>
      <c r="O318">
        <f t="shared" si="74"/>
        <v>1.3816815925962938E-2</v>
      </c>
      <c r="P318">
        <f t="shared" si="75"/>
        <v>-1.4565519824749538E-2</v>
      </c>
      <c r="Q318" s="13">
        <f t="shared" si="76"/>
        <v>44062.1823</v>
      </c>
      <c r="S318" s="19">
        <f t="shared" si="83"/>
        <v>-1.6016249996027909E-2</v>
      </c>
      <c r="T318" s="3" t="str">
        <f t="shared" si="84"/>
        <v/>
      </c>
      <c r="U318" s="3">
        <f t="shared" si="85"/>
        <v>2.1046180298573708E-6</v>
      </c>
      <c r="V318" s="41"/>
    </row>
    <row r="319" spans="1:22" x14ac:dyDescent="0.2">
      <c r="A319" s="96" t="s">
        <v>1046</v>
      </c>
      <c r="B319" s="97" t="s">
        <v>18</v>
      </c>
      <c r="C319" s="98">
        <v>59132.373500000002</v>
      </c>
      <c r="D319" s="98">
        <v>1E-4</v>
      </c>
      <c r="E319" s="19">
        <f t="shared" si="72"/>
        <v>20489.007283390853</v>
      </c>
      <c r="F319">
        <f t="shared" si="73"/>
        <v>20489</v>
      </c>
      <c r="G319" s="19">
        <f t="shared" si="81"/>
        <v>1.1232500000915024E-2</v>
      </c>
      <c r="K319">
        <f t="shared" si="82"/>
        <v>1.1232500000915024E-2</v>
      </c>
      <c r="O319">
        <f t="shared" si="74"/>
        <v>1.3952012398245979E-2</v>
      </c>
      <c r="P319">
        <f t="shared" si="75"/>
        <v>-1.4603278245078259E-2</v>
      </c>
      <c r="Q319" s="13">
        <f t="shared" si="76"/>
        <v>44113.873500000002</v>
      </c>
      <c r="S319" s="19">
        <f t="shared" si="83"/>
        <v>1.1232500000915024E-2</v>
      </c>
      <c r="T319" s="3" t="str">
        <f t="shared" si="84"/>
        <v/>
      </c>
      <c r="U319" s="3">
        <f t="shared" si="85"/>
        <v>6.6748743757613985E-4</v>
      </c>
      <c r="V319" s="41"/>
    </row>
    <row r="320" spans="1:22" x14ac:dyDescent="0.2">
      <c r="A320" s="96" t="s">
        <v>1046</v>
      </c>
      <c r="B320" s="97" t="s">
        <v>19</v>
      </c>
      <c r="C320" s="98">
        <v>59185.552199999998</v>
      </c>
      <c r="D320" s="98">
        <v>1E-4</v>
      </c>
      <c r="E320" s="19">
        <f t="shared" si="72"/>
        <v>20523.489478555901</v>
      </c>
      <c r="F320">
        <f t="shared" si="73"/>
        <v>20523.5</v>
      </c>
      <c r="G320" s="19">
        <f t="shared" si="81"/>
        <v>-1.6226250001636799E-2</v>
      </c>
      <c r="K320">
        <f t="shared" si="82"/>
        <v>-1.6226250001636799E-2</v>
      </c>
      <c r="O320">
        <f t="shared" si="74"/>
        <v>1.4085680179330332E-2</v>
      </c>
      <c r="P320">
        <f t="shared" si="75"/>
        <v>-1.4635956078136647E-2</v>
      </c>
      <c r="Q320" s="13">
        <f t="shared" si="76"/>
        <v>44167.052199999998</v>
      </c>
      <c r="S320" s="19">
        <f t="shared" si="83"/>
        <v>-1.6226250001636799E-2</v>
      </c>
      <c r="T320" s="3" t="str">
        <f t="shared" si="84"/>
        <v/>
      </c>
      <c r="U320" s="3">
        <f t="shared" si="85"/>
        <v>2.5290347631215093E-6</v>
      </c>
      <c r="V320" s="41"/>
    </row>
    <row r="321" spans="1:22" x14ac:dyDescent="0.2">
      <c r="A321" s="103" t="s">
        <v>1044</v>
      </c>
      <c r="B321" s="3"/>
      <c r="C321" s="102">
        <v>59386.838400000001</v>
      </c>
      <c r="D321" s="26">
        <v>2.0000000000000001E-4</v>
      </c>
      <c r="E321" s="19">
        <f t="shared" si="72"/>
        <v>20654.007712969884</v>
      </c>
      <c r="F321">
        <f t="shared" si="73"/>
        <v>20654</v>
      </c>
      <c r="G321" s="19">
        <f t="shared" si="81"/>
        <v>1.1894999996002298E-2</v>
      </c>
      <c r="K321">
        <f t="shared" si="82"/>
        <v>1.1894999996002298E-2</v>
      </c>
      <c r="O321">
        <f t="shared" si="74"/>
        <v>1.4539328893980836E-2</v>
      </c>
      <c r="P321">
        <f t="shared" si="75"/>
        <v>-1.4702359139176575E-2</v>
      </c>
      <c r="Q321" s="13">
        <f t="shared" si="76"/>
        <v>44368.338400000001</v>
      </c>
      <c r="S321" s="19">
        <f t="shared" si="83"/>
        <v>1.1894999996002298E-2</v>
      </c>
      <c r="T321" s="3" t="str">
        <f t="shared" si="84"/>
        <v/>
      </c>
      <c r="U321" s="3">
        <f t="shared" si="85"/>
        <v>7.0741951296568299E-4</v>
      </c>
      <c r="V321" s="41"/>
    </row>
    <row r="322" spans="1:22" x14ac:dyDescent="0.2">
      <c r="A322" s="96" t="s">
        <v>1047</v>
      </c>
      <c r="B322" s="97" t="s">
        <v>18</v>
      </c>
      <c r="C322" s="98">
        <v>59420.766600000003</v>
      </c>
      <c r="D322" s="98">
        <v>1E-4</v>
      </c>
      <c r="E322" s="19">
        <f t="shared" si="72"/>
        <v>20676.007476296156</v>
      </c>
      <c r="F322">
        <f t="shared" si="73"/>
        <v>20676</v>
      </c>
      <c r="G322" s="19">
        <f t="shared" si="81"/>
        <v>1.1530000003403984E-2</v>
      </c>
      <c r="K322">
        <f t="shared" si="82"/>
        <v>1.1530000003403984E-2</v>
      </c>
      <c r="O322">
        <f t="shared" si="74"/>
        <v>1.4607587840243484E-2</v>
      </c>
      <c r="P322">
        <f t="shared" si="75"/>
        <v>-1.4704618995491962E-2</v>
      </c>
      <c r="Q322" s="13">
        <f t="shared" si="76"/>
        <v>44402.266600000003</v>
      </c>
      <c r="S322" s="19">
        <f t="shared" si="83"/>
        <v>1.1530000003403984E-2</v>
      </c>
      <c r="T322" s="3" t="str">
        <f t="shared" si="84"/>
        <v/>
      </c>
      <c r="U322" s="3">
        <f t="shared" si="85"/>
        <v>6.8825523401723216E-4</v>
      </c>
      <c r="V322" s="41"/>
    </row>
    <row r="323" spans="1:22" x14ac:dyDescent="0.2">
      <c r="A323" s="107" t="s">
        <v>1057</v>
      </c>
      <c r="B323" s="105" t="s">
        <v>18</v>
      </c>
      <c r="C323" s="106">
        <v>59425.393400000001</v>
      </c>
      <c r="D323" s="107">
        <v>5.9999999999999995E-4</v>
      </c>
      <c r="E323" s="19">
        <f t="shared" si="72"/>
        <v>20679.007591390913</v>
      </c>
      <c r="F323">
        <f t="shared" si="73"/>
        <v>20679</v>
      </c>
      <c r="G323" s="19">
        <f t="shared" si="81"/>
        <v>1.1707500001648441E-2</v>
      </c>
      <c r="K323">
        <f t="shared" si="82"/>
        <v>1.1707500001648441E-2</v>
      </c>
      <c r="O323">
        <f t="shared" si="74"/>
        <v>1.46167100513926E-2</v>
      </c>
      <c r="P323">
        <f t="shared" si="75"/>
        <v>-1.4704727222140545E-2</v>
      </c>
      <c r="Q323" s="13">
        <f t="shared" si="76"/>
        <v>44406.893400000001</v>
      </c>
      <c r="S323" s="19">
        <f t="shared" si="83"/>
        <v>1.1707500001648441E-2</v>
      </c>
      <c r="T323" s="3" t="str">
        <f t="shared" si="84"/>
        <v/>
      </c>
      <c r="U323" s="3">
        <f t="shared" si="85"/>
        <v>6.9760574692105995E-4</v>
      </c>
      <c r="V323" s="41"/>
    </row>
    <row r="324" spans="1:22" x14ac:dyDescent="0.2">
      <c r="A324" s="104" t="s">
        <v>1058</v>
      </c>
      <c r="B324" s="105" t="s">
        <v>19</v>
      </c>
      <c r="C324" s="106">
        <v>59444.642599999999</v>
      </c>
      <c r="D324" s="107">
        <v>1E-4</v>
      </c>
      <c r="E324" s="19">
        <f t="shared" si="72"/>
        <v>20691.489180282158</v>
      </c>
      <c r="F324">
        <f t="shared" si="73"/>
        <v>20691.5</v>
      </c>
      <c r="G324" s="19">
        <f t="shared" si="81"/>
        <v>-1.668624999729218E-2</v>
      </c>
      <c r="K324">
        <f t="shared" si="82"/>
        <v>-1.668624999729218E-2</v>
      </c>
      <c r="O324">
        <f t="shared" si="74"/>
        <v>1.465423797992727E-2</v>
      </c>
      <c r="P324">
        <f t="shared" si="75"/>
        <v>-1.4704661643223912E-2</v>
      </c>
      <c r="Q324" s="13">
        <f t="shared" si="76"/>
        <v>44426.142599999999</v>
      </c>
      <c r="S324" s="19">
        <f t="shared" si="83"/>
        <v>-1.668624999729218E-2</v>
      </c>
      <c r="T324" s="3" t="str">
        <f t="shared" si="84"/>
        <v/>
      </c>
      <c r="U324" s="3">
        <f t="shared" si="85"/>
        <v>3.9266924049789837E-6</v>
      </c>
      <c r="V324" s="41"/>
    </row>
    <row r="325" spans="1:22" x14ac:dyDescent="0.2">
      <c r="A325" s="104" t="s">
        <v>1058</v>
      </c>
      <c r="B325" s="105" t="s">
        <v>18</v>
      </c>
      <c r="C325" s="106">
        <v>59477.829700000002</v>
      </c>
      <c r="D325" s="107">
        <v>2.0000000000000001E-4</v>
      </c>
      <c r="E325" s="19">
        <f t="shared" si="72"/>
        <v>20713.008398675276</v>
      </c>
      <c r="F325">
        <f t="shared" si="73"/>
        <v>20713</v>
      </c>
      <c r="G325" s="19">
        <f t="shared" si="81"/>
        <v>1.2952500001119915E-2</v>
      </c>
      <c r="K325">
        <f t="shared" si="82"/>
        <v>1.2952500001119915E-2</v>
      </c>
      <c r="O325">
        <f t="shared" si="74"/>
        <v>1.471696570230108E-2</v>
      </c>
      <c r="P325">
        <f t="shared" si="75"/>
        <v>-1.4702600107760427E-2</v>
      </c>
      <c r="Q325" s="13">
        <f t="shared" si="76"/>
        <v>44459.329700000002</v>
      </c>
      <c r="S325" s="19">
        <f t="shared" si="83"/>
        <v>1.2952500001119915E-2</v>
      </c>
      <c r="T325" s="3" t="str">
        <f t="shared" si="84"/>
        <v/>
      </c>
      <c r="U325" s="3">
        <f t="shared" si="85"/>
        <v>7.6480456203219358E-4</v>
      </c>
      <c r="V325" s="41"/>
    </row>
    <row r="326" spans="1:22" x14ac:dyDescent="0.2">
      <c r="A326" s="104" t="s">
        <v>1058</v>
      </c>
      <c r="B326" s="105" t="s">
        <v>18</v>
      </c>
      <c r="C326" s="106">
        <v>59499.419800000003</v>
      </c>
      <c r="D326" s="107">
        <v>2.0000000000000001E-4</v>
      </c>
      <c r="E326" s="19">
        <f t="shared" si="72"/>
        <v>20727.007876696232</v>
      </c>
      <c r="F326">
        <f t="shared" si="73"/>
        <v>20727</v>
      </c>
      <c r="G326" s="19">
        <f t="shared" si="81"/>
        <v>1.2147500005085021E-2</v>
      </c>
      <c r="K326">
        <f t="shared" si="82"/>
        <v>1.2147500005085021E-2</v>
      </c>
      <c r="O326">
        <f t="shared" si="74"/>
        <v>1.4756570183803603E-2</v>
      </c>
      <c r="P326">
        <f t="shared" si="75"/>
        <v>-1.4699932934807846E-2</v>
      </c>
      <c r="Q326" s="13">
        <f t="shared" si="76"/>
        <v>44480.919800000003</v>
      </c>
      <c r="S326" s="19">
        <f t="shared" si="83"/>
        <v>1.2147500005085021E-2</v>
      </c>
      <c r="T326" s="3" t="str">
        <f t="shared" si="84"/>
        <v/>
      </c>
      <c r="U326" s="3">
        <f t="shared" si="85"/>
        <v>7.207846554620447E-4</v>
      </c>
      <c r="V326" s="41"/>
    </row>
    <row r="327" spans="1:22" x14ac:dyDescent="0.2">
      <c r="A327" s="107" t="s">
        <v>1059</v>
      </c>
      <c r="B327" s="105" t="s">
        <v>18</v>
      </c>
      <c r="C327" s="106">
        <v>59747.717199999999</v>
      </c>
      <c r="D327" s="107">
        <v>5.9999999999999995E-4</v>
      </c>
      <c r="E327" s="19">
        <f t="shared" si="72"/>
        <v>20888.00916867542</v>
      </c>
      <c r="F327">
        <f t="shared" si="73"/>
        <v>20888</v>
      </c>
      <c r="G327" s="19">
        <f t="shared" si="81"/>
        <v>1.4139999999315478E-2</v>
      </c>
      <c r="K327">
        <f t="shared" si="82"/>
        <v>1.4139999999315478E-2</v>
      </c>
      <c r="O327">
        <f t="shared" si="74"/>
        <v>1.5140826495038756E-2</v>
      </c>
      <c r="P327">
        <f t="shared" si="75"/>
        <v>-1.4594294183403087E-2</v>
      </c>
      <c r="Q327" s="13">
        <f t="shared" si="76"/>
        <v>44729.217199999999</v>
      </c>
      <c r="S327" s="19">
        <f t="shared" si="83"/>
        <v>1.4139999999315478E-2</v>
      </c>
      <c r="T327" s="3" t="str">
        <f t="shared" si="84"/>
        <v/>
      </c>
      <c r="U327" s="3">
        <f t="shared" si="85"/>
        <v>8.2565966217901384E-4</v>
      </c>
      <c r="V327" s="41"/>
    </row>
    <row r="328" spans="1:22" x14ac:dyDescent="0.2">
      <c r="B328" s="3"/>
      <c r="C328" s="19"/>
      <c r="D328" s="19"/>
      <c r="T328" s="3" t="str">
        <f t="shared" ref="T328:T357" si="86">IF(R328&lt;&gt;"",(O328-R328)^2,"")</f>
        <v/>
      </c>
      <c r="U328" s="3" t="str">
        <f t="shared" ref="U328:U357" si="87">IF(S328&lt;&gt;"",(P328-S328)^2,"")</f>
        <v/>
      </c>
      <c r="V328" s="41"/>
    </row>
    <row r="329" spans="1:22" x14ac:dyDescent="0.2">
      <c r="B329" s="3"/>
      <c r="C329" s="19"/>
      <c r="D329" s="19"/>
      <c r="T329" s="3" t="str">
        <f t="shared" si="86"/>
        <v/>
      </c>
      <c r="U329" s="3" t="str">
        <f t="shared" si="87"/>
        <v/>
      </c>
      <c r="V329" s="41"/>
    </row>
    <row r="330" spans="1:22" x14ac:dyDescent="0.2">
      <c r="B330" s="3"/>
      <c r="C330" s="19"/>
      <c r="D330" s="19"/>
      <c r="T330" s="3" t="str">
        <f t="shared" si="86"/>
        <v/>
      </c>
      <c r="U330" s="3" t="str">
        <f t="shared" si="87"/>
        <v/>
      </c>
      <c r="V330" s="41"/>
    </row>
    <row r="331" spans="1:22" x14ac:dyDescent="0.2">
      <c r="B331" s="3"/>
      <c r="C331" s="19"/>
      <c r="D331" s="19"/>
      <c r="T331" s="3" t="str">
        <f t="shared" si="86"/>
        <v/>
      </c>
      <c r="U331" s="3" t="str">
        <f t="shared" si="87"/>
        <v/>
      </c>
      <c r="V331" s="41"/>
    </row>
    <row r="332" spans="1:22" x14ac:dyDescent="0.2">
      <c r="B332" s="3"/>
      <c r="C332" s="19"/>
      <c r="D332" s="19"/>
      <c r="T332" s="3" t="str">
        <f t="shared" si="86"/>
        <v/>
      </c>
      <c r="U332" s="3" t="str">
        <f t="shared" si="87"/>
        <v/>
      </c>
      <c r="V332" s="41"/>
    </row>
    <row r="333" spans="1:22" x14ac:dyDescent="0.2">
      <c r="B333" s="3"/>
      <c r="C333" s="19"/>
      <c r="D333" s="19"/>
      <c r="T333" s="3" t="str">
        <f t="shared" si="86"/>
        <v/>
      </c>
      <c r="U333" s="3" t="str">
        <f t="shared" si="87"/>
        <v/>
      </c>
      <c r="V333" s="41"/>
    </row>
    <row r="334" spans="1:22" x14ac:dyDescent="0.2">
      <c r="B334" s="3"/>
      <c r="C334" s="19"/>
      <c r="D334" s="19"/>
      <c r="T334" s="3" t="str">
        <f t="shared" si="86"/>
        <v/>
      </c>
      <c r="U334" s="3" t="str">
        <f t="shared" si="87"/>
        <v/>
      </c>
      <c r="V334" s="41"/>
    </row>
    <row r="335" spans="1:22" x14ac:dyDescent="0.2">
      <c r="B335" s="3"/>
      <c r="C335" s="19"/>
      <c r="D335" s="19"/>
      <c r="T335" s="3" t="str">
        <f t="shared" si="86"/>
        <v/>
      </c>
      <c r="U335" s="3" t="str">
        <f t="shared" si="87"/>
        <v/>
      </c>
      <c r="V335" s="41"/>
    </row>
    <row r="336" spans="1:22" x14ac:dyDescent="0.2">
      <c r="B336" s="3"/>
      <c r="C336" s="19"/>
      <c r="D336" s="19"/>
      <c r="T336" s="3" t="str">
        <f t="shared" si="86"/>
        <v/>
      </c>
      <c r="U336" s="3" t="str">
        <f t="shared" si="87"/>
        <v/>
      </c>
      <c r="V336" s="41"/>
    </row>
    <row r="337" spans="2:22" x14ac:dyDescent="0.2">
      <c r="B337" s="3"/>
      <c r="C337" s="19"/>
      <c r="D337" s="19"/>
      <c r="T337" s="3" t="str">
        <f t="shared" si="86"/>
        <v/>
      </c>
      <c r="U337" s="3" t="str">
        <f t="shared" si="87"/>
        <v/>
      </c>
      <c r="V337" s="41"/>
    </row>
    <row r="338" spans="2:22" x14ac:dyDescent="0.2">
      <c r="B338" s="3"/>
      <c r="C338" s="19"/>
      <c r="D338" s="19"/>
      <c r="T338" s="3" t="str">
        <f t="shared" si="86"/>
        <v/>
      </c>
      <c r="U338" s="3" t="str">
        <f t="shared" si="87"/>
        <v/>
      </c>
      <c r="V338" s="41"/>
    </row>
    <row r="339" spans="2:22" x14ac:dyDescent="0.2">
      <c r="B339" s="3"/>
      <c r="C339" s="19"/>
      <c r="D339" s="19"/>
      <c r="T339" s="3" t="str">
        <f t="shared" si="86"/>
        <v/>
      </c>
      <c r="U339" s="3" t="str">
        <f t="shared" si="87"/>
        <v/>
      </c>
      <c r="V339" s="41"/>
    </row>
    <row r="340" spans="2:22" x14ac:dyDescent="0.2">
      <c r="B340" s="3"/>
      <c r="C340" s="19"/>
      <c r="D340" s="19"/>
      <c r="T340" s="3" t="str">
        <f t="shared" si="86"/>
        <v/>
      </c>
      <c r="U340" s="3" t="str">
        <f t="shared" si="87"/>
        <v/>
      </c>
      <c r="V340" s="41"/>
    </row>
    <row r="341" spans="2:22" x14ac:dyDescent="0.2">
      <c r="B341" s="3"/>
      <c r="C341" s="19"/>
      <c r="D341" s="19"/>
      <c r="T341" s="3" t="str">
        <f t="shared" si="86"/>
        <v/>
      </c>
      <c r="U341" s="3" t="str">
        <f t="shared" si="87"/>
        <v/>
      </c>
      <c r="V341" s="41"/>
    </row>
    <row r="342" spans="2:22" x14ac:dyDescent="0.2">
      <c r="B342" s="3"/>
      <c r="C342" s="19"/>
      <c r="D342" s="19"/>
      <c r="T342" s="3" t="str">
        <f t="shared" si="86"/>
        <v/>
      </c>
      <c r="U342" s="3" t="str">
        <f t="shared" si="87"/>
        <v/>
      </c>
      <c r="V342" s="41"/>
    </row>
    <row r="343" spans="2:22" x14ac:dyDescent="0.2">
      <c r="B343" s="3"/>
      <c r="C343" s="19"/>
      <c r="D343" s="19"/>
      <c r="T343" s="3" t="str">
        <f t="shared" si="86"/>
        <v/>
      </c>
      <c r="U343" s="3" t="str">
        <f t="shared" si="87"/>
        <v/>
      </c>
      <c r="V343" s="41"/>
    </row>
    <row r="344" spans="2:22" x14ac:dyDescent="0.2">
      <c r="B344" s="3"/>
      <c r="C344" s="19"/>
      <c r="D344" s="19"/>
      <c r="T344" s="3" t="str">
        <f t="shared" si="86"/>
        <v/>
      </c>
      <c r="U344" s="3" t="str">
        <f t="shared" si="87"/>
        <v/>
      </c>
      <c r="V344" s="41"/>
    </row>
    <row r="345" spans="2:22" x14ac:dyDescent="0.2">
      <c r="B345" s="3"/>
      <c r="C345" s="19"/>
      <c r="D345" s="19"/>
      <c r="T345" s="3" t="str">
        <f t="shared" si="86"/>
        <v/>
      </c>
      <c r="U345" s="3" t="str">
        <f t="shared" si="87"/>
        <v/>
      </c>
      <c r="V345" s="41"/>
    </row>
    <row r="346" spans="2:22" x14ac:dyDescent="0.2">
      <c r="B346" s="3"/>
      <c r="C346" s="19"/>
      <c r="D346" s="19"/>
      <c r="T346" s="3" t="str">
        <f t="shared" si="86"/>
        <v/>
      </c>
      <c r="U346" s="3" t="str">
        <f t="shared" si="87"/>
        <v/>
      </c>
      <c r="V346" s="41"/>
    </row>
    <row r="347" spans="2:22" x14ac:dyDescent="0.2">
      <c r="B347" s="3"/>
      <c r="C347" s="19"/>
      <c r="D347" s="19"/>
      <c r="T347" s="3" t="str">
        <f t="shared" si="86"/>
        <v/>
      </c>
      <c r="U347" s="3" t="str">
        <f t="shared" si="87"/>
        <v/>
      </c>
      <c r="V347" s="41"/>
    </row>
    <row r="348" spans="2:22" x14ac:dyDescent="0.2">
      <c r="B348" s="3"/>
      <c r="C348" s="19"/>
      <c r="D348" s="19"/>
      <c r="T348" s="3" t="str">
        <f t="shared" si="86"/>
        <v/>
      </c>
      <c r="U348" s="3" t="str">
        <f t="shared" si="87"/>
        <v/>
      </c>
      <c r="V348" s="41"/>
    </row>
    <row r="349" spans="2:22" x14ac:dyDescent="0.2">
      <c r="B349" s="3"/>
      <c r="C349" s="19"/>
      <c r="D349" s="19"/>
      <c r="T349" s="3" t="str">
        <f t="shared" si="86"/>
        <v/>
      </c>
      <c r="U349" s="3" t="str">
        <f t="shared" si="87"/>
        <v/>
      </c>
      <c r="V349" s="41"/>
    </row>
    <row r="350" spans="2:22" x14ac:dyDescent="0.2">
      <c r="B350" s="3"/>
      <c r="C350" s="19"/>
      <c r="D350" s="19"/>
      <c r="T350" s="3" t="str">
        <f t="shared" si="86"/>
        <v/>
      </c>
      <c r="U350" s="3" t="str">
        <f t="shared" si="87"/>
        <v/>
      </c>
      <c r="V350" s="41"/>
    </row>
    <row r="351" spans="2:22" x14ac:dyDescent="0.2">
      <c r="B351" s="3"/>
      <c r="C351" s="19"/>
      <c r="D351" s="19"/>
      <c r="T351" s="3" t="str">
        <f t="shared" si="86"/>
        <v/>
      </c>
      <c r="U351" s="3" t="str">
        <f t="shared" si="87"/>
        <v/>
      </c>
      <c r="V351" s="41"/>
    </row>
    <row r="352" spans="2:22" x14ac:dyDescent="0.2">
      <c r="B352" s="3"/>
      <c r="C352" s="19"/>
      <c r="D352" s="19"/>
      <c r="T352" s="3" t="str">
        <f t="shared" si="86"/>
        <v/>
      </c>
      <c r="U352" s="3" t="str">
        <f t="shared" si="87"/>
        <v/>
      </c>
      <c r="V352" s="41"/>
    </row>
    <row r="353" spans="2:22" x14ac:dyDescent="0.2">
      <c r="B353" s="3"/>
      <c r="C353" s="19"/>
      <c r="D353" s="19"/>
      <c r="T353" s="3" t="str">
        <f t="shared" si="86"/>
        <v/>
      </c>
      <c r="U353" s="3" t="str">
        <f t="shared" si="87"/>
        <v/>
      </c>
      <c r="V353" s="41"/>
    </row>
    <row r="354" spans="2:22" x14ac:dyDescent="0.2">
      <c r="B354" s="3"/>
      <c r="C354" s="19"/>
      <c r="D354" s="19"/>
      <c r="T354" s="3" t="str">
        <f t="shared" si="86"/>
        <v/>
      </c>
      <c r="U354" s="3" t="str">
        <f t="shared" si="87"/>
        <v/>
      </c>
      <c r="V354" s="41"/>
    </row>
    <row r="355" spans="2:22" x14ac:dyDescent="0.2">
      <c r="B355" s="3"/>
      <c r="C355" s="19"/>
      <c r="D355" s="19"/>
      <c r="T355" s="3" t="str">
        <f t="shared" si="86"/>
        <v/>
      </c>
      <c r="U355" s="3" t="str">
        <f t="shared" si="87"/>
        <v/>
      </c>
      <c r="V355" s="41"/>
    </row>
    <row r="356" spans="2:22" x14ac:dyDescent="0.2">
      <c r="B356" s="3"/>
      <c r="C356" s="19"/>
      <c r="D356" s="19"/>
      <c r="T356" s="3" t="str">
        <f t="shared" si="86"/>
        <v/>
      </c>
      <c r="U356" s="3" t="str">
        <f t="shared" si="87"/>
        <v/>
      </c>
      <c r="V356" s="41"/>
    </row>
    <row r="357" spans="2:22" x14ac:dyDescent="0.2">
      <c r="B357" s="3"/>
      <c r="C357" s="19"/>
      <c r="D357" s="19"/>
      <c r="T357" s="3" t="str">
        <f t="shared" si="86"/>
        <v/>
      </c>
      <c r="U357" s="3" t="str">
        <f t="shared" si="87"/>
        <v/>
      </c>
      <c r="V357" s="41"/>
    </row>
    <row r="358" spans="2:22" x14ac:dyDescent="0.2">
      <c r="B358" s="3"/>
      <c r="C358" s="19"/>
      <c r="D358" s="19"/>
      <c r="T358" s="3" t="str">
        <f t="shared" ref="T358:T389" si="88">IF(R358&lt;&gt;"",(O358-R358)^2,"")</f>
        <v/>
      </c>
      <c r="U358" s="3" t="str">
        <f t="shared" ref="U358:U389" si="89">IF(S358&lt;&gt;"",(P358-S358)^2,"")</f>
        <v/>
      </c>
      <c r="V358" s="41"/>
    </row>
    <row r="359" spans="2:22" x14ac:dyDescent="0.2">
      <c r="B359" s="3"/>
      <c r="C359" s="19"/>
      <c r="D359" s="19"/>
      <c r="T359" s="3" t="str">
        <f t="shared" si="88"/>
        <v/>
      </c>
      <c r="U359" s="3" t="str">
        <f t="shared" si="89"/>
        <v/>
      </c>
      <c r="V359" s="41"/>
    </row>
    <row r="360" spans="2:22" x14ac:dyDescent="0.2">
      <c r="B360" s="3"/>
      <c r="C360" s="19"/>
      <c r="D360" s="19"/>
      <c r="T360" s="3" t="str">
        <f t="shared" si="88"/>
        <v/>
      </c>
      <c r="U360" s="3" t="str">
        <f t="shared" si="89"/>
        <v/>
      </c>
      <c r="V360" s="41"/>
    </row>
    <row r="361" spans="2:22" x14ac:dyDescent="0.2">
      <c r="B361" s="3"/>
      <c r="C361" s="19"/>
      <c r="D361" s="19"/>
      <c r="T361" s="3" t="str">
        <f t="shared" si="88"/>
        <v/>
      </c>
      <c r="U361" s="3" t="str">
        <f t="shared" si="89"/>
        <v/>
      </c>
      <c r="V361" s="41"/>
    </row>
    <row r="362" spans="2:22" x14ac:dyDescent="0.2">
      <c r="B362" s="3"/>
      <c r="C362" s="19"/>
      <c r="D362" s="19"/>
      <c r="T362" s="3" t="str">
        <f t="shared" si="88"/>
        <v/>
      </c>
      <c r="U362" s="3" t="str">
        <f t="shared" si="89"/>
        <v/>
      </c>
      <c r="V362" s="41"/>
    </row>
    <row r="363" spans="2:22" x14ac:dyDescent="0.2">
      <c r="B363" s="3"/>
      <c r="C363" s="19"/>
      <c r="D363" s="19"/>
      <c r="T363" s="3" t="str">
        <f t="shared" si="88"/>
        <v/>
      </c>
      <c r="U363" s="3" t="str">
        <f t="shared" si="89"/>
        <v/>
      </c>
      <c r="V363" s="41"/>
    </row>
    <row r="364" spans="2:22" x14ac:dyDescent="0.2">
      <c r="B364" s="3"/>
      <c r="C364" s="19"/>
      <c r="D364" s="19"/>
      <c r="T364" s="3" t="str">
        <f t="shared" si="88"/>
        <v/>
      </c>
      <c r="U364" s="3" t="str">
        <f t="shared" si="89"/>
        <v/>
      </c>
      <c r="V364" s="41"/>
    </row>
    <row r="365" spans="2:22" x14ac:dyDescent="0.2">
      <c r="B365" s="3"/>
      <c r="C365" s="19"/>
      <c r="D365" s="19"/>
      <c r="T365" s="3" t="str">
        <f t="shared" si="88"/>
        <v/>
      </c>
      <c r="U365" s="3" t="str">
        <f t="shared" si="89"/>
        <v/>
      </c>
      <c r="V365" s="41"/>
    </row>
    <row r="366" spans="2:22" x14ac:dyDescent="0.2">
      <c r="B366" s="3"/>
      <c r="C366" s="19"/>
      <c r="D366" s="19"/>
      <c r="T366" s="3" t="str">
        <f t="shared" si="88"/>
        <v/>
      </c>
      <c r="U366" s="3" t="str">
        <f t="shared" si="89"/>
        <v/>
      </c>
      <c r="V366" s="41"/>
    </row>
    <row r="367" spans="2:22" x14ac:dyDescent="0.2">
      <c r="B367" s="3"/>
      <c r="C367" s="19"/>
      <c r="D367" s="19"/>
      <c r="T367" s="3" t="str">
        <f t="shared" si="88"/>
        <v/>
      </c>
      <c r="U367" s="3" t="str">
        <f t="shared" si="89"/>
        <v/>
      </c>
      <c r="V367" s="41"/>
    </row>
    <row r="368" spans="2:22" x14ac:dyDescent="0.2">
      <c r="B368" s="3"/>
      <c r="C368" s="19"/>
      <c r="D368" s="19"/>
      <c r="T368" s="3" t="str">
        <f t="shared" si="88"/>
        <v/>
      </c>
      <c r="U368" s="3" t="str">
        <f t="shared" si="89"/>
        <v/>
      </c>
      <c r="V368" s="41"/>
    </row>
    <row r="369" spans="2:22" x14ac:dyDescent="0.2">
      <c r="B369" s="3"/>
      <c r="C369" s="19"/>
      <c r="D369" s="19"/>
      <c r="T369" s="3" t="str">
        <f t="shared" si="88"/>
        <v/>
      </c>
      <c r="U369" s="3" t="str">
        <f t="shared" si="89"/>
        <v/>
      </c>
      <c r="V369" s="41"/>
    </row>
    <row r="370" spans="2:22" x14ac:dyDescent="0.2">
      <c r="B370" s="3"/>
      <c r="C370" s="19"/>
      <c r="D370" s="19"/>
      <c r="T370" s="3" t="str">
        <f t="shared" si="88"/>
        <v/>
      </c>
      <c r="U370" s="3" t="str">
        <f t="shared" si="89"/>
        <v/>
      </c>
      <c r="V370" s="41"/>
    </row>
    <row r="371" spans="2:22" x14ac:dyDescent="0.2">
      <c r="B371" s="3"/>
      <c r="C371" s="19"/>
      <c r="D371" s="19"/>
      <c r="T371" s="3" t="str">
        <f t="shared" si="88"/>
        <v/>
      </c>
      <c r="U371" s="3" t="str">
        <f t="shared" si="89"/>
        <v/>
      </c>
      <c r="V371" s="41"/>
    </row>
    <row r="372" spans="2:22" x14ac:dyDescent="0.2">
      <c r="B372" s="3"/>
      <c r="C372" s="19"/>
      <c r="D372" s="19"/>
      <c r="T372" s="3" t="str">
        <f t="shared" si="88"/>
        <v/>
      </c>
      <c r="U372" s="3" t="str">
        <f t="shared" si="89"/>
        <v/>
      </c>
      <c r="V372" s="41"/>
    </row>
    <row r="373" spans="2:22" x14ac:dyDescent="0.2">
      <c r="B373" s="3"/>
      <c r="C373" s="19"/>
      <c r="D373" s="19"/>
      <c r="T373" s="3" t="str">
        <f t="shared" si="88"/>
        <v/>
      </c>
      <c r="U373" s="3" t="str">
        <f t="shared" si="89"/>
        <v/>
      </c>
      <c r="V373" s="41"/>
    </row>
    <row r="374" spans="2:22" x14ac:dyDescent="0.2">
      <c r="B374" s="3"/>
      <c r="C374" s="19"/>
      <c r="D374" s="19"/>
      <c r="T374" s="3" t="str">
        <f t="shared" si="88"/>
        <v/>
      </c>
      <c r="U374" s="3" t="str">
        <f t="shared" si="89"/>
        <v/>
      </c>
      <c r="V374" s="41"/>
    </row>
    <row r="375" spans="2:22" x14ac:dyDescent="0.2">
      <c r="B375" s="3"/>
      <c r="C375" s="19"/>
      <c r="D375" s="19"/>
      <c r="T375" s="3" t="str">
        <f t="shared" si="88"/>
        <v/>
      </c>
      <c r="U375" s="3" t="str">
        <f t="shared" si="89"/>
        <v/>
      </c>
      <c r="V375" s="41"/>
    </row>
    <row r="376" spans="2:22" x14ac:dyDescent="0.2">
      <c r="B376" s="3"/>
      <c r="C376" s="19"/>
      <c r="D376" s="19"/>
      <c r="T376" s="3" t="str">
        <f t="shared" si="88"/>
        <v/>
      </c>
      <c r="U376" s="3" t="str">
        <f t="shared" si="89"/>
        <v/>
      </c>
      <c r="V376" s="41"/>
    </row>
    <row r="377" spans="2:22" x14ac:dyDescent="0.2">
      <c r="B377" s="3"/>
      <c r="C377" s="19"/>
      <c r="D377" s="19"/>
      <c r="T377" s="3" t="str">
        <f t="shared" si="88"/>
        <v/>
      </c>
      <c r="U377" s="3" t="str">
        <f t="shared" si="89"/>
        <v/>
      </c>
      <c r="V377" s="41"/>
    </row>
    <row r="378" spans="2:22" x14ac:dyDescent="0.2">
      <c r="B378" s="3"/>
      <c r="C378" s="19"/>
      <c r="D378" s="19"/>
      <c r="T378" s="3" t="str">
        <f t="shared" si="88"/>
        <v/>
      </c>
      <c r="U378" s="3" t="str">
        <f t="shared" si="89"/>
        <v/>
      </c>
      <c r="V378" s="41"/>
    </row>
    <row r="379" spans="2:22" x14ac:dyDescent="0.2">
      <c r="B379" s="3"/>
      <c r="C379" s="19"/>
      <c r="D379" s="19"/>
      <c r="T379" s="3" t="str">
        <f t="shared" si="88"/>
        <v/>
      </c>
      <c r="U379" s="3" t="str">
        <f t="shared" si="89"/>
        <v/>
      </c>
      <c r="V379" s="41"/>
    </row>
    <row r="380" spans="2:22" x14ac:dyDescent="0.2">
      <c r="B380" s="3"/>
      <c r="C380" s="19"/>
      <c r="D380" s="19"/>
      <c r="T380" s="3" t="str">
        <f t="shared" si="88"/>
        <v/>
      </c>
      <c r="U380" s="3" t="str">
        <f t="shared" si="89"/>
        <v/>
      </c>
      <c r="V380" s="41"/>
    </row>
    <row r="381" spans="2:22" x14ac:dyDescent="0.2">
      <c r="B381" s="3"/>
      <c r="C381" s="19"/>
      <c r="D381" s="19"/>
      <c r="T381" s="3" t="str">
        <f t="shared" si="88"/>
        <v/>
      </c>
      <c r="U381" s="3" t="str">
        <f t="shared" si="89"/>
        <v/>
      </c>
      <c r="V381" s="41"/>
    </row>
    <row r="382" spans="2:22" x14ac:dyDescent="0.2">
      <c r="B382" s="3"/>
      <c r="C382" s="19"/>
      <c r="D382" s="19"/>
      <c r="T382" s="3" t="str">
        <f t="shared" si="88"/>
        <v/>
      </c>
      <c r="U382" s="3" t="str">
        <f t="shared" si="89"/>
        <v/>
      </c>
      <c r="V382" s="41"/>
    </row>
    <row r="383" spans="2:22" x14ac:dyDescent="0.2">
      <c r="B383" s="3"/>
      <c r="C383" s="19"/>
      <c r="D383" s="19"/>
      <c r="T383" s="3" t="str">
        <f t="shared" si="88"/>
        <v/>
      </c>
      <c r="U383" s="3" t="str">
        <f t="shared" si="89"/>
        <v/>
      </c>
      <c r="V383" s="41"/>
    </row>
    <row r="384" spans="2:22" x14ac:dyDescent="0.2">
      <c r="B384" s="3"/>
      <c r="C384" s="19"/>
      <c r="D384" s="19"/>
      <c r="T384" s="3" t="str">
        <f t="shared" si="88"/>
        <v/>
      </c>
      <c r="U384" s="3" t="str">
        <f t="shared" si="89"/>
        <v/>
      </c>
      <c r="V384" s="41"/>
    </row>
    <row r="385" spans="2:22" x14ac:dyDescent="0.2">
      <c r="B385" s="3"/>
      <c r="C385" s="19"/>
      <c r="D385" s="19"/>
      <c r="T385" s="3" t="str">
        <f t="shared" si="88"/>
        <v/>
      </c>
      <c r="U385" s="3" t="str">
        <f t="shared" si="89"/>
        <v/>
      </c>
      <c r="V385" s="41"/>
    </row>
    <row r="386" spans="2:22" x14ac:dyDescent="0.2">
      <c r="B386" s="3"/>
      <c r="C386" s="19"/>
      <c r="D386" s="19"/>
      <c r="T386" s="3" t="str">
        <f t="shared" si="88"/>
        <v/>
      </c>
      <c r="U386" s="3" t="str">
        <f t="shared" si="89"/>
        <v/>
      </c>
      <c r="V386" s="41"/>
    </row>
    <row r="387" spans="2:22" x14ac:dyDescent="0.2">
      <c r="B387" s="3"/>
      <c r="C387" s="19"/>
      <c r="D387" s="19"/>
      <c r="T387" s="3" t="str">
        <f t="shared" si="88"/>
        <v/>
      </c>
      <c r="U387" s="3" t="str">
        <f t="shared" si="89"/>
        <v/>
      </c>
      <c r="V387" s="41"/>
    </row>
    <row r="388" spans="2:22" x14ac:dyDescent="0.2">
      <c r="B388" s="3"/>
      <c r="C388" s="19"/>
      <c r="D388" s="19"/>
      <c r="T388" s="3" t="str">
        <f t="shared" si="88"/>
        <v/>
      </c>
      <c r="U388" s="3" t="str">
        <f t="shared" si="89"/>
        <v/>
      </c>
      <c r="V388" s="41"/>
    </row>
    <row r="389" spans="2:22" x14ac:dyDescent="0.2">
      <c r="B389" s="3"/>
      <c r="C389" s="19"/>
      <c r="D389" s="19"/>
      <c r="T389" s="3" t="str">
        <f t="shared" si="88"/>
        <v/>
      </c>
      <c r="U389" s="3" t="str">
        <f t="shared" si="89"/>
        <v/>
      </c>
      <c r="V389" s="41"/>
    </row>
    <row r="390" spans="2:22" x14ac:dyDescent="0.2">
      <c r="B390" s="3"/>
      <c r="C390" s="19"/>
      <c r="D390" s="19"/>
      <c r="V390" s="41"/>
    </row>
    <row r="391" spans="2:22" x14ac:dyDescent="0.2">
      <c r="B391" s="3"/>
      <c r="C391" s="19"/>
      <c r="D391" s="19"/>
      <c r="V391" s="41"/>
    </row>
    <row r="392" spans="2:22" x14ac:dyDescent="0.2">
      <c r="B392" s="3"/>
      <c r="C392" s="19"/>
      <c r="D392" s="19"/>
      <c r="V392" s="41"/>
    </row>
    <row r="393" spans="2:22" x14ac:dyDescent="0.2">
      <c r="B393" s="3"/>
      <c r="C393" s="19"/>
      <c r="D393" s="19"/>
      <c r="V393" s="41"/>
    </row>
    <row r="394" spans="2:22" x14ac:dyDescent="0.2">
      <c r="B394" s="3"/>
      <c r="C394" s="19"/>
      <c r="D394" s="19"/>
      <c r="V394" s="41"/>
    </row>
    <row r="395" spans="2:22" x14ac:dyDescent="0.2">
      <c r="B395" s="3"/>
      <c r="C395" s="19"/>
      <c r="D395" s="19"/>
      <c r="V395" s="41"/>
    </row>
    <row r="396" spans="2:22" x14ac:dyDescent="0.2">
      <c r="B396" s="3"/>
      <c r="C396" s="19"/>
      <c r="D396" s="19"/>
      <c r="V396" s="41"/>
    </row>
    <row r="397" spans="2:22" x14ac:dyDescent="0.2">
      <c r="B397" s="3"/>
      <c r="C397" s="19"/>
      <c r="D397" s="19"/>
      <c r="V397" s="41"/>
    </row>
    <row r="398" spans="2:22" x14ac:dyDescent="0.2">
      <c r="B398" s="3"/>
      <c r="C398" s="19"/>
      <c r="D398" s="19"/>
      <c r="V398" s="41"/>
    </row>
    <row r="399" spans="2:22" x14ac:dyDescent="0.2">
      <c r="B399" s="3"/>
      <c r="C399" s="19"/>
      <c r="D399" s="19"/>
      <c r="V399" s="41"/>
    </row>
    <row r="400" spans="2:22" x14ac:dyDescent="0.2">
      <c r="B400" s="3"/>
      <c r="C400" s="19"/>
      <c r="D400" s="19"/>
      <c r="V400" s="41"/>
    </row>
    <row r="401" spans="2:22" x14ac:dyDescent="0.2">
      <c r="B401" s="3"/>
      <c r="C401" s="19"/>
      <c r="D401" s="19"/>
      <c r="V401" s="41"/>
    </row>
    <row r="402" spans="2:22" x14ac:dyDescent="0.2">
      <c r="B402" s="3"/>
      <c r="C402" s="19"/>
      <c r="D402" s="19"/>
      <c r="V402" s="41"/>
    </row>
    <row r="403" spans="2:22" x14ac:dyDescent="0.2">
      <c r="B403" s="3"/>
      <c r="C403" s="19"/>
      <c r="D403" s="19"/>
      <c r="V403" s="41"/>
    </row>
    <row r="404" spans="2:22" x14ac:dyDescent="0.2">
      <c r="B404" s="3"/>
      <c r="C404" s="19"/>
      <c r="D404" s="19"/>
      <c r="V404" s="41"/>
    </row>
    <row r="405" spans="2:22" x14ac:dyDescent="0.2">
      <c r="B405" s="3"/>
      <c r="C405" s="19"/>
      <c r="D405" s="19"/>
      <c r="V405" s="41"/>
    </row>
    <row r="406" spans="2:22" x14ac:dyDescent="0.2">
      <c r="B406" s="3"/>
      <c r="C406" s="19"/>
      <c r="D406" s="19"/>
      <c r="V406" s="41"/>
    </row>
    <row r="407" spans="2:22" x14ac:dyDescent="0.2">
      <c r="B407" s="3"/>
      <c r="C407" s="19"/>
      <c r="D407" s="19"/>
      <c r="V407" s="41"/>
    </row>
    <row r="408" spans="2:22" x14ac:dyDescent="0.2">
      <c r="B408" s="3"/>
      <c r="C408" s="19"/>
      <c r="D408" s="19"/>
      <c r="V408" s="41"/>
    </row>
    <row r="409" spans="2:22" x14ac:dyDescent="0.2">
      <c r="B409" s="3"/>
      <c r="C409" s="19"/>
      <c r="D409" s="19"/>
      <c r="V409" s="41"/>
    </row>
    <row r="410" spans="2:22" x14ac:dyDescent="0.2">
      <c r="B410" s="3"/>
      <c r="C410" s="19"/>
      <c r="D410" s="19"/>
      <c r="V410" s="41"/>
    </row>
    <row r="411" spans="2:22" x14ac:dyDescent="0.2">
      <c r="B411" s="3"/>
      <c r="C411" s="19"/>
      <c r="D411" s="19"/>
      <c r="V411" s="41"/>
    </row>
    <row r="412" spans="2:22" x14ac:dyDescent="0.2">
      <c r="B412" s="3"/>
      <c r="C412" s="19"/>
      <c r="D412" s="19"/>
      <c r="V412" s="41"/>
    </row>
    <row r="413" spans="2:22" x14ac:dyDescent="0.2">
      <c r="B413" s="3"/>
      <c r="C413" s="19"/>
      <c r="D413" s="19"/>
      <c r="V413" s="41"/>
    </row>
    <row r="414" spans="2:22" x14ac:dyDescent="0.2">
      <c r="B414" s="3"/>
      <c r="C414" s="19"/>
      <c r="D414" s="19"/>
      <c r="V414" s="41"/>
    </row>
    <row r="415" spans="2:22" x14ac:dyDescent="0.2">
      <c r="B415" s="3"/>
      <c r="C415" s="19"/>
      <c r="D415" s="19"/>
      <c r="V415" s="41"/>
    </row>
    <row r="416" spans="2:22" x14ac:dyDescent="0.2">
      <c r="B416" s="3"/>
      <c r="C416" s="19"/>
      <c r="D416" s="19"/>
      <c r="V416" s="41"/>
    </row>
    <row r="417" spans="2:22" x14ac:dyDescent="0.2">
      <c r="B417" s="3"/>
      <c r="C417" s="19"/>
      <c r="D417" s="19"/>
      <c r="V417" s="41"/>
    </row>
    <row r="418" spans="2:22" x14ac:dyDescent="0.2">
      <c r="B418" s="3"/>
      <c r="C418" s="19"/>
      <c r="D418" s="19"/>
      <c r="V418" s="41"/>
    </row>
    <row r="419" spans="2:22" x14ac:dyDescent="0.2">
      <c r="B419" s="3"/>
      <c r="C419" s="19"/>
      <c r="D419" s="19"/>
      <c r="V419" s="41"/>
    </row>
    <row r="420" spans="2:22" x14ac:dyDescent="0.2">
      <c r="B420" s="3"/>
      <c r="C420" s="19"/>
      <c r="D420" s="19"/>
      <c r="V420" s="41"/>
    </row>
    <row r="421" spans="2:22" x14ac:dyDescent="0.2">
      <c r="B421" s="3"/>
      <c r="C421" s="19"/>
      <c r="D421" s="19"/>
      <c r="V421" s="41"/>
    </row>
    <row r="422" spans="2:22" x14ac:dyDescent="0.2">
      <c r="B422" s="3"/>
      <c r="C422" s="19"/>
      <c r="D422" s="19"/>
      <c r="V422" s="41"/>
    </row>
    <row r="423" spans="2:22" x14ac:dyDescent="0.2">
      <c r="B423" s="3"/>
      <c r="C423" s="19"/>
      <c r="D423" s="19"/>
      <c r="V423" s="41"/>
    </row>
    <row r="424" spans="2:22" x14ac:dyDescent="0.2">
      <c r="B424" s="3"/>
      <c r="C424" s="19"/>
      <c r="D424" s="19"/>
      <c r="V424" s="41"/>
    </row>
    <row r="425" spans="2:22" x14ac:dyDescent="0.2">
      <c r="B425" s="3"/>
      <c r="C425" s="19"/>
      <c r="D425" s="19"/>
      <c r="V425" s="41"/>
    </row>
    <row r="426" spans="2:22" x14ac:dyDescent="0.2">
      <c r="B426" s="3"/>
      <c r="C426" s="19"/>
      <c r="D426" s="19"/>
      <c r="V426" s="41"/>
    </row>
    <row r="427" spans="2:22" x14ac:dyDescent="0.2">
      <c r="B427" s="3"/>
      <c r="C427" s="19"/>
      <c r="D427" s="19"/>
      <c r="V427" s="41"/>
    </row>
    <row r="428" spans="2:22" x14ac:dyDescent="0.2">
      <c r="B428" s="3"/>
      <c r="C428" s="19"/>
      <c r="D428" s="19"/>
      <c r="V428" s="41"/>
    </row>
    <row r="429" spans="2:22" x14ac:dyDescent="0.2">
      <c r="B429" s="3"/>
      <c r="C429" s="19"/>
      <c r="D429" s="19"/>
      <c r="V429" s="41"/>
    </row>
    <row r="430" spans="2:22" x14ac:dyDescent="0.2">
      <c r="B430" s="3"/>
      <c r="C430" s="19"/>
      <c r="D430" s="19"/>
      <c r="V430" s="41"/>
    </row>
    <row r="431" spans="2:22" x14ac:dyDescent="0.2">
      <c r="B431" s="3"/>
      <c r="C431" s="19"/>
      <c r="D431" s="19"/>
      <c r="V431" s="41"/>
    </row>
    <row r="432" spans="2:22" x14ac:dyDescent="0.2">
      <c r="B432" s="3"/>
      <c r="C432" s="19"/>
      <c r="D432" s="19"/>
      <c r="V432" s="41"/>
    </row>
    <row r="433" spans="2:22" x14ac:dyDescent="0.2">
      <c r="B433" s="3"/>
      <c r="C433" s="19"/>
      <c r="D433" s="19"/>
      <c r="V433" s="41"/>
    </row>
    <row r="434" spans="2:22" x14ac:dyDescent="0.2">
      <c r="B434" s="3"/>
      <c r="C434" s="19"/>
      <c r="D434" s="19"/>
      <c r="V434" s="41"/>
    </row>
    <row r="435" spans="2:22" x14ac:dyDescent="0.2">
      <c r="B435" s="3"/>
      <c r="C435" s="19"/>
      <c r="D435" s="19"/>
      <c r="V435" s="41"/>
    </row>
    <row r="436" spans="2:22" x14ac:dyDescent="0.2">
      <c r="B436" s="3"/>
      <c r="C436" s="19"/>
      <c r="D436" s="19"/>
      <c r="V436" s="41"/>
    </row>
    <row r="437" spans="2:22" x14ac:dyDescent="0.2">
      <c r="B437" s="3"/>
      <c r="C437" s="19"/>
      <c r="D437" s="19"/>
      <c r="V437" s="41"/>
    </row>
    <row r="438" spans="2:22" x14ac:dyDescent="0.2">
      <c r="B438" s="3"/>
      <c r="C438" s="19"/>
      <c r="D438" s="19"/>
      <c r="V438" s="41"/>
    </row>
    <row r="439" spans="2:22" x14ac:dyDescent="0.2">
      <c r="B439" s="3"/>
      <c r="C439" s="19"/>
      <c r="D439" s="19"/>
      <c r="V439" s="41"/>
    </row>
    <row r="440" spans="2:22" x14ac:dyDescent="0.2">
      <c r="B440" s="3"/>
      <c r="C440" s="19"/>
      <c r="D440" s="19"/>
      <c r="V440" s="41"/>
    </row>
    <row r="441" spans="2:22" x14ac:dyDescent="0.2">
      <c r="B441" s="3"/>
      <c r="C441" s="19"/>
      <c r="D441" s="19"/>
      <c r="V441" s="41"/>
    </row>
    <row r="442" spans="2:22" x14ac:dyDescent="0.2">
      <c r="B442" s="3"/>
      <c r="C442" s="19"/>
      <c r="D442" s="19"/>
      <c r="V442" s="41"/>
    </row>
    <row r="443" spans="2:22" x14ac:dyDescent="0.2">
      <c r="B443" s="3"/>
      <c r="C443" s="19"/>
      <c r="D443" s="19"/>
      <c r="V443" s="41"/>
    </row>
    <row r="444" spans="2:22" x14ac:dyDescent="0.2">
      <c r="B444" s="3"/>
      <c r="C444" s="19"/>
      <c r="D444" s="19"/>
      <c r="V444" s="41"/>
    </row>
    <row r="445" spans="2:22" x14ac:dyDescent="0.2">
      <c r="B445" s="3"/>
      <c r="C445" s="19"/>
      <c r="D445" s="19"/>
      <c r="V445" s="41"/>
    </row>
    <row r="446" spans="2:22" x14ac:dyDescent="0.2">
      <c r="B446" s="3"/>
      <c r="C446" s="19"/>
      <c r="D446" s="19"/>
      <c r="V446" s="41"/>
    </row>
    <row r="447" spans="2:22" x14ac:dyDescent="0.2">
      <c r="B447" s="3"/>
      <c r="C447" s="19"/>
      <c r="D447" s="19"/>
      <c r="V447" s="41"/>
    </row>
    <row r="448" spans="2:22" x14ac:dyDescent="0.2">
      <c r="B448" s="3"/>
      <c r="C448" s="19"/>
      <c r="D448" s="19"/>
      <c r="V448" s="41"/>
    </row>
    <row r="449" spans="2:22" x14ac:dyDescent="0.2">
      <c r="B449" s="3"/>
      <c r="C449" s="19"/>
      <c r="D449" s="19"/>
      <c r="V449" s="41"/>
    </row>
    <row r="450" spans="2:22" x14ac:dyDescent="0.2">
      <c r="B450" s="3"/>
      <c r="C450" s="19"/>
      <c r="D450" s="19"/>
      <c r="V450" s="41"/>
    </row>
    <row r="451" spans="2:22" x14ac:dyDescent="0.2">
      <c r="B451" s="3"/>
      <c r="C451" s="19"/>
      <c r="D451" s="19"/>
      <c r="V451" s="41"/>
    </row>
    <row r="452" spans="2:22" x14ac:dyDescent="0.2">
      <c r="B452" s="3"/>
      <c r="C452" s="19"/>
      <c r="D452" s="19"/>
      <c r="V452" s="41"/>
    </row>
    <row r="453" spans="2:22" x14ac:dyDescent="0.2">
      <c r="B453" s="3"/>
      <c r="C453" s="19"/>
      <c r="D453" s="19"/>
      <c r="V453" s="41"/>
    </row>
    <row r="454" spans="2:22" x14ac:dyDescent="0.2">
      <c r="B454" s="3"/>
      <c r="C454" s="19"/>
      <c r="D454" s="19"/>
      <c r="V454" s="41"/>
    </row>
    <row r="455" spans="2:22" x14ac:dyDescent="0.2">
      <c r="B455" s="3"/>
      <c r="C455" s="19"/>
      <c r="D455" s="19"/>
      <c r="V455" s="41"/>
    </row>
    <row r="456" spans="2:22" x14ac:dyDescent="0.2">
      <c r="B456" s="3"/>
      <c r="C456" s="19"/>
      <c r="D456" s="19"/>
      <c r="V456" s="41"/>
    </row>
    <row r="457" spans="2:22" x14ac:dyDescent="0.2">
      <c r="B457" s="3"/>
      <c r="C457" s="19"/>
      <c r="D457" s="19"/>
      <c r="V457" s="41"/>
    </row>
    <row r="458" spans="2:22" x14ac:dyDescent="0.2">
      <c r="B458" s="3"/>
      <c r="C458" s="19"/>
      <c r="D458" s="19"/>
      <c r="V458" s="41"/>
    </row>
    <row r="459" spans="2:22" x14ac:dyDescent="0.2">
      <c r="B459" s="3"/>
      <c r="C459" s="19"/>
      <c r="D459" s="19"/>
      <c r="V459" s="41"/>
    </row>
    <row r="460" spans="2:22" x14ac:dyDescent="0.2">
      <c r="B460" s="3"/>
      <c r="C460" s="19"/>
      <c r="D460" s="19"/>
      <c r="V460" s="41"/>
    </row>
    <row r="461" spans="2:22" x14ac:dyDescent="0.2">
      <c r="B461" s="3"/>
      <c r="C461" s="19"/>
      <c r="D461" s="19"/>
      <c r="V461" s="41"/>
    </row>
    <row r="462" spans="2:22" x14ac:dyDescent="0.2">
      <c r="B462" s="3"/>
      <c r="C462" s="19"/>
      <c r="D462" s="19"/>
      <c r="V462" s="41"/>
    </row>
    <row r="463" spans="2:22" x14ac:dyDescent="0.2">
      <c r="B463" s="3"/>
      <c r="C463" s="19"/>
      <c r="D463" s="19"/>
      <c r="V463" s="41"/>
    </row>
    <row r="464" spans="2:22" x14ac:dyDescent="0.2">
      <c r="B464" s="3"/>
      <c r="C464" s="19"/>
      <c r="D464" s="19"/>
      <c r="V464" s="41"/>
    </row>
    <row r="465" spans="2:22" x14ac:dyDescent="0.2">
      <c r="B465" s="3"/>
      <c r="C465" s="19"/>
      <c r="D465" s="19"/>
      <c r="V465" s="41"/>
    </row>
    <row r="466" spans="2:22" x14ac:dyDescent="0.2">
      <c r="B466" s="3"/>
      <c r="C466" s="19"/>
      <c r="D466" s="19"/>
      <c r="V466" s="41"/>
    </row>
    <row r="467" spans="2:22" x14ac:dyDescent="0.2">
      <c r="B467" s="3"/>
      <c r="C467" s="19"/>
      <c r="D467" s="19"/>
      <c r="V467" s="41"/>
    </row>
    <row r="468" spans="2:22" x14ac:dyDescent="0.2">
      <c r="B468" s="3"/>
      <c r="C468" s="19"/>
      <c r="D468" s="19"/>
      <c r="V468" s="41"/>
    </row>
    <row r="469" spans="2:22" x14ac:dyDescent="0.2">
      <c r="B469" s="3"/>
      <c r="C469" s="19"/>
      <c r="D469" s="19"/>
      <c r="V469" s="41"/>
    </row>
    <row r="470" spans="2:22" x14ac:dyDescent="0.2">
      <c r="B470" s="3"/>
      <c r="C470" s="19"/>
      <c r="D470" s="19"/>
      <c r="V470" s="41"/>
    </row>
    <row r="471" spans="2:22" x14ac:dyDescent="0.2">
      <c r="B471" s="3"/>
      <c r="C471" s="19"/>
      <c r="D471" s="19"/>
      <c r="V471" s="41"/>
    </row>
    <row r="472" spans="2:22" x14ac:dyDescent="0.2">
      <c r="B472" s="3"/>
      <c r="C472" s="19"/>
      <c r="D472" s="19"/>
      <c r="V472" s="41"/>
    </row>
    <row r="473" spans="2:22" x14ac:dyDescent="0.2">
      <c r="B473" s="3"/>
      <c r="C473" s="19"/>
      <c r="D473" s="19"/>
      <c r="V473" s="41"/>
    </row>
    <row r="474" spans="2:22" x14ac:dyDescent="0.2">
      <c r="B474" s="3"/>
      <c r="C474" s="19"/>
      <c r="D474" s="19"/>
      <c r="V474" s="41"/>
    </row>
    <row r="475" spans="2:22" x14ac:dyDescent="0.2">
      <c r="B475" s="3"/>
      <c r="C475" s="19"/>
      <c r="D475" s="19"/>
      <c r="V475" s="41"/>
    </row>
    <row r="476" spans="2:22" x14ac:dyDescent="0.2">
      <c r="B476" s="3"/>
      <c r="C476" s="19"/>
      <c r="D476" s="19"/>
      <c r="V476" s="41"/>
    </row>
    <row r="477" spans="2:22" x14ac:dyDescent="0.2">
      <c r="B477" s="3"/>
      <c r="C477" s="19"/>
      <c r="D477" s="19"/>
      <c r="V477" s="41"/>
    </row>
    <row r="478" spans="2:22" x14ac:dyDescent="0.2">
      <c r="B478" s="3"/>
      <c r="C478" s="19"/>
      <c r="D478" s="19"/>
      <c r="V478" s="41"/>
    </row>
    <row r="479" spans="2:22" x14ac:dyDescent="0.2">
      <c r="B479" s="3"/>
      <c r="C479" s="19"/>
      <c r="D479" s="19"/>
      <c r="V479" s="41"/>
    </row>
    <row r="480" spans="2:22" x14ac:dyDescent="0.2">
      <c r="B480" s="3"/>
      <c r="C480" s="19"/>
      <c r="D480" s="19"/>
      <c r="V480" s="41"/>
    </row>
    <row r="481" spans="2:22" x14ac:dyDescent="0.2">
      <c r="B481" s="3"/>
      <c r="C481" s="19"/>
      <c r="D481" s="19"/>
      <c r="V481" s="41"/>
    </row>
    <row r="482" spans="2:22" x14ac:dyDescent="0.2">
      <c r="B482" s="3"/>
      <c r="C482" s="19"/>
      <c r="D482" s="19"/>
      <c r="V482" s="41"/>
    </row>
    <row r="483" spans="2:22" x14ac:dyDescent="0.2">
      <c r="B483" s="3"/>
      <c r="C483" s="19"/>
      <c r="D483" s="19"/>
      <c r="V483" s="41"/>
    </row>
    <row r="484" spans="2:22" x14ac:dyDescent="0.2">
      <c r="B484" s="3"/>
      <c r="C484" s="19"/>
      <c r="D484" s="19"/>
      <c r="V484" s="41"/>
    </row>
    <row r="485" spans="2:22" x14ac:dyDescent="0.2">
      <c r="B485" s="3"/>
      <c r="C485" s="19"/>
      <c r="D485" s="19"/>
      <c r="V485" s="41"/>
    </row>
    <row r="486" spans="2:22" x14ac:dyDescent="0.2">
      <c r="B486" s="3"/>
      <c r="C486" s="19"/>
      <c r="D486" s="19"/>
      <c r="V486" s="41"/>
    </row>
    <row r="487" spans="2:22" x14ac:dyDescent="0.2">
      <c r="B487" s="3"/>
      <c r="C487" s="19"/>
      <c r="D487" s="19"/>
      <c r="V487" s="41"/>
    </row>
    <row r="488" spans="2:22" x14ac:dyDescent="0.2">
      <c r="B488" s="3"/>
      <c r="C488" s="19"/>
      <c r="D488" s="19"/>
      <c r="V488" s="41"/>
    </row>
    <row r="489" spans="2:22" x14ac:dyDescent="0.2">
      <c r="B489" s="3"/>
      <c r="C489" s="19"/>
      <c r="D489" s="19"/>
      <c r="V489" s="41"/>
    </row>
    <row r="490" spans="2:22" x14ac:dyDescent="0.2">
      <c r="B490" s="3"/>
      <c r="C490" s="19"/>
      <c r="D490" s="19"/>
      <c r="V490" s="41"/>
    </row>
    <row r="491" spans="2:22" x14ac:dyDescent="0.2">
      <c r="B491" s="3"/>
      <c r="C491" s="19"/>
      <c r="D491" s="19"/>
      <c r="V491" s="41"/>
    </row>
    <row r="492" spans="2:22" x14ac:dyDescent="0.2">
      <c r="B492" s="3"/>
      <c r="C492" s="19"/>
      <c r="D492" s="19"/>
      <c r="V492" s="41"/>
    </row>
    <row r="493" spans="2:22" x14ac:dyDescent="0.2">
      <c r="B493" s="3"/>
      <c r="C493" s="19"/>
      <c r="D493" s="19"/>
      <c r="V493" s="41"/>
    </row>
    <row r="494" spans="2:22" x14ac:dyDescent="0.2">
      <c r="B494" s="3"/>
      <c r="C494" s="19"/>
      <c r="D494" s="19"/>
      <c r="V494" s="41"/>
    </row>
    <row r="495" spans="2:22" x14ac:dyDescent="0.2">
      <c r="B495" s="3"/>
      <c r="C495" s="19"/>
      <c r="D495" s="19"/>
      <c r="V495" s="41"/>
    </row>
    <row r="496" spans="2:22" x14ac:dyDescent="0.2">
      <c r="B496" s="3"/>
      <c r="C496" s="19"/>
      <c r="D496" s="19"/>
      <c r="V496" s="41"/>
    </row>
    <row r="497" spans="2:22" x14ac:dyDescent="0.2">
      <c r="B497" s="3"/>
      <c r="C497" s="19"/>
      <c r="D497" s="19"/>
      <c r="V497" s="41"/>
    </row>
    <row r="498" spans="2:22" x14ac:dyDescent="0.2">
      <c r="B498" s="3"/>
      <c r="C498" s="19"/>
      <c r="D498" s="19"/>
      <c r="V498" s="41"/>
    </row>
    <row r="499" spans="2:22" x14ac:dyDescent="0.2">
      <c r="B499" s="3"/>
      <c r="C499" s="19"/>
      <c r="D499" s="19"/>
      <c r="V499" s="41"/>
    </row>
    <row r="500" spans="2:22" x14ac:dyDescent="0.2">
      <c r="B500" s="3"/>
      <c r="C500" s="19"/>
      <c r="D500" s="19"/>
      <c r="V500" s="41"/>
    </row>
    <row r="501" spans="2:22" x14ac:dyDescent="0.2">
      <c r="B501" s="3"/>
      <c r="C501" s="19"/>
      <c r="D501" s="19"/>
      <c r="V501" s="41"/>
    </row>
    <row r="502" spans="2:22" x14ac:dyDescent="0.2">
      <c r="B502" s="3"/>
      <c r="C502" s="19"/>
      <c r="D502" s="19"/>
      <c r="V502" s="41"/>
    </row>
    <row r="503" spans="2:22" x14ac:dyDescent="0.2">
      <c r="B503" s="3"/>
      <c r="C503" s="19"/>
      <c r="D503" s="19"/>
      <c r="V503" s="41"/>
    </row>
    <row r="504" spans="2:22" x14ac:dyDescent="0.2">
      <c r="B504" s="3"/>
      <c r="C504" s="19"/>
      <c r="D504" s="19"/>
      <c r="V504" s="41"/>
    </row>
    <row r="505" spans="2:22" x14ac:dyDescent="0.2">
      <c r="B505" s="3"/>
      <c r="C505" s="19"/>
      <c r="D505" s="19"/>
      <c r="V505" s="41"/>
    </row>
    <row r="506" spans="2:22" x14ac:dyDescent="0.2">
      <c r="B506" s="3"/>
      <c r="C506" s="19"/>
      <c r="D506" s="19"/>
      <c r="V506" s="41"/>
    </row>
    <row r="507" spans="2:22" x14ac:dyDescent="0.2">
      <c r="B507" s="3"/>
      <c r="C507" s="19"/>
      <c r="D507" s="19"/>
      <c r="V507" s="41"/>
    </row>
    <row r="508" spans="2:22" x14ac:dyDescent="0.2">
      <c r="B508" s="3"/>
      <c r="C508" s="19"/>
      <c r="D508" s="19"/>
      <c r="V508" s="41"/>
    </row>
    <row r="509" spans="2:22" x14ac:dyDescent="0.2">
      <c r="B509" s="3"/>
      <c r="C509" s="19"/>
      <c r="D509" s="19"/>
      <c r="V509" s="41"/>
    </row>
    <row r="510" spans="2:22" x14ac:dyDescent="0.2">
      <c r="B510" s="3"/>
      <c r="C510" s="19"/>
      <c r="D510" s="19"/>
      <c r="V510" s="41"/>
    </row>
    <row r="511" spans="2:22" x14ac:dyDescent="0.2">
      <c r="B511" s="3"/>
      <c r="C511" s="19"/>
      <c r="D511" s="19"/>
      <c r="V511" s="41"/>
    </row>
    <row r="512" spans="2:22" x14ac:dyDescent="0.2">
      <c r="B512" s="3"/>
      <c r="C512" s="19"/>
      <c r="D512" s="19"/>
      <c r="V512" s="41"/>
    </row>
    <row r="513" spans="2:22" x14ac:dyDescent="0.2">
      <c r="B513" s="3"/>
      <c r="C513" s="19"/>
      <c r="D513" s="19"/>
      <c r="V513" s="41"/>
    </row>
    <row r="514" spans="2:22" x14ac:dyDescent="0.2">
      <c r="B514" s="3"/>
      <c r="C514" s="19"/>
      <c r="D514" s="19"/>
      <c r="V514" s="41"/>
    </row>
    <row r="515" spans="2:22" x14ac:dyDescent="0.2">
      <c r="B515" s="3"/>
      <c r="C515" s="19"/>
      <c r="D515" s="19"/>
      <c r="V515" s="41"/>
    </row>
    <row r="516" spans="2:22" x14ac:dyDescent="0.2">
      <c r="B516" s="3"/>
      <c r="C516" s="19"/>
      <c r="D516" s="19"/>
      <c r="V516" s="41"/>
    </row>
    <row r="517" spans="2:22" x14ac:dyDescent="0.2">
      <c r="B517" s="3"/>
      <c r="C517" s="19"/>
      <c r="D517" s="19"/>
      <c r="V517" s="41"/>
    </row>
    <row r="518" spans="2:22" x14ac:dyDescent="0.2">
      <c r="B518" s="3"/>
      <c r="C518" s="19"/>
      <c r="D518" s="19"/>
      <c r="V518" s="41"/>
    </row>
    <row r="519" spans="2:22" x14ac:dyDescent="0.2">
      <c r="B519" s="3"/>
      <c r="C519" s="19"/>
      <c r="D519" s="19"/>
      <c r="V519" s="41"/>
    </row>
    <row r="520" spans="2:22" x14ac:dyDescent="0.2">
      <c r="B520" s="3"/>
      <c r="C520" s="19"/>
      <c r="D520" s="19"/>
      <c r="V520" s="41"/>
    </row>
    <row r="521" spans="2:22" x14ac:dyDescent="0.2">
      <c r="B521" s="3"/>
      <c r="C521" s="19"/>
      <c r="D521" s="19"/>
      <c r="V521" s="41"/>
    </row>
    <row r="522" spans="2:22" x14ac:dyDescent="0.2">
      <c r="B522" s="3"/>
      <c r="C522" s="19"/>
      <c r="D522" s="19"/>
      <c r="V522" s="41"/>
    </row>
    <row r="523" spans="2:22" x14ac:dyDescent="0.2">
      <c r="B523" s="3"/>
      <c r="C523" s="19"/>
      <c r="D523" s="19"/>
      <c r="V523" s="41"/>
    </row>
    <row r="524" spans="2:22" x14ac:dyDescent="0.2">
      <c r="B524" s="3"/>
      <c r="C524" s="19"/>
      <c r="D524" s="19"/>
      <c r="V524" s="41"/>
    </row>
    <row r="525" spans="2:22" x14ac:dyDescent="0.2">
      <c r="B525" s="3"/>
      <c r="C525" s="19"/>
      <c r="D525" s="19"/>
      <c r="V525" s="41"/>
    </row>
    <row r="526" spans="2:22" x14ac:dyDescent="0.2">
      <c r="B526" s="3"/>
      <c r="C526" s="19"/>
      <c r="D526" s="19"/>
      <c r="V526" s="41"/>
    </row>
    <row r="527" spans="2:22" x14ac:dyDescent="0.2">
      <c r="B527" s="3"/>
      <c r="C527" s="19"/>
      <c r="D527" s="19"/>
      <c r="V527" s="41"/>
    </row>
    <row r="528" spans="2:22" x14ac:dyDescent="0.2">
      <c r="B528" s="3"/>
      <c r="C528" s="19"/>
      <c r="D528" s="19"/>
      <c r="V528" s="41"/>
    </row>
    <row r="529" spans="2:22" x14ac:dyDescent="0.2">
      <c r="B529" s="3"/>
      <c r="C529" s="19"/>
      <c r="D529" s="19"/>
      <c r="V529" s="41"/>
    </row>
    <row r="530" spans="2:22" x14ac:dyDescent="0.2">
      <c r="B530" s="3"/>
      <c r="C530" s="19"/>
      <c r="D530" s="19"/>
      <c r="V530" s="41"/>
    </row>
    <row r="531" spans="2:22" x14ac:dyDescent="0.2">
      <c r="B531" s="3"/>
      <c r="C531" s="19"/>
      <c r="D531" s="19"/>
      <c r="V531" s="41"/>
    </row>
    <row r="532" spans="2:22" x14ac:dyDescent="0.2">
      <c r="B532" s="3"/>
      <c r="C532" s="19"/>
      <c r="D532" s="19"/>
      <c r="V532" s="41"/>
    </row>
    <row r="533" spans="2:22" x14ac:dyDescent="0.2">
      <c r="B533" s="3"/>
      <c r="C533" s="19"/>
      <c r="D533" s="19"/>
      <c r="V533" s="41"/>
    </row>
    <row r="534" spans="2:22" x14ac:dyDescent="0.2">
      <c r="B534" s="3"/>
      <c r="C534" s="19"/>
      <c r="D534" s="19"/>
      <c r="V534" s="41"/>
    </row>
    <row r="535" spans="2:22" x14ac:dyDescent="0.2">
      <c r="B535" s="3"/>
      <c r="C535" s="19"/>
      <c r="D535" s="19"/>
      <c r="V535" s="41"/>
    </row>
    <row r="536" spans="2:22" x14ac:dyDescent="0.2">
      <c r="B536" s="3"/>
      <c r="C536" s="19"/>
      <c r="D536" s="19"/>
      <c r="V536" s="41"/>
    </row>
    <row r="537" spans="2:22" x14ac:dyDescent="0.2">
      <c r="B537" s="3"/>
      <c r="C537" s="19"/>
      <c r="D537" s="19"/>
      <c r="V537" s="41"/>
    </row>
    <row r="538" spans="2:22" x14ac:dyDescent="0.2">
      <c r="B538" s="3"/>
      <c r="C538" s="19"/>
      <c r="D538" s="19"/>
      <c r="V538" s="41"/>
    </row>
    <row r="539" spans="2:22" x14ac:dyDescent="0.2">
      <c r="B539" s="3"/>
      <c r="C539" s="19"/>
      <c r="D539" s="19"/>
      <c r="V539" s="41"/>
    </row>
    <row r="540" spans="2:22" x14ac:dyDescent="0.2">
      <c r="B540" s="3"/>
      <c r="C540" s="19"/>
      <c r="D540" s="19"/>
      <c r="V540" s="41"/>
    </row>
    <row r="541" spans="2:22" x14ac:dyDescent="0.2">
      <c r="B541" s="3"/>
      <c r="C541" s="19"/>
      <c r="D541" s="19"/>
      <c r="V541" s="41"/>
    </row>
    <row r="542" spans="2:22" x14ac:dyDescent="0.2">
      <c r="B542" s="3"/>
      <c r="C542" s="19"/>
      <c r="D542" s="19"/>
      <c r="V542" s="41"/>
    </row>
    <row r="543" spans="2:22" x14ac:dyDescent="0.2">
      <c r="B543" s="3"/>
      <c r="C543" s="19"/>
      <c r="D543" s="19"/>
      <c r="V543" s="41"/>
    </row>
    <row r="544" spans="2:22" x14ac:dyDescent="0.2">
      <c r="B544" s="3"/>
      <c r="C544" s="19"/>
      <c r="D544" s="19"/>
      <c r="V544" s="41"/>
    </row>
    <row r="545" spans="2:22" x14ac:dyDescent="0.2">
      <c r="B545" s="3"/>
      <c r="C545" s="19"/>
      <c r="D545" s="19"/>
      <c r="V545" s="41"/>
    </row>
    <row r="546" spans="2:22" x14ac:dyDescent="0.2">
      <c r="B546" s="3"/>
      <c r="C546" s="19"/>
      <c r="D546" s="19"/>
      <c r="V546" s="41"/>
    </row>
    <row r="547" spans="2:22" x14ac:dyDescent="0.2">
      <c r="B547" s="3"/>
      <c r="C547" s="19"/>
      <c r="D547" s="19"/>
      <c r="V547" s="41"/>
    </row>
    <row r="548" spans="2:22" x14ac:dyDescent="0.2">
      <c r="B548" s="3"/>
      <c r="C548" s="19"/>
      <c r="D548" s="19"/>
      <c r="V548" s="41"/>
    </row>
    <row r="549" spans="2:22" x14ac:dyDescent="0.2">
      <c r="B549" s="3"/>
      <c r="C549" s="19"/>
      <c r="D549" s="19"/>
      <c r="V549" s="41"/>
    </row>
    <row r="550" spans="2:22" x14ac:dyDescent="0.2">
      <c r="B550" s="3"/>
      <c r="C550" s="19"/>
      <c r="D550" s="19"/>
      <c r="V550" s="41"/>
    </row>
    <row r="551" spans="2:22" x14ac:dyDescent="0.2">
      <c r="B551" s="3"/>
      <c r="C551" s="19"/>
      <c r="D551" s="19"/>
      <c r="V551" s="41"/>
    </row>
    <row r="552" spans="2:22" x14ac:dyDescent="0.2">
      <c r="B552" s="3"/>
      <c r="C552" s="19"/>
      <c r="D552" s="19"/>
      <c r="V552" s="41"/>
    </row>
    <row r="553" spans="2:22" x14ac:dyDescent="0.2">
      <c r="B553" s="3"/>
      <c r="C553" s="19"/>
      <c r="D553" s="19"/>
      <c r="V553" s="41"/>
    </row>
    <row r="554" spans="2:22" x14ac:dyDescent="0.2">
      <c r="B554" s="3"/>
      <c r="C554" s="19"/>
      <c r="D554" s="19"/>
      <c r="V554" s="41"/>
    </row>
    <row r="555" spans="2:22" x14ac:dyDescent="0.2">
      <c r="B555" s="3"/>
      <c r="C555" s="19"/>
      <c r="D555" s="19"/>
      <c r="V555" s="41"/>
    </row>
    <row r="556" spans="2:22" x14ac:dyDescent="0.2">
      <c r="B556" s="3"/>
      <c r="C556" s="19"/>
      <c r="D556" s="19"/>
      <c r="V556" s="41"/>
    </row>
    <row r="557" spans="2:22" x14ac:dyDescent="0.2">
      <c r="B557" s="3"/>
      <c r="C557" s="19"/>
      <c r="D557" s="19"/>
      <c r="V557" s="41"/>
    </row>
    <row r="558" spans="2:22" x14ac:dyDescent="0.2">
      <c r="B558" s="3"/>
      <c r="C558" s="19"/>
      <c r="D558" s="19"/>
      <c r="V558" s="41"/>
    </row>
    <row r="559" spans="2:22" x14ac:dyDescent="0.2">
      <c r="B559" s="3"/>
      <c r="C559" s="19"/>
      <c r="D559" s="19"/>
      <c r="V559" s="41"/>
    </row>
    <row r="560" spans="2:22" x14ac:dyDescent="0.2">
      <c r="B560" s="3"/>
      <c r="C560" s="19"/>
      <c r="D560" s="19"/>
      <c r="V560" s="41"/>
    </row>
    <row r="561" spans="2:22" x14ac:dyDescent="0.2">
      <c r="B561" s="3"/>
      <c r="C561" s="19"/>
      <c r="D561" s="19"/>
      <c r="V561" s="41"/>
    </row>
    <row r="562" spans="2:22" x14ac:dyDescent="0.2">
      <c r="B562" s="3"/>
      <c r="C562" s="19"/>
      <c r="D562" s="19"/>
      <c r="V562" s="41"/>
    </row>
    <row r="563" spans="2:22" x14ac:dyDescent="0.2">
      <c r="B563" s="3"/>
      <c r="C563" s="19"/>
      <c r="D563" s="19"/>
    </row>
    <row r="564" spans="2:22" x14ac:dyDescent="0.2">
      <c r="B564" s="3"/>
      <c r="C564" s="19"/>
      <c r="D564" s="19"/>
    </row>
    <row r="565" spans="2:22" x14ac:dyDescent="0.2">
      <c r="B565" s="3"/>
      <c r="C565" s="19"/>
      <c r="D565" s="19"/>
    </row>
    <row r="566" spans="2:22" x14ac:dyDescent="0.2">
      <c r="B566" s="3"/>
      <c r="C566" s="19"/>
      <c r="D566" s="19"/>
    </row>
    <row r="567" spans="2:22" x14ac:dyDescent="0.2">
      <c r="B567" s="3"/>
      <c r="C567" s="19"/>
      <c r="D567" s="19"/>
    </row>
    <row r="568" spans="2:22" x14ac:dyDescent="0.2">
      <c r="B568" s="3"/>
      <c r="C568" s="19"/>
      <c r="D568" s="19"/>
    </row>
    <row r="569" spans="2:22" x14ac:dyDescent="0.2">
      <c r="B569" s="3"/>
      <c r="C569" s="19"/>
      <c r="D569" s="19"/>
    </row>
    <row r="570" spans="2:22" x14ac:dyDescent="0.2">
      <c r="B570" s="3"/>
      <c r="C570" s="19"/>
      <c r="D570" s="19"/>
    </row>
    <row r="571" spans="2:22" x14ac:dyDescent="0.2">
      <c r="B571" s="3"/>
      <c r="C571" s="19"/>
      <c r="D571" s="19"/>
    </row>
    <row r="572" spans="2:22" x14ac:dyDescent="0.2">
      <c r="B572" s="3"/>
      <c r="C572" s="19"/>
      <c r="D572" s="19"/>
    </row>
    <row r="573" spans="2:22" x14ac:dyDescent="0.2">
      <c r="B573" s="3"/>
      <c r="C573" s="19"/>
      <c r="D573" s="19"/>
    </row>
    <row r="574" spans="2:22" x14ac:dyDescent="0.2">
      <c r="B574" s="3"/>
      <c r="C574" s="19"/>
      <c r="D574" s="19"/>
    </row>
    <row r="575" spans="2:22" x14ac:dyDescent="0.2">
      <c r="B575" s="3"/>
      <c r="C575" s="19"/>
      <c r="D575" s="19"/>
    </row>
    <row r="576" spans="2:22" x14ac:dyDescent="0.2">
      <c r="B576" s="3"/>
      <c r="C576" s="19"/>
      <c r="D576" s="19"/>
    </row>
    <row r="577" spans="2:4" x14ac:dyDescent="0.2">
      <c r="B577" s="3"/>
      <c r="C577" s="19"/>
      <c r="D577" s="19"/>
    </row>
    <row r="578" spans="2:4" x14ac:dyDescent="0.2">
      <c r="B578" s="3"/>
      <c r="C578" s="19"/>
      <c r="D578" s="19"/>
    </row>
    <row r="579" spans="2:4" x14ac:dyDescent="0.2">
      <c r="B579" s="3"/>
      <c r="C579" s="19"/>
      <c r="D579" s="19"/>
    </row>
    <row r="580" spans="2:4" x14ac:dyDescent="0.2">
      <c r="B580" s="3"/>
      <c r="C580" s="19"/>
      <c r="D580" s="19"/>
    </row>
    <row r="581" spans="2:4" x14ac:dyDescent="0.2">
      <c r="B581" s="3"/>
      <c r="C581" s="19"/>
      <c r="D581" s="19"/>
    </row>
    <row r="582" spans="2:4" x14ac:dyDescent="0.2">
      <c r="B582" s="3"/>
      <c r="C582" s="19"/>
      <c r="D582" s="19"/>
    </row>
    <row r="583" spans="2:4" x14ac:dyDescent="0.2">
      <c r="B583" s="3"/>
      <c r="C583" s="19"/>
      <c r="D583" s="19"/>
    </row>
    <row r="584" spans="2:4" x14ac:dyDescent="0.2">
      <c r="B584" s="3"/>
      <c r="C584" s="19"/>
      <c r="D584" s="19"/>
    </row>
    <row r="585" spans="2:4" x14ac:dyDescent="0.2">
      <c r="B585" s="3"/>
      <c r="C585" s="19"/>
      <c r="D585" s="19"/>
    </row>
    <row r="586" spans="2:4" x14ac:dyDescent="0.2">
      <c r="B586" s="3"/>
      <c r="C586" s="19"/>
      <c r="D586" s="19"/>
    </row>
    <row r="587" spans="2:4" x14ac:dyDescent="0.2">
      <c r="B587" s="3"/>
      <c r="C587" s="19"/>
      <c r="D587" s="19"/>
    </row>
    <row r="588" spans="2:4" x14ac:dyDescent="0.2">
      <c r="B588" s="3"/>
      <c r="C588" s="19"/>
      <c r="D588" s="19"/>
    </row>
    <row r="589" spans="2:4" x14ac:dyDescent="0.2">
      <c r="B589" s="3"/>
      <c r="C589" s="19"/>
      <c r="D589" s="19"/>
    </row>
    <row r="590" spans="2:4" x14ac:dyDescent="0.2">
      <c r="B590" s="3"/>
      <c r="C590" s="19"/>
      <c r="D590" s="19"/>
    </row>
    <row r="591" spans="2:4" x14ac:dyDescent="0.2">
      <c r="B591" s="3"/>
      <c r="C591" s="19"/>
      <c r="D591" s="19"/>
    </row>
    <row r="592" spans="2:4" x14ac:dyDescent="0.2">
      <c r="B592" s="3"/>
      <c r="C592" s="19"/>
      <c r="D592" s="19"/>
    </row>
    <row r="593" spans="2:4" x14ac:dyDescent="0.2">
      <c r="B593" s="3"/>
      <c r="C593" s="19"/>
      <c r="D593" s="19"/>
    </row>
    <row r="594" spans="2:4" x14ac:dyDescent="0.2">
      <c r="B594" s="3"/>
      <c r="C594" s="19"/>
      <c r="D594" s="19"/>
    </row>
    <row r="595" spans="2:4" x14ac:dyDescent="0.2">
      <c r="B595" s="3"/>
      <c r="C595" s="19"/>
      <c r="D595" s="19"/>
    </row>
    <row r="596" spans="2:4" x14ac:dyDescent="0.2">
      <c r="B596" s="3"/>
      <c r="C596" s="19"/>
      <c r="D596" s="19"/>
    </row>
    <row r="597" spans="2:4" x14ac:dyDescent="0.2">
      <c r="B597" s="3"/>
      <c r="C597" s="19"/>
      <c r="D597" s="19"/>
    </row>
    <row r="598" spans="2:4" x14ac:dyDescent="0.2">
      <c r="B598" s="3"/>
      <c r="C598" s="19"/>
      <c r="D598" s="19"/>
    </row>
    <row r="599" spans="2:4" x14ac:dyDescent="0.2">
      <c r="B599" s="3"/>
      <c r="C599" s="19"/>
      <c r="D599" s="19"/>
    </row>
    <row r="600" spans="2:4" x14ac:dyDescent="0.2">
      <c r="B600" s="3"/>
      <c r="C600" s="19"/>
      <c r="D600" s="19"/>
    </row>
    <row r="601" spans="2:4" x14ac:dyDescent="0.2">
      <c r="B601" s="3"/>
      <c r="C601" s="19"/>
      <c r="D601" s="19"/>
    </row>
    <row r="602" spans="2:4" x14ac:dyDescent="0.2">
      <c r="B602" s="3"/>
      <c r="C602" s="19"/>
      <c r="D602" s="19"/>
    </row>
    <row r="603" spans="2:4" x14ac:dyDescent="0.2">
      <c r="B603" s="3"/>
      <c r="C603" s="19"/>
      <c r="D603" s="19"/>
    </row>
    <row r="604" spans="2:4" x14ac:dyDescent="0.2">
      <c r="B604" s="3"/>
      <c r="C604" s="19"/>
      <c r="D604" s="19"/>
    </row>
    <row r="605" spans="2:4" x14ac:dyDescent="0.2">
      <c r="B605" s="3"/>
      <c r="C605" s="19"/>
      <c r="D605" s="19"/>
    </row>
    <row r="606" spans="2:4" x14ac:dyDescent="0.2">
      <c r="B606" s="3"/>
      <c r="C606" s="19"/>
      <c r="D606" s="19"/>
    </row>
    <row r="607" spans="2:4" x14ac:dyDescent="0.2">
      <c r="B607" s="3"/>
      <c r="C607" s="19"/>
      <c r="D607" s="19"/>
    </row>
    <row r="608" spans="2:4" x14ac:dyDescent="0.2">
      <c r="B608" s="3"/>
      <c r="C608" s="19"/>
      <c r="D608" s="19"/>
    </row>
    <row r="609" spans="2:4" x14ac:dyDescent="0.2">
      <c r="B609" s="3"/>
      <c r="C609" s="19"/>
      <c r="D609" s="19"/>
    </row>
    <row r="610" spans="2:4" x14ac:dyDescent="0.2">
      <c r="B610" s="3"/>
      <c r="C610" s="19"/>
      <c r="D610" s="19"/>
    </row>
    <row r="611" spans="2:4" x14ac:dyDescent="0.2">
      <c r="B611" s="3"/>
      <c r="C611" s="19"/>
      <c r="D611" s="19"/>
    </row>
    <row r="612" spans="2:4" x14ac:dyDescent="0.2">
      <c r="B612" s="3"/>
      <c r="C612" s="19"/>
      <c r="D612" s="19"/>
    </row>
    <row r="613" spans="2:4" x14ac:dyDescent="0.2">
      <c r="B613" s="3"/>
      <c r="C613" s="19"/>
      <c r="D613" s="19"/>
    </row>
    <row r="614" spans="2:4" x14ac:dyDescent="0.2">
      <c r="B614" s="3"/>
      <c r="C614" s="19"/>
      <c r="D614" s="19"/>
    </row>
    <row r="615" spans="2:4" x14ac:dyDescent="0.2">
      <c r="B615" s="3"/>
      <c r="C615" s="19"/>
      <c r="D615" s="19"/>
    </row>
    <row r="616" spans="2:4" x14ac:dyDescent="0.2">
      <c r="B616" s="3"/>
      <c r="C616" s="19"/>
      <c r="D616" s="19"/>
    </row>
    <row r="617" spans="2:4" x14ac:dyDescent="0.2">
      <c r="B617" s="3"/>
      <c r="C617" s="19"/>
      <c r="D617" s="19"/>
    </row>
    <row r="618" spans="2:4" x14ac:dyDescent="0.2">
      <c r="B618" s="3"/>
      <c r="C618" s="19"/>
      <c r="D618" s="19"/>
    </row>
    <row r="619" spans="2:4" x14ac:dyDescent="0.2">
      <c r="B619" s="3"/>
      <c r="C619" s="19"/>
      <c r="D619" s="19"/>
    </row>
    <row r="620" spans="2:4" x14ac:dyDescent="0.2">
      <c r="B620" s="3"/>
      <c r="C620" s="19"/>
      <c r="D620" s="19"/>
    </row>
    <row r="621" spans="2:4" x14ac:dyDescent="0.2">
      <c r="B621" s="3"/>
      <c r="C621" s="19"/>
      <c r="D621" s="19"/>
    </row>
    <row r="622" spans="2:4" x14ac:dyDescent="0.2">
      <c r="B622" s="3"/>
      <c r="C622" s="19"/>
      <c r="D622" s="19"/>
    </row>
    <row r="623" spans="2:4" x14ac:dyDescent="0.2">
      <c r="B623" s="3"/>
      <c r="C623" s="19"/>
      <c r="D623" s="19"/>
    </row>
    <row r="624" spans="2:4" x14ac:dyDescent="0.2">
      <c r="B624" s="3"/>
      <c r="C624" s="19"/>
      <c r="D624" s="19"/>
    </row>
    <row r="625" spans="2:4" x14ac:dyDescent="0.2">
      <c r="B625" s="3"/>
      <c r="C625" s="19"/>
      <c r="D625" s="19"/>
    </row>
    <row r="626" spans="2:4" x14ac:dyDescent="0.2">
      <c r="B626" s="3"/>
      <c r="C626" s="19"/>
      <c r="D626" s="19"/>
    </row>
    <row r="627" spans="2:4" x14ac:dyDescent="0.2">
      <c r="B627" s="3"/>
      <c r="C627" s="19"/>
      <c r="D627" s="19"/>
    </row>
    <row r="628" spans="2:4" x14ac:dyDescent="0.2">
      <c r="B628" s="3"/>
      <c r="C628" s="19"/>
      <c r="D628" s="19"/>
    </row>
    <row r="629" spans="2:4" x14ac:dyDescent="0.2">
      <c r="B629" s="3"/>
      <c r="C629" s="19"/>
      <c r="D629" s="19"/>
    </row>
    <row r="630" spans="2:4" x14ac:dyDescent="0.2">
      <c r="B630" s="3"/>
      <c r="C630" s="19"/>
      <c r="D630" s="19"/>
    </row>
    <row r="631" spans="2:4" x14ac:dyDescent="0.2">
      <c r="B631" s="3"/>
      <c r="C631" s="19"/>
      <c r="D631" s="19"/>
    </row>
    <row r="632" spans="2:4" x14ac:dyDescent="0.2">
      <c r="B632" s="3"/>
      <c r="C632" s="19"/>
      <c r="D632" s="19"/>
    </row>
    <row r="633" spans="2:4" x14ac:dyDescent="0.2">
      <c r="B633" s="3"/>
      <c r="C633" s="19"/>
      <c r="D633" s="19"/>
    </row>
    <row r="634" spans="2:4" x14ac:dyDescent="0.2">
      <c r="B634" s="3"/>
      <c r="C634" s="19"/>
      <c r="D634" s="19"/>
    </row>
    <row r="635" spans="2:4" x14ac:dyDescent="0.2">
      <c r="B635" s="3"/>
      <c r="C635" s="19"/>
      <c r="D635" s="19"/>
    </row>
    <row r="636" spans="2:4" x14ac:dyDescent="0.2">
      <c r="B636" s="3"/>
      <c r="C636" s="19"/>
      <c r="D636" s="19"/>
    </row>
    <row r="637" spans="2:4" x14ac:dyDescent="0.2">
      <c r="B637" s="3"/>
      <c r="C637" s="19"/>
      <c r="D637" s="19"/>
    </row>
    <row r="638" spans="2:4" x14ac:dyDescent="0.2">
      <c r="B638" s="3"/>
      <c r="C638" s="19"/>
      <c r="D638" s="19"/>
    </row>
    <row r="639" spans="2:4" x14ac:dyDescent="0.2">
      <c r="B639" s="3"/>
      <c r="C639" s="19"/>
      <c r="D639" s="19"/>
    </row>
    <row r="640" spans="2:4" x14ac:dyDescent="0.2">
      <c r="B640" s="3"/>
      <c r="C640" s="19"/>
      <c r="D640" s="19"/>
    </row>
    <row r="641" spans="2:4" x14ac:dyDescent="0.2">
      <c r="B641" s="3"/>
      <c r="C641" s="19"/>
      <c r="D641" s="19"/>
    </row>
    <row r="642" spans="2:4" x14ac:dyDescent="0.2">
      <c r="B642" s="3"/>
      <c r="C642" s="19"/>
      <c r="D642" s="19"/>
    </row>
    <row r="643" spans="2:4" x14ac:dyDescent="0.2">
      <c r="B643" s="3"/>
      <c r="C643" s="19"/>
      <c r="D643" s="19"/>
    </row>
    <row r="644" spans="2:4" x14ac:dyDescent="0.2">
      <c r="B644" s="3"/>
      <c r="C644" s="19"/>
      <c r="D644" s="19"/>
    </row>
    <row r="645" spans="2:4" x14ac:dyDescent="0.2">
      <c r="B645" s="3"/>
      <c r="C645" s="19"/>
      <c r="D645" s="19"/>
    </row>
    <row r="646" spans="2:4" x14ac:dyDescent="0.2">
      <c r="B646" s="3"/>
      <c r="C646" s="19"/>
      <c r="D646" s="19"/>
    </row>
    <row r="647" spans="2:4" x14ac:dyDescent="0.2">
      <c r="B647" s="3"/>
      <c r="C647" s="19"/>
      <c r="D647" s="19"/>
    </row>
    <row r="648" spans="2:4" x14ac:dyDescent="0.2">
      <c r="B648" s="3"/>
      <c r="C648" s="19"/>
      <c r="D648" s="19"/>
    </row>
    <row r="649" spans="2:4" x14ac:dyDescent="0.2">
      <c r="B649" s="3"/>
      <c r="C649" s="19"/>
      <c r="D649" s="19"/>
    </row>
    <row r="650" spans="2:4" x14ac:dyDescent="0.2">
      <c r="B650" s="3"/>
      <c r="C650" s="19"/>
      <c r="D650" s="19"/>
    </row>
    <row r="651" spans="2:4" x14ac:dyDescent="0.2">
      <c r="B651" s="3"/>
      <c r="C651" s="19"/>
      <c r="D651" s="19"/>
    </row>
    <row r="652" spans="2:4" x14ac:dyDescent="0.2">
      <c r="B652" s="3"/>
      <c r="C652" s="19"/>
      <c r="D652" s="19"/>
    </row>
    <row r="653" spans="2:4" x14ac:dyDescent="0.2">
      <c r="B653" s="3"/>
      <c r="C653" s="19"/>
      <c r="D653" s="19"/>
    </row>
    <row r="654" spans="2:4" x14ac:dyDescent="0.2">
      <c r="B654" s="3"/>
      <c r="C654" s="19"/>
      <c r="D654" s="19"/>
    </row>
    <row r="655" spans="2:4" x14ac:dyDescent="0.2">
      <c r="B655" s="3"/>
      <c r="C655" s="19"/>
      <c r="D655" s="19"/>
    </row>
    <row r="656" spans="2:4" x14ac:dyDescent="0.2">
      <c r="B656" s="3"/>
      <c r="C656" s="19"/>
      <c r="D656" s="19"/>
    </row>
    <row r="657" spans="2:4" x14ac:dyDescent="0.2">
      <c r="B657" s="3"/>
      <c r="C657" s="19"/>
      <c r="D657" s="19"/>
    </row>
    <row r="658" spans="2:4" x14ac:dyDescent="0.2">
      <c r="B658" s="3"/>
      <c r="C658" s="19"/>
      <c r="D658" s="19"/>
    </row>
    <row r="659" spans="2:4" x14ac:dyDescent="0.2">
      <c r="B659" s="3"/>
      <c r="C659" s="19"/>
      <c r="D659" s="19"/>
    </row>
    <row r="660" spans="2:4" x14ac:dyDescent="0.2">
      <c r="B660" s="3"/>
      <c r="C660" s="19"/>
      <c r="D660" s="19"/>
    </row>
    <row r="661" spans="2:4" x14ac:dyDescent="0.2">
      <c r="B661" s="3"/>
      <c r="C661" s="19"/>
      <c r="D661" s="19"/>
    </row>
    <row r="662" spans="2:4" x14ac:dyDescent="0.2">
      <c r="B662" s="3"/>
      <c r="C662" s="19"/>
      <c r="D662" s="19"/>
    </row>
    <row r="663" spans="2:4" x14ac:dyDescent="0.2">
      <c r="B663" s="3"/>
      <c r="C663" s="19"/>
      <c r="D663" s="19"/>
    </row>
    <row r="664" spans="2:4" x14ac:dyDescent="0.2">
      <c r="B664" s="3"/>
      <c r="C664" s="19"/>
      <c r="D664" s="19"/>
    </row>
    <row r="665" spans="2:4" x14ac:dyDescent="0.2">
      <c r="B665" s="3"/>
      <c r="C665" s="19"/>
      <c r="D665" s="19"/>
    </row>
    <row r="666" spans="2:4" x14ac:dyDescent="0.2">
      <c r="B666" s="3"/>
      <c r="C666" s="19"/>
      <c r="D666" s="19"/>
    </row>
    <row r="667" spans="2:4" x14ac:dyDescent="0.2">
      <c r="B667" s="3"/>
      <c r="C667" s="19"/>
      <c r="D667" s="19"/>
    </row>
    <row r="668" spans="2:4" x14ac:dyDescent="0.2">
      <c r="B668" s="3"/>
      <c r="C668" s="19"/>
      <c r="D668" s="19"/>
    </row>
    <row r="669" spans="2:4" x14ac:dyDescent="0.2">
      <c r="B669" s="3"/>
      <c r="C669" s="19"/>
      <c r="D669" s="19"/>
    </row>
    <row r="670" spans="2:4" x14ac:dyDescent="0.2">
      <c r="B670" s="3"/>
      <c r="C670" s="19"/>
      <c r="D670" s="19"/>
    </row>
    <row r="671" spans="2:4" x14ac:dyDescent="0.2">
      <c r="B671" s="3"/>
      <c r="C671" s="19"/>
      <c r="D671" s="19"/>
    </row>
    <row r="672" spans="2:4" x14ac:dyDescent="0.2">
      <c r="B672" s="3"/>
      <c r="C672" s="19"/>
      <c r="D672" s="19"/>
    </row>
    <row r="673" spans="2:4" x14ac:dyDescent="0.2">
      <c r="B673" s="3"/>
      <c r="C673" s="19"/>
      <c r="D673" s="19"/>
    </row>
    <row r="674" spans="2:4" x14ac:dyDescent="0.2">
      <c r="B674" s="3"/>
      <c r="C674" s="19"/>
      <c r="D674" s="19"/>
    </row>
    <row r="675" spans="2:4" x14ac:dyDescent="0.2">
      <c r="B675" s="3"/>
      <c r="C675" s="19"/>
      <c r="D675" s="19"/>
    </row>
    <row r="676" spans="2:4" x14ac:dyDescent="0.2">
      <c r="B676" s="3"/>
      <c r="C676" s="19"/>
      <c r="D676" s="19"/>
    </row>
    <row r="677" spans="2:4" x14ac:dyDescent="0.2">
      <c r="B677" s="3"/>
      <c r="C677" s="19"/>
      <c r="D677" s="19"/>
    </row>
    <row r="678" spans="2:4" x14ac:dyDescent="0.2">
      <c r="B678" s="3"/>
      <c r="C678" s="19"/>
      <c r="D678" s="19"/>
    </row>
    <row r="679" spans="2:4" x14ac:dyDescent="0.2">
      <c r="B679" s="3"/>
      <c r="C679" s="19"/>
      <c r="D679" s="19"/>
    </row>
    <row r="680" spans="2:4" x14ac:dyDescent="0.2">
      <c r="B680" s="3"/>
      <c r="C680" s="19"/>
      <c r="D680" s="19"/>
    </row>
    <row r="681" spans="2:4" x14ac:dyDescent="0.2">
      <c r="B681" s="3"/>
      <c r="C681" s="19"/>
      <c r="D681" s="19"/>
    </row>
    <row r="682" spans="2:4" x14ac:dyDescent="0.2">
      <c r="B682" s="3"/>
      <c r="C682" s="19"/>
      <c r="D682" s="19"/>
    </row>
    <row r="683" spans="2:4" x14ac:dyDescent="0.2">
      <c r="B683" s="3"/>
      <c r="C683" s="19"/>
      <c r="D683" s="19"/>
    </row>
    <row r="684" spans="2:4" x14ac:dyDescent="0.2">
      <c r="B684" s="3"/>
      <c r="C684" s="19"/>
      <c r="D684" s="19"/>
    </row>
    <row r="685" spans="2:4" x14ac:dyDescent="0.2">
      <c r="B685" s="3"/>
      <c r="C685" s="19"/>
      <c r="D685" s="19"/>
    </row>
    <row r="686" spans="2:4" x14ac:dyDescent="0.2">
      <c r="B686" s="3"/>
      <c r="C686" s="19"/>
      <c r="D686" s="19"/>
    </row>
    <row r="687" spans="2:4" x14ac:dyDescent="0.2">
      <c r="B687" s="3"/>
      <c r="C687" s="19"/>
      <c r="D687" s="19"/>
    </row>
    <row r="688" spans="2:4" x14ac:dyDescent="0.2">
      <c r="B688" s="3"/>
      <c r="C688" s="19"/>
      <c r="D688" s="19"/>
    </row>
    <row r="689" spans="2:4" x14ac:dyDescent="0.2">
      <c r="B689" s="3"/>
      <c r="C689" s="19"/>
      <c r="D689" s="19"/>
    </row>
    <row r="690" spans="2:4" x14ac:dyDescent="0.2">
      <c r="B690" s="3"/>
      <c r="C690" s="19"/>
      <c r="D690" s="19"/>
    </row>
    <row r="691" spans="2:4" x14ac:dyDescent="0.2">
      <c r="B691" s="3"/>
      <c r="C691" s="19"/>
      <c r="D691" s="19"/>
    </row>
    <row r="692" spans="2:4" x14ac:dyDescent="0.2">
      <c r="B692" s="3"/>
      <c r="C692" s="19"/>
      <c r="D692" s="19"/>
    </row>
    <row r="693" spans="2:4" x14ac:dyDescent="0.2">
      <c r="B693" s="3"/>
      <c r="C693" s="19"/>
      <c r="D693" s="19"/>
    </row>
    <row r="694" spans="2:4" x14ac:dyDescent="0.2">
      <c r="B694" s="3"/>
      <c r="C694" s="19"/>
      <c r="D694" s="19"/>
    </row>
    <row r="695" spans="2:4" x14ac:dyDescent="0.2">
      <c r="B695" s="3"/>
      <c r="C695" s="19"/>
      <c r="D695" s="19"/>
    </row>
    <row r="696" spans="2:4" x14ac:dyDescent="0.2">
      <c r="B696" s="3"/>
      <c r="C696" s="19"/>
      <c r="D696" s="19"/>
    </row>
    <row r="697" spans="2:4" x14ac:dyDescent="0.2">
      <c r="B697" s="3"/>
      <c r="C697" s="19"/>
      <c r="D697" s="19"/>
    </row>
    <row r="698" spans="2:4" x14ac:dyDescent="0.2">
      <c r="B698" s="3"/>
      <c r="C698" s="19"/>
      <c r="D698" s="19"/>
    </row>
    <row r="699" spans="2:4" x14ac:dyDescent="0.2">
      <c r="B699" s="3"/>
      <c r="C699" s="19"/>
      <c r="D699" s="19"/>
    </row>
    <row r="700" spans="2:4" x14ac:dyDescent="0.2">
      <c r="B700" s="3"/>
      <c r="C700" s="19"/>
      <c r="D700" s="19"/>
    </row>
    <row r="701" spans="2:4" x14ac:dyDescent="0.2">
      <c r="B701" s="3"/>
      <c r="C701" s="19"/>
      <c r="D701" s="19"/>
    </row>
    <row r="702" spans="2:4" x14ac:dyDescent="0.2">
      <c r="B702" s="3"/>
      <c r="C702" s="19"/>
      <c r="D702" s="19"/>
    </row>
    <row r="703" spans="2:4" x14ac:dyDescent="0.2">
      <c r="B703" s="3"/>
      <c r="C703" s="19"/>
      <c r="D703" s="19"/>
    </row>
    <row r="704" spans="2:4" x14ac:dyDescent="0.2">
      <c r="B704" s="3"/>
      <c r="C704" s="19"/>
      <c r="D704" s="19"/>
    </row>
    <row r="705" spans="2:4" x14ac:dyDescent="0.2">
      <c r="B705" s="3"/>
      <c r="C705" s="19"/>
      <c r="D705" s="19"/>
    </row>
    <row r="706" spans="2:4" x14ac:dyDescent="0.2">
      <c r="B706" s="3"/>
      <c r="C706" s="19"/>
      <c r="D706" s="19"/>
    </row>
    <row r="707" spans="2:4" x14ac:dyDescent="0.2">
      <c r="B707" s="3"/>
      <c r="C707" s="19"/>
      <c r="D707" s="19"/>
    </row>
    <row r="708" spans="2:4" x14ac:dyDescent="0.2">
      <c r="B708" s="3"/>
      <c r="C708" s="19"/>
      <c r="D708" s="19"/>
    </row>
    <row r="709" spans="2:4" x14ac:dyDescent="0.2">
      <c r="B709" s="3"/>
      <c r="C709" s="19"/>
      <c r="D709" s="19"/>
    </row>
    <row r="710" spans="2:4" x14ac:dyDescent="0.2">
      <c r="B710" s="3"/>
      <c r="C710" s="19"/>
      <c r="D710" s="19"/>
    </row>
    <row r="711" spans="2:4" x14ac:dyDescent="0.2">
      <c r="B711" s="3"/>
      <c r="C711" s="19"/>
      <c r="D711" s="19"/>
    </row>
    <row r="712" spans="2:4" x14ac:dyDescent="0.2">
      <c r="B712" s="3"/>
      <c r="C712" s="19"/>
      <c r="D712" s="19"/>
    </row>
    <row r="713" spans="2:4" x14ac:dyDescent="0.2">
      <c r="B713" s="3"/>
      <c r="C713" s="19"/>
      <c r="D713" s="19"/>
    </row>
    <row r="714" spans="2:4" x14ac:dyDescent="0.2">
      <c r="B714" s="3"/>
      <c r="C714" s="19"/>
      <c r="D714" s="19"/>
    </row>
    <row r="715" spans="2:4" x14ac:dyDescent="0.2">
      <c r="B715" s="3"/>
      <c r="C715" s="19"/>
      <c r="D715" s="19"/>
    </row>
    <row r="716" spans="2:4" x14ac:dyDescent="0.2">
      <c r="B716" s="3"/>
      <c r="C716" s="19"/>
      <c r="D716" s="19"/>
    </row>
    <row r="717" spans="2:4" x14ac:dyDescent="0.2">
      <c r="B717" s="3"/>
      <c r="C717" s="19"/>
      <c r="D717" s="19"/>
    </row>
    <row r="718" spans="2:4" x14ac:dyDescent="0.2">
      <c r="B718" s="3"/>
      <c r="C718" s="19"/>
      <c r="D718" s="19"/>
    </row>
    <row r="719" spans="2:4" x14ac:dyDescent="0.2">
      <c r="B719" s="3"/>
      <c r="C719" s="19"/>
      <c r="D719" s="19"/>
    </row>
    <row r="720" spans="2:4" x14ac:dyDescent="0.2">
      <c r="B720" s="3"/>
      <c r="C720" s="19"/>
      <c r="D720" s="19"/>
    </row>
    <row r="721" spans="2:4" x14ac:dyDescent="0.2">
      <c r="B721" s="3"/>
      <c r="C721" s="19"/>
      <c r="D721" s="19"/>
    </row>
    <row r="722" spans="2:4" x14ac:dyDescent="0.2">
      <c r="B722" s="3"/>
      <c r="C722" s="19"/>
      <c r="D722" s="19"/>
    </row>
    <row r="723" spans="2:4" x14ac:dyDescent="0.2">
      <c r="B723" s="3"/>
      <c r="C723" s="19"/>
      <c r="D723" s="19"/>
    </row>
    <row r="724" spans="2:4" x14ac:dyDescent="0.2">
      <c r="B724" s="3"/>
      <c r="C724" s="19"/>
      <c r="D724" s="19"/>
    </row>
    <row r="725" spans="2:4" x14ac:dyDescent="0.2">
      <c r="B725" s="3"/>
      <c r="C725" s="19"/>
      <c r="D725" s="19"/>
    </row>
    <row r="726" spans="2:4" x14ac:dyDescent="0.2">
      <c r="B726" s="3"/>
      <c r="C726" s="19"/>
      <c r="D726" s="19"/>
    </row>
    <row r="727" spans="2:4" x14ac:dyDescent="0.2">
      <c r="B727" s="3"/>
      <c r="C727" s="19"/>
      <c r="D727" s="19"/>
    </row>
    <row r="728" spans="2:4" x14ac:dyDescent="0.2">
      <c r="B728" s="3"/>
      <c r="C728" s="19"/>
      <c r="D728" s="19"/>
    </row>
    <row r="729" spans="2:4" x14ac:dyDescent="0.2">
      <c r="B729" s="3"/>
      <c r="C729" s="19"/>
      <c r="D729" s="19"/>
    </row>
    <row r="730" spans="2:4" x14ac:dyDescent="0.2">
      <c r="B730" s="3"/>
      <c r="C730" s="19"/>
      <c r="D730" s="19"/>
    </row>
    <row r="731" spans="2:4" x14ac:dyDescent="0.2">
      <c r="B731" s="3"/>
      <c r="C731" s="19"/>
      <c r="D731" s="19"/>
    </row>
    <row r="732" spans="2:4" x14ac:dyDescent="0.2">
      <c r="B732" s="3"/>
      <c r="C732" s="19"/>
      <c r="D732" s="19"/>
    </row>
    <row r="733" spans="2:4" x14ac:dyDescent="0.2">
      <c r="B733" s="3"/>
      <c r="C733" s="19"/>
      <c r="D733" s="19"/>
    </row>
    <row r="734" spans="2:4" x14ac:dyDescent="0.2">
      <c r="B734" s="3"/>
      <c r="C734" s="19"/>
      <c r="D734" s="19"/>
    </row>
    <row r="735" spans="2:4" x14ac:dyDescent="0.2">
      <c r="B735" s="3"/>
      <c r="C735" s="19"/>
      <c r="D735" s="19"/>
    </row>
    <row r="736" spans="2:4" x14ac:dyDescent="0.2">
      <c r="B736" s="3"/>
      <c r="C736" s="19"/>
      <c r="D736" s="19"/>
    </row>
    <row r="737" spans="2:4" x14ac:dyDescent="0.2">
      <c r="B737" s="3"/>
      <c r="C737" s="19"/>
      <c r="D737" s="19"/>
    </row>
    <row r="738" spans="2:4" x14ac:dyDescent="0.2">
      <c r="B738" s="3"/>
      <c r="C738" s="19"/>
      <c r="D738" s="19"/>
    </row>
    <row r="739" spans="2:4" x14ac:dyDescent="0.2">
      <c r="B739" s="3"/>
      <c r="C739" s="19"/>
      <c r="D739" s="19"/>
    </row>
    <row r="740" spans="2:4" x14ac:dyDescent="0.2">
      <c r="B740" s="3"/>
      <c r="C740" s="19"/>
      <c r="D740" s="19"/>
    </row>
    <row r="741" spans="2:4" x14ac:dyDescent="0.2">
      <c r="B741" s="3"/>
      <c r="C741" s="19"/>
      <c r="D741" s="19"/>
    </row>
    <row r="742" spans="2:4" x14ac:dyDescent="0.2">
      <c r="B742" s="3"/>
      <c r="C742" s="19"/>
      <c r="D742" s="19"/>
    </row>
    <row r="743" spans="2:4" x14ac:dyDescent="0.2">
      <c r="B743" s="3"/>
      <c r="C743" s="19"/>
      <c r="D743" s="19"/>
    </row>
    <row r="744" spans="2:4" x14ac:dyDescent="0.2">
      <c r="B744" s="3"/>
      <c r="C744" s="19"/>
      <c r="D744" s="19"/>
    </row>
    <row r="745" spans="2:4" x14ac:dyDescent="0.2">
      <c r="B745" s="3"/>
      <c r="C745" s="19"/>
      <c r="D745" s="19"/>
    </row>
    <row r="746" spans="2:4" x14ac:dyDescent="0.2">
      <c r="B746" s="3"/>
      <c r="C746" s="19"/>
      <c r="D746" s="19"/>
    </row>
    <row r="747" spans="2:4" x14ac:dyDescent="0.2">
      <c r="B747" s="3"/>
      <c r="C747" s="19"/>
      <c r="D747" s="19"/>
    </row>
    <row r="748" spans="2:4" x14ac:dyDescent="0.2">
      <c r="B748" s="3"/>
      <c r="C748" s="19"/>
      <c r="D748" s="19"/>
    </row>
    <row r="749" spans="2:4" x14ac:dyDescent="0.2">
      <c r="B749" s="3"/>
      <c r="C749" s="19"/>
      <c r="D749" s="19"/>
    </row>
    <row r="750" spans="2:4" x14ac:dyDescent="0.2">
      <c r="B750" s="3"/>
      <c r="C750" s="19"/>
      <c r="D750" s="19"/>
    </row>
    <row r="751" spans="2:4" x14ac:dyDescent="0.2">
      <c r="B751" s="3"/>
      <c r="C751" s="19"/>
      <c r="D751" s="19"/>
    </row>
    <row r="752" spans="2:4" x14ac:dyDescent="0.2">
      <c r="B752" s="3"/>
      <c r="C752" s="19"/>
      <c r="D752" s="19"/>
    </row>
    <row r="753" spans="2:4" x14ac:dyDescent="0.2">
      <c r="B753" s="3"/>
      <c r="C753" s="19"/>
      <c r="D753" s="19"/>
    </row>
    <row r="754" spans="2:4" x14ac:dyDescent="0.2">
      <c r="B754" s="3"/>
      <c r="C754" s="19"/>
      <c r="D754" s="19"/>
    </row>
    <row r="755" spans="2:4" x14ac:dyDescent="0.2">
      <c r="B755" s="3"/>
      <c r="C755" s="19"/>
      <c r="D755" s="19"/>
    </row>
    <row r="756" spans="2:4" x14ac:dyDescent="0.2">
      <c r="B756" s="3"/>
      <c r="C756" s="19"/>
      <c r="D756" s="19"/>
    </row>
    <row r="757" spans="2:4" x14ac:dyDescent="0.2">
      <c r="B757" s="3"/>
      <c r="C757" s="19"/>
      <c r="D757" s="19"/>
    </row>
    <row r="758" spans="2:4" x14ac:dyDescent="0.2">
      <c r="B758" s="3"/>
      <c r="C758" s="19"/>
      <c r="D758" s="19"/>
    </row>
    <row r="759" spans="2:4" x14ac:dyDescent="0.2">
      <c r="B759" s="3"/>
      <c r="C759" s="19"/>
      <c r="D759" s="19"/>
    </row>
    <row r="760" spans="2:4" x14ac:dyDescent="0.2">
      <c r="B760" s="3"/>
      <c r="C760" s="19"/>
      <c r="D760" s="19"/>
    </row>
    <row r="761" spans="2:4" x14ac:dyDescent="0.2">
      <c r="B761" s="3"/>
      <c r="C761" s="19"/>
      <c r="D761" s="19"/>
    </row>
    <row r="762" spans="2:4" x14ac:dyDescent="0.2">
      <c r="B762" s="3"/>
      <c r="C762" s="19"/>
      <c r="D762" s="19"/>
    </row>
    <row r="763" spans="2:4" x14ac:dyDescent="0.2">
      <c r="B763" s="3"/>
      <c r="C763" s="19"/>
      <c r="D763" s="19"/>
    </row>
    <row r="764" spans="2:4" x14ac:dyDescent="0.2">
      <c r="B764" s="3"/>
      <c r="C764" s="19"/>
      <c r="D764" s="19"/>
    </row>
    <row r="765" spans="2:4" x14ac:dyDescent="0.2">
      <c r="B765" s="3"/>
      <c r="C765" s="19"/>
      <c r="D765" s="19"/>
    </row>
    <row r="766" spans="2:4" x14ac:dyDescent="0.2">
      <c r="B766" s="3"/>
      <c r="C766" s="19"/>
      <c r="D766" s="19"/>
    </row>
    <row r="767" spans="2:4" x14ac:dyDescent="0.2">
      <c r="B767" s="3"/>
      <c r="C767" s="19"/>
      <c r="D767" s="19"/>
    </row>
    <row r="768" spans="2:4" x14ac:dyDescent="0.2">
      <c r="B768" s="3"/>
      <c r="C768" s="19"/>
      <c r="D768" s="19"/>
    </row>
    <row r="769" spans="2:4" x14ac:dyDescent="0.2">
      <c r="B769" s="3"/>
      <c r="C769" s="19"/>
      <c r="D769" s="19"/>
    </row>
    <row r="770" spans="2:4" x14ac:dyDescent="0.2">
      <c r="B770" s="3"/>
      <c r="C770" s="19"/>
      <c r="D770" s="19"/>
    </row>
    <row r="771" spans="2:4" x14ac:dyDescent="0.2">
      <c r="B771" s="3"/>
      <c r="C771" s="19"/>
      <c r="D771" s="19"/>
    </row>
    <row r="772" spans="2:4" x14ac:dyDescent="0.2">
      <c r="B772" s="3"/>
      <c r="C772" s="19"/>
      <c r="D772" s="19"/>
    </row>
    <row r="773" spans="2:4" x14ac:dyDescent="0.2">
      <c r="B773" s="3"/>
      <c r="C773" s="19"/>
      <c r="D773" s="19"/>
    </row>
    <row r="774" spans="2:4" x14ac:dyDescent="0.2">
      <c r="B774" s="3"/>
      <c r="C774" s="19"/>
      <c r="D774" s="19"/>
    </row>
    <row r="775" spans="2:4" x14ac:dyDescent="0.2">
      <c r="B775" s="3"/>
      <c r="C775" s="19"/>
      <c r="D775" s="19"/>
    </row>
    <row r="776" spans="2:4" x14ac:dyDescent="0.2">
      <c r="B776" s="3"/>
      <c r="C776" s="19"/>
      <c r="D776" s="19"/>
    </row>
    <row r="777" spans="2:4" x14ac:dyDescent="0.2">
      <c r="B777" s="3"/>
      <c r="C777" s="19"/>
      <c r="D777" s="19"/>
    </row>
    <row r="778" spans="2:4" x14ac:dyDescent="0.2">
      <c r="B778" s="3"/>
      <c r="C778" s="19"/>
      <c r="D778" s="19"/>
    </row>
    <row r="779" spans="2:4" x14ac:dyDescent="0.2">
      <c r="B779" s="3"/>
      <c r="C779" s="19"/>
      <c r="D779" s="19"/>
    </row>
    <row r="780" spans="2:4" x14ac:dyDescent="0.2">
      <c r="B780" s="3"/>
      <c r="C780" s="19"/>
      <c r="D780" s="19"/>
    </row>
    <row r="781" spans="2:4" x14ac:dyDescent="0.2">
      <c r="B781" s="3"/>
      <c r="C781" s="19"/>
      <c r="D781" s="19"/>
    </row>
    <row r="782" spans="2:4" x14ac:dyDescent="0.2">
      <c r="B782" s="3"/>
      <c r="C782" s="19"/>
      <c r="D782" s="19"/>
    </row>
    <row r="783" spans="2:4" x14ac:dyDescent="0.2">
      <c r="B783" s="3"/>
      <c r="C783" s="19"/>
      <c r="D783" s="19"/>
    </row>
    <row r="784" spans="2:4" x14ac:dyDescent="0.2">
      <c r="B784" s="3"/>
      <c r="C784" s="19"/>
      <c r="D784" s="19"/>
    </row>
    <row r="785" spans="2:4" x14ac:dyDescent="0.2">
      <c r="B785" s="3"/>
      <c r="C785" s="19"/>
      <c r="D785" s="19"/>
    </row>
    <row r="786" spans="2:4" x14ac:dyDescent="0.2">
      <c r="B786" s="3"/>
      <c r="C786" s="19"/>
      <c r="D786" s="19"/>
    </row>
    <row r="787" spans="2:4" x14ac:dyDescent="0.2">
      <c r="B787" s="3"/>
      <c r="C787" s="19"/>
      <c r="D787" s="19"/>
    </row>
    <row r="788" spans="2:4" x14ac:dyDescent="0.2">
      <c r="B788" s="3"/>
      <c r="C788" s="19"/>
      <c r="D788" s="19"/>
    </row>
    <row r="789" spans="2:4" x14ac:dyDescent="0.2">
      <c r="B789" s="3"/>
      <c r="C789" s="19"/>
      <c r="D789" s="19"/>
    </row>
    <row r="790" spans="2:4" x14ac:dyDescent="0.2">
      <c r="B790" s="3"/>
      <c r="C790" s="19"/>
      <c r="D790" s="19"/>
    </row>
    <row r="791" spans="2:4" x14ac:dyDescent="0.2">
      <c r="B791" s="3"/>
      <c r="C791" s="19"/>
      <c r="D791" s="19"/>
    </row>
    <row r="792" spans="2:4" x14ac:dyDescent="0.2">
      <c r="B792" s="3"/>
      <c r="C792" s="19"/>
      <c r="D792" s="19"/>
    </row>
    <row r="793" spans="2:4" x14ac:dyDescent="0.2">
      <c r="B793" s="3"/>
      <c r="C793" s="19"/>
      <c r="D793" s="19"/>
    </row>
    <row r="794" spans="2:4" x14ac:dyDescent="0.2">
      <c r="B794" s="3"/>
      <c r="C794" s="19"/>
      <c r="D794" s="19"/>
    </row>
    <row r="795" spans="2:4" x14ac:dyDescent="0.2">
      <c r="B795" s="3"/>
      <c r="C795" s="19"/>
      <c r="D795" s="19"/>
    </row>
    <row r="796" spans="2:4" x14ac:dyDescent="0.2">
      <c r="B796" s="3"/>
      <c r="C796" s="19"/>
      <c r="D796" s="19"/>
    </row>
    <row r="797" spans="2:4" x14ac:dyDescent="0.2">
      <c r="B797" s="3"/>
      <c r="C797" s="19"/>
      <c r="D797" s="19"/>
    </row>
    <row r="798" spans="2:4" x14ac:dyDescent="0.2">
      <c r="B798" s="3"/>
      <c r="C798" s="19"/>
      <c r="D798" s="19"/>
    </row>
    <row r="799" spans="2:4" x14ac:dyDescent="0.2">
      <c r="B799" s="3"/>
      <c r="C799" s="19"/>
      <c r="D799" s="19"/>
    </row>
    <row r="800" spans="2:4" x14ac:dyDescent="0.2">
      <c r="B800" s="3"/>
      <c r="C800" s="19"/>
      <c r="D800" s="19"/>
    </row>
    <row r="801" spans="2:4" x14ac:dyDescent="0.2">
      <c r="B801" s="3"/>
      <c r="C801" s="19"/>
      <c r="D801" s="19"/>
    </row>
    <row r="802" spans="2:4" x14ac:dyDescent="0.2">
      <c r="B802" s="3"/>
      <c r="C802" s="19"/>
      <c r="D802" s="19"/>
    </row>
    <row r="803" spans="2:4" x14ac:dyDescent="0.2">
      <c r="B803" s="3"/>
      <c r="C803" s="19"/>
      <c r="D803" s="19"/>
    </row>
    <row r="804" spans="2:4" x14ac:dyDescent="0.2">
      <c r="B804" s="3"/>
      <c r="C804" s="19"/>
      <c r="D804" s="19"/>
    </row>
    <row r="805" spans="2:4" x14ac:dyDescent="0.2">
      <c r="B805" s="3"/>
      <c r="C805" s="19"/>
      <c r="D805" s="19"/>
    </row>
    <row r="806" spans="2:4" x14ac:dyDescent="0.2">
      <c r="B806" s="3"/>
      <c r="C806" s="19"/>
      <c r="D806" s="19"/>
    </row>
    <row r="807" spans="2:4" x14ac:dyDescent="0.2">
      <c r="B807" s="3"/>
      <c r="C807" s="19"/>
      <c r="D807" s="19"/>
    </row>
    <row r="808" spans="2:4" x14ac:dyDescent="0.2">
      <c r="B808" s="3"/>
      <c r="C808" s="19"/>
      <c r="D808" s="19"/>
    </row>
    <row r="809" spans="2:4" x14ac:dyDescent="0.2">
      <c r="B809" s="3"/>
      <c r="C809" s="19"/>
      <c r="D809" s="19"/>
    </row>
    <row r="810" spans="2:4" x14ac:dyDescent="0.2">
      <c r="B810" s="3"/>
      <c r="C810" s="19"/>
      <c r="D810" s="19"/>
    </row>
    <row r="811" spans="2:4" x14ac:dyDescent="0.2">
      <c r="B811" s="3"/>
      <c r="C811" s="19"/>
      <c r="D811" s="19"/>
    </row>
    <row r="812" spans="2:4" x14ac:dyDescent="0.2">
      <c r="B812" s="3"/>
      <c r="C812" s="19"/>
      <c r="D812" s="19"/>
    </row>
    <row r="813" spans="2:4" x14ac:dyDescent="0.2">
      <c r="B813" s="3"/>
      <c r="C813" s="19"/>
      <c r="D813" s="19"/>
    </row>
    <row r="814" spans="2:4" x14ac:dyDescent="0.2">
      <c r="B814" s="3"/>
      <c r="C814" s="19"/>
      <c r="D814" s="19"/>
    </row>
    <row r="815" spans="2:4" x14ac:dyDescent="0.2">
      <c r="B815" s="3"/>
      <c r="C815" s="19"/>
      <c r="D815" s="19"/>
    </row>
    <row r="816" spans="2:4" x14ac:dyDescent="0.2">
      <c r="B816" s="3"/>
      <c r="C816" s="19"/>
      <c r="D816" s="19"/>
    </row>
    <row r="817" spans="2:4" x14ac:dyDescent="0.2">
      <c r="B817" s="3"/>
      <c r="C817" s="19"/>
      <c r="D817" s="19"/>
    </row>
    <row r="818" spans="2:4" x14ac:dyDescent="0.2">
      <c r="B818" s="3"/>
      <c r="C818" s="19"/>
      <c r="D818" s="19"/>
    </row>
    <row r="819" spans="2:4" x14ac:dyDescent="0.2">
      <c r="B819" s="3"/>
      <c r="C819" s="19"/>
      <c r="D819" s="19"/>
    </row>
    <row r="820" spans="2:4" x14ac:dyDescent="0.2">
      <c r="B820" s="3"/>
      <c r="C820" s="19"/>
      <c r="D820" s="19"/>
    </row>
    <row r="821" spans="2:4" x14ac:dyDescent="0.2">
      <c r="B821" s="3"/>
      <c r="C821" s="19"/>
      <c r="D821" s="19"/>
    </row>
    <row r="822" spans="2:4" x14ac:dyDescent="0.2">
      <c r="B822" s="3"/>
      <c r="C822" s="19"/>
      <c r="D822" s="19"/>
    </row>
    <row r="823" spans="2:4" x14ac:dyDescent="0.2">
      <c r="B823" s="3"/>
      <c r="C823" s="19"/>
      <c r="D823" s="19"/>
    </row>
    <row r="824" spans="2:4" x14ac:dyDescent="0.2">
      <c r="B824" s="3"/>
      <c r="C824" s="19"/>
      <c r="D824" s="19"/>
    </row>
    <row r="825" spans="2:4" x14ac:dyDescent="0.2">
      <c r="B825" s="3"/>
      <c r="C825" s="19"/>
      <c r="D825" s="19"/>
    </row>
    <row r="826" spans="2:4" x14ac:dyDescent="0.2">
      <c r="B826" s="3"/>
      <c r="C826" s="19"/>
      <c r="D826" s="19"/>
    </row>
    <row r="827" spans="2:4" x14ac:dyDescent="0.2">
      <c r="B827" s="3"/>
      <c r="C827" s="19"/>
      <c r="D827" s="19"/>
    </row>
    <row r="828" spans="2:4" x14ac:dyDescent="0.2">
      <c r="B828" s="3"/>
      <c r="C828" s="19"/>
      <c r="D828" s="19"/>
    </row>
    <row r="829" spans="2:4" x14ac:dyDescent="0.2">
      <c r="B829" s="3"/>
      <c r="C829" s="19"/>
      <c r="D829" s="19"/>
    </row>
    <row r="830" spans="2:4" x14ac:dyDescent="0.2">
      <c r="B830" s="3"/>
      <c r="C830" s="19"/>
      <c r="D830" s="19"/>
    </row>
    <row r="831" spans="2:4" x14ac:dyDescent="0.2">
      <c r="B831" s="3"/>
      <c r="C831" s="19"/>
      <c r="D831" s="19"/>
    </row>
    <row r="832" spans="2:4" x14ac:dyDescent="0.2">
      <c r="B832" s="3"/>
      <c r="C832" s="19"/>
      <c r="D832" s="19"/>
    </row>
    <row r="833" spans="2:4" x14ac:dyDescent="0.2">
      <c r="B833" s="3"/>
      <c r="C833" s="19"/>
      <c r="D833" s="19"/>
    </row>
    <row r="834" spans="2:4" x14ac:dyDescent="0.2">
      <c r="B834" s="3"/>
      <c r="C834" s="19"/>
      <c r="D834" s="19"/>
    </row>
    <row r="835" spans="2:4" x14ac:dyDescent="0.2">
      <c r="B835" s="3"/>
      <c r="C835" s="19"/>
      <c r="D835" s="19"/>
    </row>
    <row r="836" spans="2:4" x14ac:dyDescent="0.2">
      <c r="B836" s="3"/>
      <c r="C836" s="19"/>
      <c r="D836" s="19"/>
    </row>
    <row r="837" spans="2:4" x14ac:dyDescent="0.2">
      <c r="B837" s="3"/>
      <c r="C837" s="19"/>
      <c r="D837" s="19"/>
    </row>
    <row r="838" spans="2:4" x14ac:dyDescent="0.2">
      <c r="B838" s="3"/>
      <c r="C838" s="19"/>
      <c r="D838" s="19"/>
    </row>
    <row r="839" spans="2:4" x14ac:dyDescent="0.2">
      <c r="B839" s="3"/>
      <c r="C839" s="19"/>
      <c r="D839" s="19"/>
    </row>
    <row r="840" spans="2:4" x14ac:dyDescent="0.2">
      <c r="B840" s="3"/>
      <c r="C840" s="19"/>
      <c r="D840" s="19"/>
    </row>
    <row r="841" spans="2:4" x14ac:dyDescent="0.2">
      <c r="B841" s="3"/>
      <c r="C841" s="19"/>
      <c r="D841" s="19"/>
    </row>
    <row r="842" spans="2:4" x14ac:dyDescent="0.2">
      <c r="B842" s="3"/>
      <c r="C842" s="19"/>
      <c r="D842" s="19"/>
    </row>
    <row r="843" spans="2:4" x14ac:dyDescent="0.2">
      <c r="B843" s="3"/>
      <c r="C843" s="19"/>
      <c r="D843" s="19"/>
    </row>
    <row r="844" spans="2:4" x14ac:dyDescent="0.2">
      <c r="B844" s="3"/>
      <c r="C844" s="19"/>
      <c r="D844" s="19"/>
    </row>
    <row r="845" spans="2:4" x14ac:dyDescent="0.2">
      <c r="B845" s="3"/>
      <c r="C845" s="19"/>
      <c r="D845" s="19"/>
    </row>
    <row r="846" spans="2:4" x14ac:dyDescent="0.2">
      <c r="B846" s="3"/>
      <c r="C846" s="19"/>
      <c r="D846" s="19"/>
    </row>
    <row r="847" spans="2:4" x14ac:dyDescent="0.2">
      <c r="B847" s="3"/>
      <c r="C847" s="19"/>
      <c r="D847" s="19"/>
    </row>
    <row r="848" spans="2:4" x14ac:dyDescent="0.2">
      <c r="B848" s="3"/>
      <c r="C848" s="19"/>
      <c r="D848" s="19"/>
    </row>
    <row r="849" spans="2:4" x14ac:dyDescent="0.2">
      <c r="B849" s="3"/>
      <c r="C849" s="19"/>
      <c r="D849" s="19"/>
    </row>
    <row r="850" spans="2:4" x14ac:dyDescent="0.2">
      <c r="B850" s="3"/>
      <c r="C850" s="19"/>
      <c r="D850" s="19"/>
    </row>
    <row r="851" spans="2:4" x14ac:dyDescent="0.2">
      <c r="B851" s="3"/>
      <c r="C851" s="19"/>
      <c r="D851" s="19"/>
    </row>
    <row r="852" spans="2:4" x14ac:dyDescent="0.2">
      <c r="B852" s="3"/>
      <c r="C852" s="19"/>
      <c r="D852" s="19"/>
    </row>
    <row r="853" spans="2:4" x14ac:dyDescent="0.2">
      <c r="B853" s="3"/>
      <c r="C853" s="19"/>
      <c r="D853" s="19"/>
    </row>
    <row r="854" spans="2:4" x14ac:dyDescent="0.2">
      <c r="B854" s="3"/>
      <c r="C854" s="19"/>
      <c r="D854" s="19"/>
    </row>
    <row r="855" spans="2:4" x14ac:dyDescent="0.2">
      <c r="B855" s="3"/>
      <c r="C855" s="19"/>
      <c r="D855" s="19"/>
    </row>
    <row r="856" spans="2:4" x14ac:dyDescent="0.2">
      <c r="B856" s="3"/>
      <c r="C856" s="19"/>
      <c r="D856" s="19"/>
    </row>
    <row r="857" spans="2:4" x14ac:dyDescent="0.2">
      <c r="B857" s="3"/>
      <c r="C857" s="19"/>
      <c r="D857" s="19"/>
    </row>
    <row r="858" spans="2:4" x14ac:dyDescent="0.2">
      <c r="B858" s="3"/>
      <c r="C858" s="19"/>
      <c r="D858" s="19"/>
    </row>
    <row r="859" spans="2:4" x14ac:dyDescent="0.2">
      <c r="B859" s="3"/>
      <c r="C859" s="19"/>
      <c r="D859" s="19"/>
    </row>
    <row r="860" spans="2:4" x14ac:dyDescent="0.2">
      <c r="B860" s="3"/>
      <c r="C860" s="19"/>
      <c r="D860" s="19"/>
    </row>
    <row r="861" spans="2:4" x14ac:dyDescent="0.2">
      <c r="B861" s="3"/>
      <c r="C861" s="19"/>
      <c r="D861" s="19"/>
    </row>
    <row r="862" spans="2:4" x14ac:dyDescent="0.2">
      <c r="B862" s="3"/>
      <c r="C862" s="19"/>
      <c r="D862" s="19"/>
    </row>
    <row r="863" spans="2:4" x14ac:dyDescent="0.2">
      <c r="B863" s="3"/>
      <c r="C863" s="19"/>
      <c r="D863" s="19"/>
    </row>
    <row r="864" spans="2:4" x14ac:dyDescent="0.2">
      <c r="B864" s="3"/>
      <c r="C864" s="19"/>
      <c r="D864" s="19"/>
    </row>
    <row r="865" spans="2:4" x14ac:dyDescent="0.2">
      <c r="B865" s="3"/>
      <c r="C865" s="19"/>
      <c r="D865" s="19"/>
    </row>
    <row r="866" spans="2:4" x14ac:dyDescent="0.2">
      <c r="B866" s="3"/>
      <c r="C866" s="19"/>
      <c r="D866" s="19"/>
    </row>
    <row r="867" spans="2:4" x14ac:dyDescent="0.2">
      <c r="B867" s="3"/>
      <c r="C867" s="19"/>
      <c r="D867" s="19"/>
    </row>
    <row r="868" spans="2:4" x14ac:dyDescent="0.2">
      <c r="B868" s="3"/>
      <c r="C868" s="19"/>
      <c r="D868" s="19"/>
    </row>
    <row r="869" spans="2:4" x14ac:dyDescent="0.2">
      <c r="B869" s="3"/>
      <c r="C869" s="19"/>
      <c r="D869" s="19"/>
    </row>
    <row r="870" spans="2:4" x14ac:dyDescent="0.2">
      <c r="B870" s="3"/>
      <c r="C870" s="19"/>
      <c r="D870" s="19"/>
    </row>
    <row r="871" spans="2:4" x14ac:dyDescent="0.2">
      <c r="B871" s="3"/>
      <c r="C871" s="19"/>
      <c r="D871" s="19"/>
    </row>
    <row r="872" spans="2:4" x14ac:dyDescent="0.2">
      <c r="B872" s="3"/>
      <c r="C872" s="19"/>
      <c r="D872" s="19"/>
    </row>
    <row r="873" spans="2:4" x14ac:dyDescent="0.2">
      <c r="B873" s="3"/>
      <c r="C873" s="19"/>
      <c r="D873" s="19"/>
    </row>
    <row r="874" spans="2:4" x14ac:dyDescent="0.2">
      <c r="B874" s="3"/>
      <c r="C874" s="19"/>
      <c r="D874" s="19"/>
    </row>
    <row r="875" spans="2:4" x14ac:dyDescent="0.2">
      <c r="B875" s="3"/>
      <c r="C875" s="19"/>
      <c r="D875" s="19"/>
    </row>
    <row r="876" spans="2:4" x14ac:dyDescent="0.2">
      <c r="B876" s="3"/>
      <c r="C876" s="19"/>
      <c r="D876" s="19"/>
    </row>
    <row r="877" spans="2:4" x14ac:dyDescent="0.2">
      <c r="B877" s="3"/>
      <c r="C877" s="19"/>
      <c r="D877" s="19"/>
    </row>
    <row r="878" spans="2:4" x14ac:dyDescent="0.2">
      <c r="B878" s="3"/>
      <c r="C878" s="19"/>
      <c r="D878" s="19"/>
    </row>
    <row r="879" spans="2:4" x14ac:dyDescent="0.2">
      <c r="B879" s="3"/>
      <c r="C879" s="19"/>
      <c r="D879" s="19"/>
    </row>
    <row r="880" spans="2:4" x14ac:dyDescent="0.2">
      <c r="B880" s="3"/>
      <c r="C880" s="19"/>
      <c r="D880" s="19"/>
    </row>
    <row r="881" spans="2:4" x14ac:dyDescent="0.2">
      <c r="B881" s="3"/>
      <c r="C881" s="19"/>
      <c r="D881" s="19"/>
    </row>
    <row r="882" spans="2:4" x14ac:dyDescent="0.2">
      <c r="B882" s="3"/>
      <c r="C882" s="19"/>
      <c r="D882" s="19"/>
    </row>
    <row r="883" spans="2:4" x14ac:dyDescent="0.2">
      <c r="B883" s="3"/>
      <c r="C883" s="19"/>
      <c r="D883" s="19"/>
    </row>
    <row r="884" spans="2:4" x14ac:dyDescent="0.2">
      <c r="B884" s="3"/>
      <c r="C884" s="19"/>
      <c r="D884" s="19"/>
    </row>
    <row r="885" spans="2:4" x14ac:dyDescent="0.2">
      <c r="B885" s="3"/>
      <c r="C885" s="19"/>
      <c r="D885" s="19"/>
    </row>
    <row r="886" spans="2:4" x14ac:dyDescent="0.2">
      <c r="B886" s="3"/>
      <c r="C886" s="19"/>
      <c r="D886" s="19"/>
    </row>
    <row r="887" spans="2:4" x14ac:dyDescent="0.2">
      <c r="B887" s="3"/>
      <c r="C887" s="19"/>
      <c r="D887" s="19"/>
    </row>
    <row r="888" spans="2:4" x14ac:dyDescent="0.2">
      <c r="B888" s="3"/>
      <c r="C888" s="19"/>
      <c r="D888" s="19"/>
    </row>
    <row r="889" spans="2:4" x14ac:dyDescent="0.2">
      <c r="B889" s="3"/>
      <c r="C889" s="19"/>
      <c r="D889" s="19"/>
    </row>
    <row r="890" spans="2:4" x14ac:dyDescent="0.2">
      <c r="B890" s="3"/>
      <c r="C890" s="19"/>
      <c r="D890" s="19"/>
    </row>
    <row r="891" spans="2:4" x14ac:dyDescent="0.2">
      <c r="B891" s="3"/>
      <c r="C891" s="19"/>
      <c r="D891" s="19"/>
    </row>
    <row r="892" spans="2:4" x14ac:dyDescent="0.2">
      <c r="B892" s="3"/>
      <c r="C892" s="19"/>
      <c r="D892" s="19"/>
    </row>
    <row r="893" spans="2:4" x14ac:dyDescent="0.2">
      <c r="B893" s="3"/>
      <c r="C893" s="19"/>
      <c r="D893" s="19"/>
    </row>
    <row r="894" spans="2:4" x14ac:dyDescent="0.2">
      <c r="B894" s="3"/>
      <c r="C894" s="19"/>
      <c r="D894" s="19"/>
    </row>
    <row r="895" spans="2:4" x14ac:dyDescent="0.2">
      <c r="B895" s="3"/>
      <c r="C895" s="19"/>
      <c r="D895" s="19"/>
    </row>
    <row r="896" spans="2:4" x14ac:dyDescent="0.2">
      <c r="B896" s="3"/>
      <c r="C896" s="19"/>
      <c r="D896" s="19"/>
    </row>
    <row r="897" spans="2:4" x14ac:dyDescent="0.2">
      <c r="B897" s="3"/>
      <c r="C897" s="19"/>
      <c r="D897" s="19"/>
    </row>
    <row r="898" spans="2:4" x14ac:dyDescent="0.2">
      <c r="B898" s="3"/>
      <c r="C898" s="19"/>
      <c r="D898" s="19"/>
    </row>
    <row r="899" spans="2:4" x14ac:dyDescent="0.2">
      <c r="B899" s="3"/>
      <c r="C899" s="19"/>
      <c r="D899" s="19"/>
    </row>
    <row r="900" spans="2:4" x14ac:dyDescent="0.2">
      <c r="B900" s="3"/>
      <c r="C900" s="19"/>
      <c r="D900" s="19"/>
    </row>
    <row r="901" spans="2:4" x14ac:dyDescent="0.2">
      <c r="B901" s="3"/>
      <c r="C901" s="19"/>
      <c r="D901" s="19"/>
    </row>
    <row r="902" spans="2:4" x14ac:dyDescent="0.2">
      <c r="B902" s="3"/>
      <c r="C902" s="19"/>
      <c r="D902" s="19"/>
    </row>
    <row r="903" spans="2:4" x14ac:dyDescent="0.2">
      <c r="B903" s="3"/>
      <c r="C903" s="19"/>
      <c r="D903" s="19"/>
    </row>
    <row r="904" spans="2:4" x14ac:dyDescent="0.2">
      <c r="B904" s="3"/>
      <c r="C904" s="19"/>
      <c r="D904" s="19"/>
    </row>
    <row r="905" spans="2:4" x14ac:dyDescent="0.2">
      <c r="B905" s="3"/>
      <c r="C905" s="19"/>
      <c r="D905" s="19"/>
    </row>
    <row r="906" spans="2:4" x14ac:dyDescent="0.2">
      <c r="B906" s="3"/>
      <c r="C906" s="19"/>
      <c r="D906" s="19"/>
    </row>
    <row r="907" spans="2:4" x14ac:dyDescent="0.2">
      <c r="B907" s="3"/>
      <c r="C907" s="19"/>
      <c r="D907" s="19"/>
    </row>
    <row r="908" spans="2:4" x14ac:dyDescent="0.2">
      <c r="B908" s="3"/>
      <c r="C908" s="19"/>
      <c r="D908" s="19"/>
    </row>
    <row r="909" spans="2:4" x14ac:dyDescent="0.2">
      <c r="B909" s="3"/>
      <c r="C909" s="19"/>
      <c r="D909" s="19"/>
    </row>
    <row r="910" spans="2:4" x14ac:dyDescent="0.2">
      <c r="B910" s="3"/>
      <c r="C910" s="19"/>
      <c r="D910" s="19"/>
    </row>
    <row r="911" spans="2:4" x14ac:dyDescent="0.2">
      <c r="B911" s="3"/>
      <c r="C911" s="19"/>
      <c r="D911" s="19"/>
    </row>
    <row r="912" spans="2:4" x14ac:dyDescent="0.2">
      <c r="B912" s="3"/>
      <c r="C912" s="19"/>
      <c r="D912" s="19"/>
    </row>
    <row r="913" spans="2:4" x14ac:dyDescent="0.2">
      <c r="B913" s="3"/>
      <c r="C913" s="19"/>
      <c r="D913" s="19"/>
    </row>
    <row r="914" spans="2:4" x14ac:dyDescent="0.2">
      <c r="B914" s="3"/>
      <c r="C914" s="19"/>
      <c r="D914" s="19"/>
    </row>
    <row r="915" spans="2:4" x14ac:dyDescent="0.2">
      <c r="B915" s="3"/>
      <c r="C915" s="19"/>
      <c r="D915" s="19"/>
    </row>
    <row r="916" spans="2:4" x14ac:dyDescent="0.2">
      <c r="B916" s="3"/>
      <c r="C916" s="19"/>
      <c r="D916" s="19"/>
    </row>
    <row r="917" spans="2:4" x14ac:dyDescent="0.2">
      <c r="B917" s="3"/>
      <c r="C917" s="19"/>
      <c r="D917" s="19"/>
    </row>
    <row r="918" spans="2:4" x14ac:dyDescent="0.2">
      <c r="B918" s="3"/>
      <c r="C918" s="19"/>
      <c r="D918" s="19"/>
    </row>
    <row r="919" spans="2:4" x14ac:dyDescent="0.2">
      <c r="B919" s="3"/>
      <c r="C919" s="19"/>
      <c r="D919" s="19"/>
    </row>
    <row r="920" spans="2:4" x14ac:dyDescent="0.2">
      <c r="B920" s="3"/>
      <c r="C920" s="19"/>
      <c r="D920" s="19"/>
    </row>
    <row r="921" spans="2:4" x14ac:dyDescent="0.2">
      <c r="B921" s="3"/>
      <c r="C921" s="19"/>
      <c r="D921" s="19"/>
    </row>
    <row r="922" spans="2:4" x14ac:dyDescent="0.2">
      <c r="B922" s="3"/>
      <c r="C922" s="19"/>
      <c r="D922" s="19"/>
    </row>
    <row r="923" spans="2:4" x14ac:dyDescent="0.2">
      <c r="B923" s="3"/>
      <c r="C923" s="19"/>
      <c r="D923" s="19"/>
    </row>
    <row r="924" spans="2:4" x14ac:dyDescent="0.2">
      <c r="B924" s="3"/>
      <c r="C924" s="19"/>
      <c r="D924" s="19"/>
    </row>
    <row r="925" spans="2:4" x14ac:dyDescent="0.2">
      <c r="B925" s="3"/>
      <c r="C925" s="19"/>
      <c r="D925" s="19"/>
    </row>
    <row r="926" spans="2:4" x14ac:dyDescent="0.2">
      <c r="B926" s="3"/>
      <c r="C926" s="19"/>
      <c r="D926" s="19"/>
    </row>
    <row r="927" spans="2:4" x14ac:dyDescent="0.2">
      <c r="B927" s="3"/>
      <c r="C927" s="19"/>
      <c r="D927" s="19"/>
    </row>
    <row r="928" spans="2:4" x14ac:dyDescent="0.2">
      <c r="B928" s="3"/>
      <c r="C928" s="19"/>
      <c r="D928" s="19"/>
    </row>
    <row r="929" spans="2:4" x14ac:dyDescent="0.2">
      <c r="B929" s="3"/>
      <c r="C929" s="19"/>
      <c r="D929" s="19"/>
    </row>
    <row r="930" spans="2:4" x14ac:dyDescent="0.2">
      <c r="B930" s="3"/>
      <c r="C930" s="19"/>
      <c r="D930" s="19"/>
    </row>
    <row r="931" spans="2:4" x14ac:dyDescent="0.2">
      <c r="B931" s="3"/>
      <c r="C931" s="19"/>
      <c r="D931" s="19"/>
    </row>
    <row r="932" spans="2:4" x14ac:dyDescent="0.2">
      <c r="B932" s="3"/>
      <c r="C932" s="19"/>
      <c r="D932" s="19"/>
    </row>
    <row r="933" spans="2:4" x14ac:dyDescent="0.2">
      <c r="B933" s="3"/>
      <c r="C933" s="19"/>
      <c r="D933" s="19"/>
    </row>
    <row r="934" spans="2:4" x14ac:dyDescent="0.2">
      <c r="B934" s="3"/>
      <c r="C934" s="19"/>
      <c r="D934" s="19"/>
    </row>
    <row r="935" spans="2:4" x14ac:dyDescent="0.2">
      <c r="B935" s="3"/>
      <c r="C935" s="19"/>
      <c r="D935" s="19"/>
    </row>
    <row r="936" spans="2:4" x14ac:dyDescent="0.2">
      <c r="B936" s="3"/>
      <c r="C936" s="19"/>
      <c r="D936" s="19"/>
    </row>
    <row r="937" spans="2:4" x14ac:dyDescent="0.2">
      <c r="B937" s="3"/>
      <c r="C937" s="19"/>
      <c r="D937" s="19"/>
    </row>
    <row r="938" spans="2:4" x14ac:dyDescent="0.2">
      <c r="B938" s="3"/>
      <c r="C938" s="19"/>
      <c r="D938" s="19"/>
    </row>
    <row r="939" spans="2:4" x14ac:dyDescent="0.2">
      <c r="B939" s="3"/>
      <c r="C939" s="19"/>
      <c r="D939" s="19"/>
    </row>
    <row r="940" spans="2:4" x14ac:dyDescent="0.2">
      <c r="B940" s="3"/>
      <c r="C940" s="19"/>
      <c r="D940" s="19"/>
    </row>
    <row r="941" spans="2:4" x14ac:dyDescent="0.2">
      <c r="B941" s="3"/>
      <c r="C941" s="19"/>
      <c r="D941" s="19"/>
    </row>
    <row r="942" spans="2:4" x14ac:dyDescent="0.2">
      <c r="B942" s="3"/>
      <c r="C942" s="19"/>
      <c r="D942" s="19"/>
    </row>
    <row r="943" spans="2:4" x14ac:dyDescent="0.2">
      <c r="B943" s="3"/>
      <c r="C943" s="19"/>
      <c r="D943" s="19"/>
    </row>
    <row r="944" spans="2:4" x14ac:dyDescent="0.2">
      <c r="B944" s="3"/>
      <c r="C944" s="19"/>
      <c r="D944" s="19"/>
    </row>
    <row r="945" spans="2:4" x14ac:dyDescent="0.2">
      <c r="B945" s="3"/>
      <c r="C945" s="19"/>
      <c r="D945" s="19"/>
    </row>
    <row r="946" spans="2:4" x14ac:dyDescent="0.2">
      <c r="B946" s="3"/>
      <c r="C946" s="19"/>
      <c r="D946" s="19"/>
    </row>
    <row r="947" spans="2:4" x14ac:dyDescent="0.2">
      <c r="B947" s="3"/>
      <c r="C947" s="19"/>
      <c r="D947" s="19"/>
    </row>
    <row r="948" spans="2:4" x14ac:dyDescent="0.2">
      <c r="B948" s="3"/>
      <c r="C948" s="19"/>
      <c r="D948" s="19"/>
    </row>
    <row r="949" spans="2:4" x14ac:dyDescent="0.2">
      <c r="B949" s="3"/>
      <c r="C949" s="19"/>
      <c r="D949" s="19"/>
    </row>
    <row r="950" spans="2:4" x14ac:dyDescent="0.2">
      <c r="B950" s="3"/>
      <c r="C950" s="19"/>
      <c r="D950" s="19"/>
    </row>
    <row r="951" spans="2:4" x14ac:dyDescent="0.2">
      <c r="B951" s="3"/>
      <c r="C951" s="19"/>
      <c r="D951" s="19"/>
    </row>
    <row r="952" spans="2:4" x14ac:dyDescent="0.2">
      <c r="B952" s="3"/>
      <c r="C952" s="19"/>
      <c r="D952" s="19"/>
    </row>
    <row r="953" spans="2:4" x14ac:dyDescent="0.2">
      <c r="B953" s="3"/>
      <c r="C953" s="19"/>
      <c r="D953" s="19"/>
    </row>
    <row r="954" spans="2:4" x14ac:dyDescent="0.2">
      <c r="B954" s="3"/>
      <c r="C954" s="19"/>
      <c r="D954" s="19"/>
    </row>
    <row r="955" spans="2:4" x14ac:dyDescent="0.2">
      <c r="B955" s="3"/>
      <c r="C955" s="19"/>
      <c r="D955" s="19"/>
    </row>
    <row r="956" spans="2:4" x14ac:dyDescent="0.2">
      <c r="B956" s="3"/>
      <c r="C956" s="19"/>
      <c r="D956" s="19"/>
    </row>
    <row r="957" spans="2:4" x14ac:dyDescent="0.2">
      <c r="B957" s="3"/>
      <c r="C957" s="19"/>
      <c r="D957" s="19"/>
    </row>
    <row r="958" spans="2:4" x14ac:dyDescent="0.2">
      <c r="B958" s="3"/>
      <c r="C958" s="19"/>
      <c r="D958" s="19"/>
    </row>
    <row r="959" spans="2:4" x14ac:dyDescent="0.2">
      <c r="B959" s="3"/>
      <c r="C959" s="19"/>
      <c r="D959" s="19"/>
    </row>
    <row r="960" spans="2:4" x14ac:dyDescent="0.2">
      <c r="B960" s="3"/>
      <c r="C960" s="19"/>
      <c r="D960" s="19"/>
    </row>
    <row r="961" spans="2:4" x14ac:dyDescent="0.2">
      <c r="B961" s="3"/>
      <c r="C961" s="19"/>
      <c r="D961" s="19"/>
    </row>
    <row r="962" spans="2:4" x14ac:dyDescent="0.2">
      <c r="B962" s="3"/>
      <c r="C962" s="19"/>
      <c r="D962" s="19"/>
    </row>
    <row r="963" spans="2:4" x14ac:dyDescent="0.2">
      <c r="B963" s="3"/>
      <c r="C963" s="19"/>
      <c r="D963" s="19"/>
    </row>
    <row r="964" spans="2:4" x14ac:dyDescent="0.2">
      <c r="B964" s="3"/>
      <c r="C964" s="19"/>
      <c r="D964" s="19"/>
    </row>
    <row r="965" spans="2:4" x14ac:dyDescent="0.2">
      <c r="B965" s="3"/>
      <c r="C965" s="19"/>
      <c r="D965" s="19"/>
    </row>
    <row r="966" spans="2:4" x14ac:dyDescent="0.2">
      <c r="B966" s="3"/>
      <c r="C966" s="19"/>
      <c r="D966" s="19"/>
    </row>
    <row r="967" spans="2:4" x14ac:dyDescent="0.2">
      <c r="B967" s="3"/>
      <c r="C967" s="19"/>
      <c r="D967" s="19"/>
    </row>
    <row r="968" spans="2:4" x14ac:dyDescent="0.2">
      <c r="B968" s="3"/>
      <c r="C968" s="19"/>
      <c r="D968" s="19"/>
    </row>
    <row r="969" spans="2:4" x14ac:dyDescent="0.2">
      <c r="B969" s="3"/>
      <c r="C969" s="19"/>
      <c r="D969" s="19"/>
    </row>
    <row r="970" spans="2:4" x14ac:dyDescent="0.2">
      <c r="B970" s="3"/>
      <c r="C970" s="19"/>
      <c r="D970" s="19"/>
    </row>
    <row r="971" spans="2:4" x14ac:dyDescent="0.2">
      <c r="B971" s="3"/>
      <c r="C971" s="19"/>
      <c r="D971" s="19"/>
    </row>
    <row r="972" spans="2:4" x14ac:dyDescent="0.2">
      <c r="B972" s="3"/>
      <c r="C972" s="19"/>
      <c r="D972" s="19"/>
    </row>
    <row r="973" spans="2:4" x14ac:dyDescent="0.2">
      <c r="B973" s="3"/>
      <c r="C973" s="19"/>
      <c r="D973" s="19"/>
    </row>
    <row r="974" spans="2:4" x14ac:dyDescent="0.2">
      <c r="B974" s="3"/>
      <c r="C974" s="19"/>
      <c r="D974" s="19"/>
    </row>
    <row r="975" spans="2:4" x14ac:dyDescent="0.2">
      <c r="B975" s="3"/>
      <c r="C975" s="19"/>
      <c r="D975" s="19"/>
    </row>
    <row r="976" spans="2:4" x14ac:dyDescent="0.2">
      <c r="B976" s="3"/>
      <c r="C976" s="19"/>
      <c r="D976" s="19"/>
    </row>
    <row r="977" spans="2:4" x14ac:dyDescent="0.2">
      <c r="B977" s="3"/>
      <c r="C977" s="19"/>
      <c r="D977" s="19"/>
    </row>
    <row r="978" spans="2:4" x14ac:dyDescent="0.2">
      <c r="B978" s="3"/>
      <c r="C978" s="19"/>
      <c r="D978" s="19"/>
    </row>
    <row r="979" spans="2:4" x14ac:dyDescent="0.2">
      <c r="B979" s="3"/>
      <c r="C979" s="19"/>
      <c r="D979" s="19"/>
    </row>
    <row r="980" spans="2:4" x14ac:dyDescent="0.2">
      <c r="B980" s="3"/>
      <c r="C980" s="19"/>
      <c r="D980" s="19"/>
    </row>
    <row r="981" spans="2:4" x14ac:dyDescent="0.2">
      <c r="B981" s="3"/>
      <c r="C981" s="19"/>
      <c r="D981" s="19"/>
    </row>
    <row r="982" spans="2:4" x14ac:dyDescent="0.2">
      <c r="B982" s="3"/>
      <c r="C982" s="19"/>
      <c r="D982" s="19"/>
    </row>
    <row r="983" spans="2:4" x14ac:dyDescent="0.2">
      <c r="B983" s="3"/>
      <c r="C983" s="19"/>
      <c r="D983" s="19"/>
    </row>
    <row r="984" spans="2:4" x14ac:dyDescent="0.2">
      <c r="B984" s="3"/>
      <c r="C984" s="19"/>
      <c r="D984" s="19"/>
    </row>
    <row r="985" spans="2:4" x14ac:dyDescent="0.2">
      <c r="B985" s="3"/>
      <c r="C985" s="19"/>
      <c r="D985" s="19"/>
    </row>
    <row r="986" spans="2:4" x14ac:dyDescent="0.2">
      <c r="B986" s="3"/>
      <c r="C986" s="19"/>
      <c r="D986" s="19"/>
    </row>
    <row r="987" spans="2:4" x14ac:dyDescent="0.2">
      <c r="B987" s="3"/>
      <c r="C987" s="19"/>
      <c r="D987" s="19"/>
    </row>
    <row r="988" spans="2:4" x14ac:dyDescent="0.2">
      <c r="B988" s="3"/>
      <c r="C988" s="19"/>
      <c r="D988" s="19"/>
    </row>
    <row r="989" spans="2:4" x14ac:dyDescent="0.2">
      <c r="B989" s="3"/>
      <c r="C989" s="19"/>
      <c r="D989" s="19"/>
    </row>
    <row r="990" spans="2:4" x14ac:dyDescent="0.2">
      <c r="B990" s="3"/>
      <c r="C990" s="19"/>
      <c r="D990" s="19"/>
    </row>
    <row r="991" spans="2:4" x14ac:dyDescent="0.2">
      <c r="B991" s="3"/>
      <c r="C991" s="19"/>
      <c r="D991" s="19"/>
    </row>
    <row r="992" spans="2:4" x14ac:dyDescent="0.2">
      <c r="B992" s="3"/>
      <c r="C992" s="19"/>
      <c r="D992" s="19"/>
    </row>
    <row r="993" spans="2:4" x14ac:dyDescent="0.2">
      <c r="B993" s="3"/>
      <c r="C993" s="19"/>
      <c r="D993" s="19"/>
    </row>
    <row r="994" spans="2:4" x14ac:dyDescent="0.2">
      <c r="B994" s="3"/>
      <c r="C994" s="19"/>
      <c r="D994" s="19"/>
    </row>
    <row r="995" spans="2:4" x14ac:dyDescent="0.2">
      <c r="B995" s="3"/>
      <c r="C995" s="19"/>
      <c r="D995" s="19"/>
    </row>
    <row r="996" spans="2:4" x14ac:dyDescent="0.2">
      <c r="B996" s="3"/>
      <c r="C996" s="19"/>
      <c r="D996" s="19"/>
    </row>
    <row r="997" spans="2:4" x14ac:dyDescent="0.2">
      <c r="B997" s="3"/>
      <c r="C997" s="19"/>
      <c r="D997" s="19"/>
    </row>
    <row r="998" spans="2:4" x14ac:dyDescent="0.2">
      <c r="B998" s="3"/>
      <c r="C998" s="19"/>
      <c r="D998" s="19"/>
    </row>
    <row r="999" spans="2:4" x14ac:dyDescent="0.2">
      <c r="B999" s="3"/>
      <c r="C999" s="19"/>
      <c r="D999" s="19"/>
    </row>
    <row r="1000" spans="2:4" x14ac:dyDescent="0.2">
      <c r="B1000" s="3"/>
      <c r="C1000" s="19"/>
      <c r="D1000" s="19"/>
    </row>
    <row r="1001" spans="2:4" x14ac:dyDescent="0.2">
      <c r="B1001" s="3"/>
      <c r="C1001" s="19"/>
      <c r="D1001" s="19"/>
    </row>
    <row r="1002" spans="2:4" x14ac:dyDescent="0.2">
      <c r="B1002" s="3"/>
      <c r="C1002" s="19"/>
      <c r="D1002" s="19"/>
    </row>
    <row r="1003" spans="2:4" x14ac:dyDescent="0.2">
      <c r="B1003" s="3"/>
      <c r="C1003" s="19"/>
      <c r="D1003" s="19"/>
    </row>
    <row r="1004" spans="2:4" x14ac:dyDescent="0.2">
      <c r="B1004" s="3"/>
      <c r="C1004" s="19"/>
      <c r="D1004" s="19"/>
    </row>
    <row r="1005" spans="2:4" x14ac:dyDescent="0.2">
      <c r="B1005" s="3"/>
      <c r="C1005" s="19"/>
      <c r="D1005" s="19"/>
    </row>
    <row r="1006" spans="2:4" x14ac:dyDescent="0.2">
      <c r="B1006" s="3"/>
      <c r="C1006" s="19"/>
      <c r="D1006" s="19"/>
    </row>
    <row r="1007" spans="2:4" x14ac:dyDescent="0.2">
      <c r="B1007" s="3"/>
      <c r="C1007" s="19"/>
      <c r="D1007" s="19"/>
    </row>
    <row r="1008" spans="2:4" x14ac:dyDescent="0.2">
      <c r="B1008" s="3"/>
      <c r="C1008" s="19"/>
      <c r="D1008" s="19"/>
    </row>
    <row r="1009" spans="2:4" x14ac:dyDescent="0.2">
      <c r="B1009" s="3"/>
      <c r="C1009" s="19"/>
      <c r="D1009" s="19"/>
    </row>
    <row r="1010" spans="2:4" x14ac:dyDescent="0.2">
      <c r="B1010" s="3"/>
      <c r="C1010" s="19"/>
      <c r="D1010" s="19"/>
    </row>
    <row r="1011" spans="2:4" x14ac:dyDescent="0.2">
      <c r="B1011" s="3"/>
      <c r="C1011" s="19"/>
      <c r="D1011" s="19"/>
    </row>
    <row r="1012" spans="2:4" x14ac:dyDescent="0.2">
      <c r="B1012" s="3"/>
      <c r="C1012" s="19"/>
      <c r="D1012" s="19"/>
    </row>
    <row r="1013" spans="2:4" x14ac:dyDescent="0.2">
      <c r="B1013" s="3"/>
      <c r="C1013" s="19"/>
      <c r="D1013" s="19"/>
    </row>
    <row r="1014" spans="2:4" x14ac:dyDescent="0.2">
      <c r="B1014" s="3"/>
      <c r="C1014" s="19"/>
      <c r="D1014" s="19"/>
    </row>
    <row r="1015" spans="2:4" x14ac:dyDescent="0.2">
      <c r="B1015" s="3"/>
      <c r="C1015" s="19"/>
      <c r="D1015" s="19"/>
    </row>
    <row r="1016" spans="2:4" x14ac:dyDescent="0.2">
      <c r="B1016" s="3"/>
      <c r="C1016" s="19"/>
      <c r="D1016" s="19"/>
    </row>
    <row r="1017" spans="2:4" x14ac:dyDescent="0.2">
      <c r="B1017" s="3"/>
      <c r="C1017" s="19"/>
      <c r="D1017" s="19"/>
    </row>
    <row r="1018" spans="2:4" x14ac:dyDescent="0.2">
      <c r="B1018" s="3"/>
      <c r="C1018" s="19"/>
      <c r="D1018" s="19"/>
    </row>
    <row r="1019" spans="2:4" x14ac:dyDescent="0.2">
      <c r="B1019" s="3"/>
      <c r="C1019" s="19"/>
      <c r="D1019" s="19"/>
    </row>
    <row r="1020" spans="2:4" x14ac:dyDescent="0.2">
      <c r="B1020" s="3"/>
      <c r="C1020" s="19"/>
      <c r="D1020" s="19"/>
    </row>
    <row r="1021" spans="2:4" x14ac:dyDescent="0.2">
      <c r="B1021" s="3"/>
      <c r="C1021" s="19"/>
      <c r="D1021" s="19"/>
    </row>
    <row r="1022" spans="2:4" x14ac:dyDescent="0.2">
      <c r="B1022" s="3"/>
      <c r="C1022" s="19"/>
      <c r="D1022" s="19"/>
    </row>
    <row r="1023" spans="2:4" x14ac:dyDescent="0.2">
      <c r="B1023" s="3"/>
      <c r="C1023" s="19"/>
      <c r="D1023" s="19"/>
    </row>
    <row r="1024" spans="2:4" x14ac:dyDescent="0.2">
      <c r="B1024" s="3"/>
      <c r="C1024" s="19"/>
      <c r="D1024" s="19"/>
    </row>
    <row r="1025" spans="2:4" x14ac:dyDescent="0.2">
      <c r="B1025" s="3"/>
      <c r="C1025" s="19"/>
      <c r="D1025" s="19"/>
    </row>
    <row r="1026" spans="2:4" x14ac:dyDescent="0.2">
      <c r="B1026" s="3"/>
      <c r="C1026" s="19"/>
      <c r="D1026" s="19"/>
    </row>
    <row r="1027" spans="2:4" x14ac:dyDescent="0.2">
      <c r="B1027" s="3"/>
      <c r="C1027" s="19"/>
      <c r="D1027" s="19"/>
    </row>
    <row r="1028" spans="2:4" x14ac:dyDescent="0.2">
      <c r="B1028" s="3"/>
      <c r="C1028" s="19"/>
      <c r="D1028" s="19"/>
    </row>
    <row r="1029" spans="2:4" x14ac:dyDescent="0.2">
      <c r="B1029" s="3"/>
      <c r="C1029" s="19"/>
      <c r="D1029" s="19"/>
    </row>
    <row r="1030" spans="2:4" x14ac:dyDescent="0.2">
      <c r="B1030" s="3"/>
      <c r="C1030" s="19"/>
      <c r="D1030" s="19"/>
    </row>
    <row r="1031" spans="2:4" x14ac:dyDescent="0.2">
      <c r="B1031" s="3"/>
      <c r="C1031" s="19"/>
      <c r="D1031" s="19"/>
    </row>
    <row r="1032" spans="2:4" x14ac:dyDescent="0.2">
      <c r="B1032" s="3"/>
      <c r="C1032" s="19"/>
      <c r="D1032" s="19"/>
    </row>
    <row r="1033" spans="2:4" x14ac:dyDescent="0.2">
      <c r="B1033" s="3"/>
      <c r="C1033" s="19"/>
      <c r="D1033" s="19"/>
    </row>
    <row r="1034" spans="2:4" x14ac:dyDescent="0.2">
      <c r="B1034" s="3"/>
      <c r="C1034" s="19"/>
      <c r="D1034" s="19"/>
    </row>
    <row r="1035" spans="2:4" x14ac:dyDescent="0.2">
      <c r="B1035" s="3"/>
      <c r="C1035" s="19"/>
      <c r="D1035" s="19"/>
    </row>
    <row r="1036" spans="2:4" x14ac:dyDescent="0.2">
      <c r="B1036" s="3"/>
      <c r="C1036" s="19"/>
      <c r="D1036" s="19"/>
    </row>
    <row r="1037" spans="2:4" x14ac:dyDescent="0.2">
      <c r="B1037" s="3"/>
      <c r="C1037" s="19"/>
      <c r="D1037" s="19"/>
    </row>
    <row r="1038" spans="2:4" x14ac:dyDescent="0.2">
      <c r="B1038" s="3"/>
      <c r="C1038" s="19"/>
      <c r="D1038" s="19"/>
    </row>
    <row r="1039" spans="2:4" x14ac:dyDescent="0.2">
      <c r="B1039" s="3"/>
      <c r="C1039" s="19"/>
      <c r="D1039" s="19"/>
    </row>
    <row r="1040" spans="2:4" x14ac:dyDescent="0.2">
      <c r="B1040" s="3"/>
      <c r="C1040" s="19"/>
      <c r="D1040" s="19"/>
    </row>
    <row r="1041" spans="2:4" x14ac:dyDescent="0.2">
      <c r="B1041" s="3"/>
      <c r="C1041" s="19"/>
      <c r="D1041" s="19"/>
    </row>
    <row r="1042" spans="2:4" x14ac:dyDescent="0.2">
      <c r="B1042" s="3"/>
      <c r="C1042" s="19"/>
      <c r="D1042" s="19"/>
    </row>
    <row r="1043" spans="2:4" x14ac:dyDescent="0.2">
      <c r="B1043" s="3"/>
      <c r="C1043" s="19"/>
      <c r="D1043" s="19"/>
    </row>
    <row r="1044" spans="2:4" x14ac:dyDescent="0.2">
      <c r="B1044" s="3"/>
      <c r="C1044" s="19"/>
      <c r="D1044" s="19"/>
    </row>
    <row r="1045" spans="2:4" x14ac:dyDescent="0.2">
      <c r="B1045" s="3"/>
      <c r="C1045" s="19"/>
      <c r="D1045" s="19"/>
    </row>
    <row r="1046" spans="2:4" x14ac:dyDescent="0.2">
      <c r="B1046" s="3"/>
      <c r="C1046" s="19"/>
      <c r="D1046" s="19"/>
    </row>
    <row r="1047" spans="2:4" x14ac:dyDescent="0.2">
      <c r="B1047" s="3"/>
      <c r="C1047" s="19"/>
      <c r="D1047" s="19"/>
    </row>
    <row r="1048" spans="2:4" x14ac:dyDescent="0.2">
      <c r="B1048" s="3"/>
      <c r="C1048" s="19"/>
      <c r="D1048" s="19"/>
    </row>
    <row r="1049" spans="2:4" x14ac:dyDescent="0.2">
      <c r="B1049" s="3"/>
      <c r="C1049" s="19"/>
      <c r="D1049" s="19"/>
    </row>
    <row r="1050" spans="2:4" x14ac:dyDescent="0.2">
      <c r="B1050" s="3"/>
      <c r="C1050" s="19"/>
      <c r="D1050" s="19"/>
    </row>
    <row r="1051" spans="2:4" x14ac:dyDescent="0.2">
      <c r="B1051" s="3"/>
      <c r="C1051" s="19"/>
      <c r="D1051" s="19"/>
    </row>
    <row r="1052" spans="2:4" x14ac:dyDescent="0.2">
      <c r="B1052" s="3"/>
      <c r="C1052" s="19"/>
      <c r="D1052" s="19"/>
    </row>
    <row r="1053" spans="2:4" x14ac:dyDescent="0.2">
      <c r="B1053" s="3"/>
      <c r="C1053" s="19"/>
      <c r="D1053" s="19"/>
    </row>
    <row r="1054" spans="2:4" x14ac:dyDescent="0.2">
      <c r="B1054" s="3"/>
      <c r="C1054" s="19"/>
      <c r="D1054" s="19"/>
    </row>
    <row r="1055" spans="2:4" x14ac:dyDescent="0.2">
      <c r="B1055" s="3"/>
      <c r="C1055" s="19"/>
      <c r="D1055" s="19"/>
    </row>
    <row r="1056" spans="2:4" x14ac:dyDescent="0.2">
      <c r="B1056" s="3"/>
      <c r="C1056" s="19"/>
      <c r="D1056" s="19"/>
    </row>
    <row r="1057" spans="2:4" x14ac:dyDescent="0.2">
      <c r="B1057" s="3"/>
      <c r="C1057" s="19"/>
      <c r="D1057" s="19"/>
    </row>
    <row r="1058" spans="2:4" x14ac:dyDescent="0.2">
      <c r="B1058" s="3"/>
      <c r="C1058" s="19"/>
      <c r="D1058" s="19"/>
    </row>
    <row r="1059" spans="2:4" x14ac:dyDescent="0.2">
      <c r="B1059" s="3"/>
      <c r="C1059" s="19"/>
      <c r="D1059" s="19"/>
    </row>
    <row r="1060" spans="2:4" x14ac:dyDescent="0.2">
      <c r="B1060" s="3"/>
      <c r="C1060" s="19"/>
      <c r="D1060" s="19"/>
    </row>
    <row r="1061" spans="2:4" x14ac:dyDescent="0.2">
      <c r="B1061" s="3"/>
      <c r="C1061" s="19"/>
      <c r="D1061" s="19"/>
    </row>
    <row r="1062" spans="2:4" x14ac:dyDescent="0.2">
      <c r="B1062" s="3"/>
      <c r="C1062" s="19"/>
      <c r="D1062" s="19"/>
    </row>
    <row r="1063" spans="2:4" x14ac:dyDescent="0.2">
      <c r="B1063" s="3"/>
      <c r="C1063" s="19"/>
      <c r="D1063" s="19"/>
    </row>
    <row r="1064" spans="2:4" x14ac:dyDescent="0.2">
      <c r="B1064" s="3"/>
      <c r="C1064" s="19"/>
      <c r="D1064" s="19"/>
    </row>
    <row r="1065" spans="2:4" x14ac:dyDescent="0.2">
      <c r="B1065" s="3"/>
      <c r="C1065" s="19"/>
      <c r="D1065" s="19"/>
    </row>
    <row r="1066" spans="2:4" x14ac:dyDescent="0.2">
      <c r="B1066" s="3"/>
      <c r="C1066" s="19"/>
      <c r="D1066" s="19"/>
    </row>
    <row r="1067" spans="2:4" x14ac:dyDescent="0.2">
      <c r="B1067" s="3"/>
      <c r="C1067" s="19"/>
      <c r="D1067" s="19"/>
    </row>
    <row r="1068" spans="2:4" x14ac:dyDescent="0.2">
      <c r="B1068" s="3"/>
      <c r="C1068" s="19"/>
      <c r="D1068" s="19"/>
    </row>
    <row r="1069" spans="2:4" x14ac:dyDescent="0.2">
      <c r="B1069" s="3"/>
      <c r="C1069" s="19"/>
      <c r="D1069" s="19"/>
    </row>
    <row r="1070" spans="2:4" x14ac:dyDescent="0.2">
      <c r="B1070" s="3"/>
      <c r="C1070" s="19"/>
      <c r="D1070" s="19"/>
    </row>
    <row r="1071" spans="2:4" x14ac:dyDescent="0.2">
      <c r="B1071" s="3"/>
      <c r="C1071" s="19"/>
      <c r="D1071" s="19"/>
    </row>
    <row r="1072" spans="2:4" x14ac:dyDescent="0.2">
      <c r="B1072" s="3"/>
      <c r="C1072" s="19"/>
      <c r="D1072" s="19"/>
    </row>
    <row r="1073" spans="2:4" x14ac:dyDescent="0.2">
      <c r="B1073" s="3"/>
      <c r="C1073" s="19"/>
      <c r="D1073" s="19"/>
    </row>
    <row r="1074" spans="2:4" x14ac:dyDescent="0.2">
      <c r="B1074" s="3"/>
      <c r="C1074" s="19"/>
      <c r="D1074" s="19"/>
    </row>
    <row r="1075" spans="2:4" x14ac:dyDescent="0.2">
      <c r="B1075" s="3"/>
      <c r="C1075" s="19"/>
      <c r="D1075" s="19"/>
    </row>
    <row r="1076" spans="2:4" x14ac:dyDescent="0.2">
      <c r="B1076" s="3"/>
      <c r="C1076" s="19"/>
      <c r="D1076" s="19"/>
    </row>
    <row r="1077" spans="2:4" x14ac:dyDescent="0.2">
      <c r="B1077" s="3"/>
      <c r="C1077" s="19"/>
      <c r="D1077" s="19"/>
    </row>
    <row r="1078" spans="2:4" x14ac:dyDescent="0.2">
      <c r="B1078" s="3"/>
      <c r="C1078" s="19"/>
      <c r="D1078" s="19"/>
    </row>
    <row r="1079" spans="2:4" x14ac:dyDescent="0.2">
      <c r="B1079" s="3"/>
      <c r="C1079" s="19"/>
      <c r="D1079" s="19"/>
    </row>
    <row r="1080" spans="2:4" x14ac:dyDescent="0.2">
      <c r="B1080" s="3"/>
      <c r="C1080" s="19"/>
      <c r="D1080" s="19"/>
    </row>
    <row r="1081" spans="2:4" x14ac:dyDescent="0.2">
      <c r="B1081" s="3"/>
      <c r="C1081" s="19"/>
      <c r="D1081" s="19"/>
    </row>
    <row r="1082" spans="2:4" x14ac:dyDescent="0.2">
      <c r="B1082" s="3"/>
      <c r="C1082" s="19"/>
      <c r="D1082" s="19"/>
    </row>
    <row r="1083" spans="2:4" x14ac:dyDescent="0.2">
      <c r="B1083" s="3"/>
      <c r="C1083" s="19"/>
      <c r="D1083" s="19"/>
    </row>
    <row r="1084" spans="2:4" x14ac:dyDescent="0.2">
      <c r="B1084" s="3"/>
      <c r="C1084" s="19"/>
      <c r="D1084" s="19"/>
    </row>
    <row r="1085" spans="2:4" x14ac:dyDescent="0.2">
      <c r="B1085" s="3"/>
      <c r="C1085" s="19"/>
      <c r="D1085" s="19"/>
    </row>
    <row r="1086" spans="2:4" x14ac:dyDescent="0.2">
      <c r="B1086" s="3"/>
      <c r="C1086" s="19"/>
      <c r="D1086" s="19"/>
    </row>
    <row r="1087" spans="2:4" x14ac:dyDescent="0.2">
      <c r="B1087" s="3"/>
      <c r="C1087" s="19"/>
      <c r="D1087" s="19"/>
    </row>
    <row r="1088" spans="2:4" x14ac:dyDescent="0.2">
      <c r="B1088" s="3"/>
      <c r="C1088" s="19"/>
      <c r="D1088" s="19"/>
    </row>
    <row r="1089" spans="2:4" x14ac:dyDescent="0.2">
      <c r="B1089" s="3"/>
      <c r="C1089" s="19"/>
      <c r="D1089" s="19"/>
    </row>
    <row r="1090" spans="2:4" x14ac:dyDescent="0.2">
      <c r="B1090" s="3"/>
      <c r="C1090" s="19"/>
      <c r="D1090" s="19"/>
    </row>
    <row r="1091" spans="2:4" x14ac:dyDescent="0.2">
      <c r="B1091" s="3"/>
      <c r="C1091" s="19"/>
      <c r="D1091" s="19"/>
    </row>
    <row r="1092" spans="2:4" x14ac:dyDescent="0.2">
      <c r="B1092" s="3"/>
      <c r="C1092" s="19"/>
      <c r="D1092" s="19"/>
    </row>
    <row r="1093" spans="2:4" x14ac:dyDescent="0.2">
      <c r="B1093" s="3"/>
      <c r="C1093" s="19"/>
      <c r="D1093" s="19"/>
    </row>
    <row r="1094" spans="2:4" x14ac:dyDescent="0.2">
      <c r="B1094" s="3"/>
      <c r="C1094" s="19"/>
      <c r="D1094" s="19"/>
    </row>
    <row r="1095" spans="2:4" x14ac:dyDescent="0.2">
      <c r="B1095" s="3"/>
      <c r="C1095" s="19"/>
      <c r="D1095" s="19"/>
    </row>
    <row r="1096" spans="2:4" x14ac:dyDescent="0.2">
      <c r="B1096" s="3"/>
      <c r="C1096" s="19"/>
      <c r="D1096" s="19"/>
    </row>
    <row r="1097" spans="2:4" x14ac:dyDescent="0.2">
      <c r="B1097" s="3"/>
      <c r="C1097" s="19"/>
      <c r="D1097" s="19"/>
    </row>
    <row r="1098" spans="2:4" x14ac:dyDescent="0.2">
      <c r="B1098" s="3"/>
      <c r="C1098" s="19"/>
      <c r="D1098" s="19"/>
    </row>
    <row r="1099" spans="2:4" x14ac:dyDescent="0.2">
      <c r="B1099" s="3"/>
      <c r="C1099" s="19"/>
      <c r="D1099" s="19"/>
    </row>
    <row r="1100" spans="2:4" x14ac:dyDescent="0.2">
      <c r="B1100" s="3"/>
      <c r="C1100" s="19"/>
      <c r="D1100" s="19"/>
    </row>
    <row r="1101" spans="2:4" x14ac:dyDescent="0.2">
      <c r="B1101" s="3"/>
      <c r="C1101" s="19"/>
      <c r="D1101" s="19"/>
    </row>
    <row r="1102" spans="2:4" x14ac:dyDescent="0.2">
      <c r="B1102" s="3"/>
      <c r="C1102" s="19"/>
      <c r="D1102" s="19"/>
    </row>
    <row r="1103" spans="2:4" x14ac:dyDescent="0.2">
      <c r="B1103" s="3"/>
      <c r="C1103" s="19"/>
      <c r="D1103" s="19"/>
    </row>
    <row r="1104" spans="2:4" x14ac:dyDescent="0.2">
      <c r="B1104" s="3"/>
      <c r="C1104" s="19"/>
      <c r="D1104" s="19"/>
    </row>
    <row r="1105" spans="2:4" x14ac:dyDescent="0.2">
      <c r="B1105" s="3"/>
      <c r="C1105" s="19"/>
      <c r="D1105" s="19"/>
    </row>
    <row r="1106" spans="2:4" x14ac:dyDescent="0.2">
      <c r="B1106" s="3"/>
      <c r="C1106" s="19"/>
      <c r="D1106" s="19"/>
    </row>
    <row r="1107" spans="2:4" x14ac:dyDescent="0.2">
      <c r="B1107" s="3"/>
      <c r="C1107" s="19"/>
      <c r="D1107" s="19"/>
    </row>
    <row r="1108" spans="2:4" x14ac:dyDescent="0.2">
      <c r="B1108" s="3"/>
      <c r="C1108" s="19"/>
      <c r="D1108" s="19"/>
    </row>
    <row r="1109" spans="2:4" x14ac:dyDescent="0.2">
      <c r="B1109" s="3"/>
      <c r="C1109" s="19"/>
      <c r="D1109" s="19"/>
    </row>
    <row r="1110" spans="2:4" x14ac:dyDescent="0.2">
      <c r="B1110" s="3"/>
      <c r="C1110" s="19"/>
      <c r="D1110" s="19"/>
    </row>
    <row r="1111" spans="2:4" x14ac:dyDescent="0.2">
      <c r="B1111" s="3"/>
      <c r="C1111" s="19"/>
      <c r="D1111" s="19"/>
    </row>
    <row r="1112" spans="2:4" x14ac:dyDescent="0.2">
      <c r="B1112" s="3"/>
      <c r="C1112" s="19"/>
      <c r="D1112" s="19"/>
    </row>
    <row r="1113" spans="2:4" x14ac:dyDescent="0.2">
      <c r="B1113" s="3"/>
      <c r="C1113" s="19"/>
      <c r="D1113" s="19"/>
    </row>
    <row r="1114" spans="2:4" x14ac:dyDescent="0.2">
      <c r="B1114" s="3"/>
      <c r="C1114" s="19"/>
      <c r="D1114" s="19"/>
    </row>
    <row r="1115" spans="2:4" x14ac:dyDescent="0.2">
      <c r="B1115" s="3"/>
      <c r="C1115" s="19"/>
      <c r="D1115" s="19"/>
    </row>
    <row r="1116" spans="2:4" x14ac:dyDescent="0.2">
      <c r="B1116" s="3"/>
      <c r="C1116" s="19"/>
      <c r="D1116" s="19"/>
    </row>
    <row r="1117" spans="2:4" x14ac:dyDescent="0.2">
      <c r="B1117" s="3"/>
      <c r="C1117" s="19"/>
      <c r="D1117" s="19"/>
    </row>
    <row r="1118" spans="2:4" x14ac:dyDescent="0.2">
      <c r="B1118" s="3"/>
      <c r="C1118" s="19"/>
      <c r="D1118" s="19"/>
    </row>
    <row r="1119" spans="2:4" x14ac:dyDescent="0.2">
      <c r="B1119" s="3"/>
      <c r="C1119" s="19"/>
      <c r="D1119" s="19"/>
    </row>
    <row r="1120" spans="2:4" x14ac:dyDescent="0.2">
      <c r="B1120" s="3"/>
      <c r="C1120" s="19"/>
      <c r="D1120" s="19"/>
    </row>
    <row r="1121" spans="2:4" x14ac:dyDescent="0.2">
      <c r="B1121" s="3"/>
      <c r="C1121" s="19"/>
      <c r="D1121" s="19"/>
    </row>
    <row r="1122" spans="2:4" x14ac:dyDescent="0.2">
      <c r="B1122" s="3"/>
      <c r="C1122" s="19"/>
      <c r="D1122" s="19"/>
    </row>
    <row r="1123" spans="2:4" x14ac:dyDescent="0.2">
      <c r="B1123" s="3"/>
      <c r="C1123" s="19"/>
      <c r="D1123" s="19"/>
    </row>
    <row r="1124" spans="2:4" x14ac:dyDescent="0.2">
      <c r="B1124" s="3"/>
      <c r="C1124" s="19"/>
      <c r="D1124" s="19"/>
    </row>
    <row r="1125" spans="2:4" x14ac:dyDescent="0.2">
      <c r="B1125" s="3"/>
      <c r="C1125" s="19"/>
      <c r="D1125" s="19"/>
    </row>
    <row r="1126" spans="2:4" x14ac:dyDescent="0.2">
      <c r="B1126" s="3"/>
      <c r="C1126" s="19"/>
      <c r="D1126" s="19"/>
    </row>
    <row r="1127" spans="2:4" x14ac:dyDescent="0.2">
      <c r="B1127" s="3"/>
      <c r="C1127" s="19"/>
      <c r="D1127" s="19"/>
    </row>
    <row r="1128" spans="2:4" x14ac:dyDescent="0.2">
      <c r="B1128" s="3"/>
      <c r="C1128" s="19"/>
      <c r="D1128" s="19"/>
    </row>
    <row r="1129" spans="2:4" x14ac:dyDescent="0.2">
      <c r="B1129" s="3"/>
      <c r="C1129" s="19"/>
      <c r="D1129" s="19"/>
    </row>
    <row r="1130" spans="2:4" x14ac:dyDescent="0.2">
      <c r="B1130" s="3"/>
      <c r="C1130" s="19"/>
      <c r="D1130" s="19"/>
    </row>
    <row r="1131" spans="2:4" x14ac:dyDescent="0.2">
      <c r="B1131" s="3"/>
      <c r="C1131" s="19"/>
      <c r="D1131" s="19"/>
    </row>
    <row r="1132" spans="2:4" x14ac:dyDescent="0.2">
      <c r="B1132" s="3"/>
      <c r="C1132" s="19"/>
      <c r="D1132" s="19"/>
    </row>
    <row r="1133" spans="2:4" x14ac:dyDescent="0.2">
      <c r="B1133" s="3"/>
      <c r="C1133" s="19"/>
      <c r="D1133" s="19"/>
    </row>
    <row r="1134" spans="2:4" x14ac:dyDescent="0.2">
      <c r="B1134" s="3"/>
      <c r="C1134" s="19"/>
      <c r="D1134" s="19"/>
    </row>
    <row r="1135" spans="2:4" x14ac:dyDescent="0.2">
      <c r="B1135" s="3"/>
      <c r="C1135" s="19"/>
      <c r="D1135" s="19"/>
    </row>
    <row r="1136" spans="2:4" x14ac:dyDescent="0.2">
      <c r="B1136" s="3"/>
      <c r="C1136" s="19"/>
      <c r="D1136" s="19"/>
    </row>
    <row r="1137" spans="2:4" x14ac:dyDescent="0.2">
      <c r="B1137" s="3"/>
      <c r="C1137" s="19"/>
      <c r="D1137" s="19"/>
    </row>
    <row r="1138" spans="2:4" x14ac:dyDescent="0.2">
      <c r="B1138" s="3"/>
      <c r="C1138" s="19"/>
      <c r="D1138" s="19"/>
    </row>
    <row r="1139" spans="2:4" x14ac:dyDescent="0.2">
      <c r="B1139" s="3"/>
      <c r="C1139" s="19"/>
      <c r="D1139" s="19"/>
    </row>
    <row r="1140" spans="2:4" x14ac:dyDescent="0.2">
      <c r="B1140" s="3"/>
      <c r="C1140" s="19"/>
      <c r="D1140" s="19"/>
    </row>
    <row r="1141" spans="2:4" x14ac:dyDescent="0.2">
      <c r="B1141" s="3"/>
      <c r="C1141" s="19"/>
      <c r="D1141" s="19"/>
    </row>
    <row r="1142" spans="2:4" x14ac:dyDescent="0.2">
      <c r="B1142" s="3"/>
      <c r="C1142" s="19"/>
      <c r="D1142" s="19"/>
    </row>
    <row r="1143" spans="2:4" x14ac:dyDescent="0.2">
      <c r="B1143" s="3"/>
      <c r="C1143" s="19"/>
      <c r="D1143" s="19"/>
    </row>
    <row r="1144" spans="2:4" x14ac:dyDescent="0.2">
      <c r="B1144" s="3"/>
      <c r="C1144" s="19"/>
      <c r="D1144" s="19"/>
    </row>
    <row r="1145" spans="2:4" x14ac:dyDescent="0.2">
      <c r="B1145" s="3"/>
      <c r="C1145" s="19"/>
      <c r="D1145" s="19"/>
    </row>
    <row r="1146" spans="2:4" x14ac:dyDescent="0.2">
      <c r="B1146" s="3"/>
      <c r="C1146" s="19"/>
      <c r="D1146" s="19"/>
    </row>
    <row r="1147" spans="2:4" x14ac:dyDescent="0.2">
      <c r="B1147" s="3"/>
      <c r="C1147" s="19"/>
      <c r="D1147" s="19"/>
    </row>
    <row r="1148" spans="2:4" x14ac:dyDescent="0.2">
      <c r="B1148" s="3"/>
      <c r="C1148" s="19"/>
      <c r="D1148" s="19"/>
    </row>
    <row r="1149" spans="2:4" x14ac:dyDescent="0.2">
      <c r="B1149" s="3"/>
      <c r="C1149" s="19"/>
      <c r="D1149" s="19"/>
    </row>
    <row r="1150" spans="2:4" x14ac:dyDescent="0.2">
      <c r="B1150" s="3"/>
      <c r="C1150" s="19"/>
      <c r="D1150" s="19"/>
    </row>
    <row r="1151" spans="2:4" x14ac:dyDescent="0.2">
      <c r="B1151" s="3"/>
      <c r="C1151" s="19"/>
      <c r="D1151" s="19"/>
    </row>
    <row r="1152" spans="2:4" x14ac:dyDescent="0.2">
      <c r="B1152" s="3"/>
      <c r="C1152" s="19"/>
      <c r="D1152" s="19"/>
    </row>
    <row r="1153" spans="2:4" x14ac:dyDescent="0.2">
      <c r="B1153" s="3"/>
      <c r="C1153" s="19"/>
      <c r="D1153" s="19"/>
    </row>
    <row r="1154" spans="2:4" x14ac:dyDescent="0.2">
      <c r="B1154" s="3"/>
      <c r="C1154" s="19"/>
      <c r="D1154" s="19"/>
    </row>
    <row r="1155" spans="2:4" x14ac:dyDescent="0.2">
      <c r="B1155" s="3"/>
      <c r="C1155" s="19"/>
      <c r="D1155" s="19"/>
    </row>
    <row r="1156" spans="2:4" x14ac:dyDescent="0.2">
      <c r="B1156" s="3"/>
      <c r="C1156" s="19"/>
      <c r="D1156" s="19"/>
    </row>
    <row r="1157" spans="2:4" x14ac:dyDescent="0.2">
      <c r="B1157" s="3"/>
      <c r="C1157" s="19"/>
      <c r="D1157" s="19"/>
    </row>
    <row r="1158" spans="2:4" x14ac:dyDescent="0.2">
      <c r="B1158" s="3"/>
      <c r="C1158" s="19"/>
      <c r="D1158" s="19"/>
    </row>
    <row r="1159" spans="2:4" x14ac:dyDescent="0.2">
      <c r="B1159" s="3"/>
      <c r="C1159" s="19"/>
      <c r="D1159" s="19"/>
    </row>
    <row r="1160" spans="2:4" x14ac:dyDescent="0.2">
      <c r="B1160" s="3"/>
      <c r="C1160" s="19"/>
      <c r="D1160" s="19"/>
    </row>
    <row r="1161" spans="2:4" x14ac:dyDescent="0.2">
      <c r="B1161" s="3"/>
      <c r="C1161" s="19"/>
      <c r="D1161" s="19"/>
    </row>
    <row r="1162" spans="2:4" x14ac:dyDescent="0.2">
      <c r="B1162" s="3"/>
      <c r="C1162" s="19"/>
      <c r="D1162" s="19"/>
    </row>
    <row r="1163" spans="2:4" x14ac:dyDescent="0.2">
      <c r="B1163" s="3"/>
      <c r="C1163" s="19"/>
      <c r="D1163" s="19"/>
    </row>
    <row r="1164" spans="2:4" x14ac:dyDescent="0.2">
      <c r="B1164" s="3"/>
      <c r="C1164" s="19"/>
      <c r="D1164" s="19"/>
    </row>
    <row r="1165" spans="2:4" x14ac:dyDescent="0.2">
      <c r="B1165" s="3"/>
      <c r="C1165" s="19"/>
      <c r="D1165" s="19"/>
    </row>
    <row r="1166" spans="2:4" x14ac:dyDescent="0.2">
      <c r="B1166" s="3"/>
      <c r="C1166" s="19"/>
      <c r="D1166" s="19"/>
    </row>
    <row r="1167" spans="2:4" x14ac:dyDescent="0.2">
      <c r="B1167" s="3"/>
      <c r="C1167" s="19"/>
      <c r="D1167" s="19"/>
    </row>
    <row r="1168" spans="2:4" x14ac:dyDescent="0.2">
      <c r="B1168" s="3"/>
      <c r="C1168" s="19"/>
      <c r="D1168" s="19"/>
    </row>
    <row r="1169" spans="2:4" x14ac:dyDescent="0.2">
      <c r="B1169" s="3"/>
      <c r="C1169" s="19"/>
      <c r="D1169" s="19"/>
    </row>
    <row r="1170" spans="2:4" x14ac:dyDescent="0.2">
      <c r="B1170" s="3"/>
      <c r="C1170" s="19"/>
      <c r="D1170" s="19"/>
    </row>
    <row r="1171" spans="2:4" x14ac:dyDescent="0.2">
      <c r="B1171" s="3"/>
      <c r="C1171" s="19"/>
      <c r="D1171" s="19"/>
    </row>
    <row r="1172" spans="2:4" x14ac:dyDescent="0.2">
      <c r="B1172" s="3"/>
      <c r="C1172" s="19"/>
      <c r="D1172" s="19"/>
    </row>
    <row r="1173" spans="2:4" x14ac:dyDescent="0.2">
      <c r="B1173" s="3"/>
      <c r="C1173" s="19"/>
      <c r="D1173" s="19"/>
    </row>
    <row r="1174" spans="2:4" x14ac:dyDescent="0.2">
      <c r="B1174" s="3"/>
      <c r="C1174" s="19"/>
      <c r="D1174" s="19"/>
    </row>
    <row r="1175" spans="2:4" x14ac:dyDescent="0.2">
      <c r="B1175" s="3"/>
      <c r="C1175" s="19"/>
      <c r="D1175" s="19"/>
    </row>
    <row r="1176" spans="2:4" x14ac:dyDescent="0.2">
      <c r="B1176" s="3"/>
      <c r="C1176" s="19"/>
      <c r="D1176" s="19"/>
    </row>
    <row r="1177" spans="2:4" x14ac:dyDescent="0.2">
      <c r="B1177" s="3"/>
      <c r="C1177" s="19"/>
      <c r="D1177" s="19"/>
    </row>
    <row r="1178" spans="2:4" x14ac:dyDescent="0.2">
      <c r="B1178" s="3"/>
      <c r="C1178" s="19"/>
      <c r="D1178" s="19"/>
    </row>
    <row r="1179" spans="2:4" x14ac:dyDescent="0.2">
      <c r="B1179" s="3"/>
      <c r="C1179" s="19"/>
      <c r="D1179" s="19"/>
    </row>
    <row r="1180" spans="2:4" x14ac:dyDescent="0.2">
      <c r="B1180" s="3"/>
      <c r="C1180" s="19"/>
      <c r="D1180" s="19"/>
    </row>
    <row r="1181" spans="2:4" x14ac:dyDescent="0.2">
      <c r="B1181" s="3"/>
      <c r="C1181" s="19"/>
      <c r="D1181" s="19"/>
    </row>
    <row r="1182" spans="2:4" x14ac:dyDescent="0.2">
      <c r="B1182" s="3"/>
      <c r="C1182" s="19"/>
      <c r="D1182" s="19"/>
    </row>
    <row r="1183" spans="2:4" x14ac:dyDescent="0.2">
      <c r="B1183" s="3"/>
      <c r="C1183" s="19"/>
      <c r="D1183" s="19"/>
    </row>
    <row r="1184" spans="2:4" x14ac:dyDescent="0.2">
      <c r="B1184" s="3"/>
      <c r="C1184" s="19"/>
      <c r="D1184" s="19"/>
    </row>
    <row r="1185" spans="2:4" x14ac:dyDescent="0.2">
      <c r="B1185" s="3"/>
      <c r="C1185" s="19"/>
      <c r="D1185" s="19"/>
    </row>
    <row r="1186" spans="2:4" x14ac:dyDescent="0.2">
      <c r="B1186" s="3"/>
      <c r="C1186" s="19"/>
      <c r="D1186" s="19"/>
    </row>
    <row r="1187" spans="2:4" x14ac:dyDescent="0.2">
      <c r="B1187" s="3"/>
      <c r="C1187" s="19"/>
      <c r="D1187" s="19"/>
    </row>
    <row r="1188" spans="2:4" x14ac:dyDescent="0.2">
      <c r="B1188" s="3"/>
      <c r="C1188" s="19"/>
      <c r="D1188" s="19"/>
    </row>
    <row r="1189" spans="2:4" x14ac:dyDescent="0.2">
      <c r="B1189" s="3"/>
      <c r="C1189" s="19"/>
      <c r="D1189" s="19"/>
    </row>
    <row r="1190" spans="2:4" x14ac:dyDescent="0.2">
      <c r="B1190" s="3"/>
      <c r="C1190" s="19"/>
      <c r="D1190" s="19"/>
    </row>
    <row r="1191" spans="2:4" x14ac:dyDescent="0.2">
      <c r="B1191" s="3"/>
      <c r="C1191" s="19"/>
      <c r="D1191" s="19"/>
    </row>
    <row r="1192" spans="2:4" x14ac:dyDescent="0.2">
      <c r="B1192" s="3"/>
      <c r="C1192" s="19"/>
      <c r="D1192" s="19"/>
    </row>
    <row r="1193" spans="2:4" x14ac:dyDescent="0.2">
      <c r="B1193" s="3"/>
      <c r="C1193" s="19"/>
      <c r="D1193" s="19"/>
    </row>
    <row r="1194" spans="2:4" x14ac:dyDescent="0.2">
      <c r="B1194" s="3"/>
      <c r="C1194" s="19"/>
      <c r="D1194" s="19"/>
    </row>
    <row r="1195" spans="2:4" x14ac:dyDescent="0.2">
      <c r="B1195" s="3"/>
      <c r="C1195" s="19"/>
      <c r="D1195" s="19"/>
    </row>
    <row r="1196" spans="2:4" x14ac:dyDescent="0.2">
      <c r="B1196" s="3"/>
      <c r="C1196" s="19"/>
      <c r="D1196" s="19"/>
    </row>
    <row r="1197" spans="2:4" x14ac:dyDescent="0.2">
      <c r="B1197" s="3"/>
      <c r="C1197" s="19"/>
      <c r="D1197" s="19"/>
    </row>
    <row r="1198" spans="2:4" x14ac:dyDescent="0.2">
      <c r="B1198" s="3"/>
      <c r="C1198" s="19"/>
      <c r="D1198" s="19"/>
    </row>
    <row r="1199" spans="2:4" x14ac:dyDescent="0.2">
      <c r="B1199" s="3"/>
      <c r="C1199" s="19"/>
      <c r="D1199" s="19"/>
    </row>
    <row r="1200" spans="2:4" x14ac:dyDescent="0.2">
      <c r="B1200" s="3"/>
      <c r="C1200" s="19"/>
      <c r="D1200" s="19"/>
    </row>
    <row r="1201" spans="2:4" x14ac:dyDescent="0.2">
      <c r="B1201" s="3"/>
      <c r="C1201" s="19"/>
      <c r="D1201" s="19"/>
    </row>
    <row r="1202" spans="2:4" x14ac:dyDescent="0.2">
      <c r="B1202" s="3"/>
      <c r="C1202" s="19"/>
      <c r="D1202" s="19"/>
    </row>
    <row r="1203" spans="2:4" x14ac:dyDescent="0.2">
      <c r="B1203" s="3"/>
      <c r="C1203" s="19"/>
      <c r="D1203" s="19"/>
    </row>
    <row r="1204" spans="2:4" x14ac:dyDescent="0.2">
      <c r="B1204" s="3"/>
      <c r="C1204" s="19"/>
      <c r="D1204" s="19"/>
    </row>
    <row r="1205" spans="2:4" x14ac:dyDescent="0.2">
      <c r="B1205" s="3"/>
      <c r="C1205" s="19"/>
      <c r="D1205" s="19"/>
    </row>
    <row r="1206" spans="2:4" x14ac:dyDescent="0.2">
      <c r="B1206" s="3"/>
      <c r="C1206" s="19"/>
      <c r="D1206" s="19"/>
    </row>
    <row r="1207" spans="2:4" x14ac:dyDescent="0.2">
      <c r="B1207" s="3"/>
      <c r="C1207" s="19"/>
      <c r="D1207" s="19"/>
    </row>
    <row r="1208" spans="2:4" x14ac:dyDescent="0.2">
      <c r="B1208" s="3"/>
      <c r="C1208" s="19"/>
      <c r="D1208" s="19"/>
    </row>
    <row r="1209" spans="2:4" x14ac:dyDescent="0.2">
      <c r="B1209" s="3"/>
      <c r="C1209" s="19"/>
      <c r="D1209" s="19"/>
    </row>
    <row r="1210" spans="2:4" x14ac:dyDescent="0.2">
      <c r="B1210" s="3"/>
      <c r="C1210" s="19"/>
      <c r="D1210" s="19"/>
    </row>
    <row r="1211" spans="2:4" x14ac:dyDescent="0.2">
      <c r="B1211" s="3"/>
      <c r="C1211" s="19"/>
      <c r="D1211" s="19"/>
    </row>
    <row r="1212" spans="2:4" x14ac:dyDescent="0.2">
      <c r="B1212" s="3"/>
      <c r="C1212" s="19"/>
      <c r="D1212" s="19"/>
    </row>
    <row r="1213" spans="2:4" x14ac:dyDescent="0.2">
      <c r="B1213" s="3"/>
      <c r="C1213" s="19"/>
      <c r="D1213" s="19"/>
    </row>
    <row r="1214" spans="2:4" x14ac:dyDescent="0.2">
      <c r="B1214" s="3"/>
      <c r="C1214" s="19"/>
      <c r="D1214" s="19"/>
    </row>
    <row r="1215" spans="2:4" x14ac:dyDescent="0.2">
      <c r="B1215" s="3"/>
      <c r="C1215" s="19"/>
      <c r="D1215" s="19"/>
    </row>
    <row r="1216" spans="2:4" x14ac:dyDescent="0.2">
      <c r="B1216" s="3"/>
      <c r="C1216" s="19"/>
      <c r="D1216" s="19"/>
    </row>
    <row r="1217" spans="2:4" x14ac:dyDescent="0.2">
      <c r="B1217" s="3"/>
      <c r="C1217" s="19"/>
      <c r="D1217" s="19"/>
    </row>
    <row r="1218" spans="2:4" x14ac:dyDescent="0.2">
      <c r="B1218" s="3"/>
      <c r="C1218" s="19"/>
      <c r="D1218" s="19"/>
    </row>
    <row r="1219" spans="2:4" x14ac:dyDescent="0.2">
      <c r="B1219" s="3"/>
      <c r="C1219" s="19"/>
      <c r="D1219" s="19"/>
    </row>
    <row r="1220" spans="2:4" x14ac:dyDescent="0.2">
      <c r="B1220" s="3"/>
      <c r="C1220" s="19"/>
      <c r="D1220" s="19"/>
    </row>
    <row r="1221" spans="2:4" x14ac:dyDescent="0.2">
      <c r="B1221" s="3"/>
      <c r="C1221" s="19"/>
      <c r="D1221" s="19"/>
    </row>
    <row r="1222" spans="2:4" x14ac:dyDescent="0.2">
      <c r="B1222" s="3"/>
      <c r="C1222" s="19"/>
      <c r="D1222" s="19"/>
    </row>
    <row r="1223" spans="2:4" x14ac:dyDescent="0.2">
      <c r="B1223" s="3"/>
      <c r="C1223" s="19"/>
      <c r="D1223" s="19"/>
    </row>
    <row r="1224" spans="2:4" x14ac:dyDescent="0.2">
      <c r="B1224" s="3"/>
      <c r="C1224" s="19"/>
      <c r="D1224" s="19"/>
    </row>
    <row r="1225" spans="2:4" x14ac:dyDescent="0.2">
      <c r="B1225" s="3"/>
      <c r="C1225" s="19"/>
      <c r="D1225" s="19"/>
    </row>
    <row r="1226" spans="2:4" x14ac:dyDescent="0.2">
      <c r="B1226" s="3"/>
      <c r="C1226" s="19"/>
      <c r="D1226" s="19"/>
    </row>
    <row r="1227" spans="2:4" x14ac:dyDescent="0.2">
      <c r="B1227" s="3"/>
      <c r="C1227" s="19"/>
      <c r="D1227" s="19"/>
    </row>
    <row r="1228" spans="2:4" x14ac:dyDescent="0.2">
      <c r="B1228" s="3"/>
      <c r="C1228" s="19"/>
      <c r="D1228" s="19"/>
    </row>
    <row r="1229" spans="2:4" x14ac:dyDescent="0.2">
      <c r="B1229" s="3"/>
      <c r="C1229" s="19"/>
      <c r="D1229" s="19"/>
    </row>
    <row r="1230" spans="2:4" x14ac:dyDescent="0.2">
      <c r="B1230" s="3"/>
      <c r="C1230" s="19"/>
      <c r="D1230" s="19"/>
    </row>
    <row r="1231" spans="2:4" x14ac:dyDescent="0.2">
      <c r="B1231" s="3"/>
      <c r="C1231" s="19"/>
      <c r="D1231" s="19"/>
    </row>
    <row r="1232" spans="2:4" x14ac:dyDescent="0.2">
      <c r="B1232" s="3"/>
      <c r="C1232" s="19"/>
      <c r="D1232" s="19"/>
    </row>
    <row r="1233" spans="2:4" x14ac:dyDescent="0.2">
      <c r="B1233" s="3"/>
      <c r="C1233" s="19"/>
      <c r="D1233" s="19"/>
    </row>
    <row r="1234" spans="2:4" x14ac:dyDescent="0.2">
      <c r="B1234" s="3"/>
      <c r="C1234" s="19"/>
      <c r="D1234" s="19"/>
    </row>
    <row r="1235" spans="2:4" x14ac:dyDescent="0.2">
      <c r="B1235" s="3"/>
      <c r="C1235" s="19"/>
      <c r="D1235" s="19"/>
    </row>
    <row r="1236" spans="2:4" x14ac:dyDescent="0.2">
      <c r="B1236" s="3"/>
      <c r="C1236" s="19"/>
      <c r="D1236" s="19"/>
    </row>
    <row r="1237" spans="2:4" x14ac:dyDescent="0.2">
      <c r="B1237" s="3"/>
      <c r="C1237" s="19"/>
      <c r="D1237" s="19"/>
    </row>
    <row r="1238" spans="2:4" x14ac:dyDescent="0.2">
      <c r="B1238" s="3"/>
      <c r="C1238" s="19"/>
      <c r="D1238" s="19"/>
    </row>
    <row r="1239" spans="2:4" x14ac:dyDescent="0.2">
      <c r="B1239" s="3"/>
      <c r="C1239" s="19"/>
      <c r="D1239" s="19"/>
    </row>
    <row r="1240" spans="2:4" x14ac:dyDescent="0.2">
      <c r="B1240" s="3"/>
      <c r="C1240" s="19"/>
      <c r="D1240" s="19"/>
    </row>
    <row r="1241" spans="2:4" x14ac:dyDescent="0.2">
      <c r="B1241" s="3"/>
      <c r="C1241" s="19"/>
      <c r="D1241" s="19"/>
    </row>
    <row r="1242" spans="2:4" x14ac:dyDescent="0.2">
      <c r="B1242" s="3"/>
      <c r="C1242" s="19"/>
      <c r="D1242" s="19"/>
    </row>
    <row r="1243" spans="2:4" x14ac:dyDescent="0.2">
      <c r="B1243" s="3"/>
      <c r="C1243" s="19"/>
      <c r="D1243" s="19"/>
    </row>
    <row r="1244" spans="2:4" x14ac:dyDescent="0.2">
      <c r="B1244" s="3"/>
      <c r="C1244" s="19"/>
      <c r="D1244" s="19"/>
    </row>
    <row r="1245" spans="2:4" x14ac:dyDescent="0.2">
      <c r="B1245" s="3"/>
      <c r="C1245" s="19"/>
      <c r="D1245" s="19"/>
    </row>
    <row r="1246" spans="2:4" x14ac:dyDescent="0.2">
      <c r="B1246" s="3"/>
      <c r="C1246" s="19"/>
      <c r="D1246" s="19"/>
    </row>
    <row r="1247" spans="2:4" x14ac:dyDescent="0.2">
      <c r="B1247" s="3"/>
      <c r="C1247" s="19"/>
      <c r="D1247" s="19"/>
    </row>
    <row r="1248" spans="2:4" x14ac:dyDescent="0.2">
      <c r="B1248" s="3"/>
      <c r="C1248" s="19"/>
      <c r="D1248" s="19"/>
    </row>
    <row r="1249" spans="2:4" x14ac:dyDescent="0.2">
      <c r="B1249" s="3"/>
      <c r="C1249" s="19"/>
      <c r="D1249" s="19"/>
    </row>
    <row r="1250" spans="2:4" x14ac:dyDescent="0.2">
      <c r="B1250" s="3"/>
      <c r="C1250" s="19"/>
      <c r="D1250" s="19"/>
    </row>
    <row r="1251" spans="2:4" x14ac:dyDescent="0.2">
      <c r="B1251" s="3"/>
      <c r="C1251" s="19"/>
      <c r="D1251" s="19"/>
    </row>
    <row r="1252" spans="2:4" x14ac:dyDescent="0.2">
      <c r="B1252" s="3"/>
      <c r="C1252" s="19"/>
      <c r="D1252" s="19"/>
    </row>
    <row r="1253" spans="2:4" x14ac:dyDescent="0.2">
      <c r="B1253" s="3"/>
      <c r="C1253" s="19"/>
      <c r="D1253" s="19"/>
    </row>
    <row r="1254" spans="2:4" x14ac:dyDescent="0.2">
      <c r="B1254" s="3"/>
      <c r="C1254" s="19"/>
      <c r="D1254" s="19"/>
    </row>
    <row r="1255" spans="2:4" x14ac:dyDescent="0.2">
      <c r="B1255" s="3"/>
      <c r="C1255" s="19"/>
      <c r="D1255" s="19"/>
    </row>
    <row r="1256" spans="2:4" x14ac:dyDescent="0.2">
      <c r="B1256" s="3"/>
      <c r="C1256" s="19"/>
      <c r="D1256" s="19"/>
    </row>
    <row r="1257" spans="2:4" x14ac:dyDescent="0.2">
      <c r="B1257" s="3"/>
      <c r="C1257" s="19"/>
      <c r="D1257" s="19"/>
    </row>
    <row r="1258" spans="2:4" x14ac:dyDescent="0.2">
      <c r="B1258" s="3"/>
      <c r="C1258" s="19"/>
      <c r="D1258" s="19"/>
    </row>
    <row r="1259" spans="2:4" x14ac:dyDescent="0.2">
      <c r="B1259" s="3"/>
      <c r="C1259" s="19"/>
      <c r="D1259" s="19"/>
    </row>
    <row r="1260" spans="2:4" x14ac:dyDescent="0.2">
      <c r="B1260" s="3"/>
      <c r="C1260" s="19"/>
      <c r="D1260" s="19"/>
    </row>
    <row r="1261" spans="2:4" x14ac:dyDescent="0.2">
      <c r="B1261" s="3"/>
      <c r="C1261" s="19"/>
      <c r="D1261" s="19"/>
    </row>
    <row r="1262" spans="2:4" x14ac:dyDescent="0.2">
      <c r="B1262" s="3"/>
      <c r="C1262" s="19"/>
      <c r="D1262" s="19"/>
    </row>
    <row r="1263" spans="2:4" x14ac:dyDescent="0.2">
      <c r="B1263" s="3"/>
      <c r="C1263" s="19"/>
      <c r="D1263" s="19"/>
    </row>
    <row r="1264" spans="2:4" x14ac:dyDescent="0.2">
      <c r="B1264" s="3"/>
      <c r="C1264" s="19"/>
      <c r="D1264" s="19"/>
    </row>
    <row r="1265" spans="2:4" x14ac:dyDescent="0.2">
      <c r="B1265" s="3"/>
      <c r="C1265" s="19"/>
      <c r="D1265" s="19"/>
    </row>
    <row r="1266" spans="2:4" x14ac:dyDescent="0.2">
      <c r="B1266" s="3"/>
      <c r="C1266" s="19"/>
      <c r="D1266" s="19"/>
    </row>
    <row r="1267" spans="2:4" x14ac:dyDescent="0.2">
      <c r="B1267" s="3"/>
      <c r="C1267" s="19"/>
      <c r="D1267" s="19"/>
    </row>
    <row r="1268" spans="2:4" x14ac:dyDescent="0.2">
      <c r="B1268" s="3"/>
      <c r="C1268" s="19"/>
      <c r="D1268" s="19"/>
    </row>
    <row r="1269" spans="2:4" x14ac:dyDescent="0.2">
      <c r="B1269" s="3"/>
      <c r="C1269" s="19"/>
      <c r="D1269" s="19"/>
    </row>
    <row r="1270" spans="2:4" x14ac:dyDescent="0.2">
      <c r="B1270" s="3"/>
      <c r="C1270" s="19"/>
      <c r="D1270" s="19"/>
    </row>
    <row r="1271" spans="2:4" x14ac:dyDescent="0.2">
      <c r="B1271" s="3"/>
      <c r="C1271" s="19"/>
      <c r="D1271" s="19"/>
    </row>
    <row r="1272" spans="2:4" x14ac:dyDescent="0.2">
      <c r="B1272" s="3"/>
      <c r="C1272" s="19"/>
      <c r="D1272" s="19"/>
    </row>
    <row r="1273" spans="2:4" x14ac:dyDescent="0.2">
      <c r="B1273" s="3"/>
      <c r="C1273" s="19"/>
      <c r="D1273" s="19"/>
    </row>
    <row r="1274" spans="2:4" x14ac:dyDescent="0.2">
      <c r="B1274" s="3"/>
      <c r="C1274" s="19"/>
      <c r="D1274" s="19"/>
    </row>
    <row r="1275" spans="2:4" x14ac:dyDescent="0.2">
      <c r="B1275" s="3"/>
      <c r="C1275" s="19"/>
      <c r="D1275" s="19"/>
    </row>
    <row r="1276" spans="2:4" x14ac:dyDescent="0.2">
      <c r="B1276" s="3"/>
      <c r="C1276" s="19"/>
      <c r="D1276" s="19"/>
    </row>
    <row r="1277" spans="2:4" x14ac:dyDescent="0.2">
      <c r="B1277" s="3"/>
      <c r="C1277" s="19"/>
      <c r="D1277" s="19"/>
    </row>
    <row r="1278" spans="2:4" x14ac:dyDescent="0.2">
      <c r="B1278" s="3"/>
      <c r="C1278" s="19"/>
      <c r="D1278" s="19"/>
    </row>
    <row r="1279" spans="2:4" x14ac:dyDescent="0.2">
      <c r="B1279" s="3"/>
      <c r="C1279" s="19"/>
      <c r="D1279" s="19"/>
    </row>
    <row r="1280" spans="2:4" x14ac:dyDescent="0.2">
      <c r="B1280" s="3"/>
      <c r="C1280" s="19"/>
      <c r="D1280" s="19"/>
    </row>
    <row r="1281" spans="2:4" x14ac:dyDescent="0.2">
      <c r="B1281" s="3"/>
      <c r="C1281" s="19"/>
      <c r="D1281" s="19"/>
    </row>
    <row r="1282" spans="2:4" x14ac:dyDescent="0.2">
      <c r="B1282" s="3"/>
      <c r="C1282" s="19"/>
      <c r="D1282" s="19"/>
    </row>
    <row r="1283" spans="2:4" x14ac:dyDescent="0.2">
      <c r="B1283" s="3"/>
      <c r="C1283" s="19"/>
      <c r="D1283" s="19"/>
    </row>
    <row r="1284" spans="2:4" x14ac:dyDescent="0.2">
      <c r="B1284" s="3"/>
      <c r="C1284" s="19"/>
      <c r="D1284" s="19"/>
    </row>
    <row r="1285" spans="2:4" x14ac:dyDescent="0.2">
      <c r="B1285" s="3"/>
      <c r="C1285" s="19"/>
      <c r="D1285" s="19"/>
    </row>
    <row r="1286" spans="2:4" x14ac:dyDescent="0.2">
      <c r="B1286" s="3"/>
      <c r="C1286" s="19"/>
      <c r="D1286" s="19"/>
    </row>
    <row r="1287" spans="2:4" x14ac:dyDescent="0.2">
      <c r="B1287" s="3"/>
      <c r="C1287" s="19"/>
      <c r="D1287" s="19"/>
    </row>
    <row r="1288" spans="2:4" x14ac:dyDescent="0.2">
      <c r="B1288" s="3"/>
      <c r="C1288" s="19"/>
      <c r="D1288" s="19"/>
    </row>
    <row r="1289" spans="2:4" x14ac:dyDescent="0.2">
      <c r="B1289" s="3"/>
      <c r="C1289" s="19"/>
      <c r="D1289" s="19"/>
    </row>
    <row r="1290" spans="2:4" x14ac:dyDescent="0.2">
      <c r="B1290" s="3"/>
      <c r="C1290" s="19"/>
      <c r="D1290" s="19"/>
    </row>
    <row r="1291" spans="2:4" x14ac:dyDescent="0.2">
      <c r="B1291" s="3"/>
      <c r="C1291" s="19"/>
      <c r="D1291" s="19"/>
    </row>
    <row r="1292" spans="2:4" x14ac:dyDescent="0.2">
      <c r="B1292" s="3"/>
      <c r="C1292" s="19"/>
      <c r="D1292" s="19"/>
    </row>
    <row r="1293" spans="2:4" x14ac:dyDescent="0.2">
      <c r="B1293" s="3"/>
      <c r="C1293" s="19"/>
      <c r="D1293" s="19"/>
    </row>
    <row r="1294" spans="2:4" x14ac:dyDescent="0.2">
      <c r="B1294" s="3"/>
      <c r="C1294" s="19"/>
      <c r="D1294" s="19"/>
    </row>
    <row r="1295" spans="2:4" x14ac:dyDescent="0.2">
      <c r="B1295" s="3"/>
      <c r="C1295" s="19"/>
      <c r="D1295" s="19"/>
    </row>
    <row r="1296" spans="2:4" x14ac:dyDescent="0.2">
      <c r="B1296" s="3"/>
      <c r="C1296" s="19"/>
      <c r="D1296" s="19"/>
    </row>
    <row r="1297" spans="2:4" x14ac:dyDescent="0.2">
      <c r="B1297" s="3"/>
      <c r="C1297" s="19"/>
      <c r="D1297" s="19"/>
    </row>
    <row r="1298" spans="2:4" x14ac:dyDescent="0.2">
      <c r="B1298" s="3"/>
      <c r="C1298" s="19"/>
      <c r="D1298" s="19"/>
    </row>
    <row r="1299" spans="2:4" x14ac:dyDescent="0.2">
      <c r="B1299" s="3"/>
      <c r="C1299" s="19"/>
      <c r="D1299" s="19"/>
    </row>
    <row r="1300" spans="2:4" x14ac:dyDescent="0.2">
      <c r="B1300" s="3"/>
      <c r="C1300" s="19"/>
      <c r="D1300" s="19"/>
    </row>
    <row r="1301" spans="2:4" x14ac:dyDescent="0.2">
      <c r="B1301" s="3"/>
      <c r="C1301" s="19"/>
      <c r="D1301" s="19"/>
    </row>
    <row r="1302" spans="2:4" x14ac:dyDescent="0.2">
      <c r="B1302" s="3"/>
      <c r="C1302" s="19"/>
      <c r="D1302" s="19"/>
    </row>
    <row r="1303" spans="2:4" x14ac:dyDescent="0.2">
      <c r="B1303" s="3"/>
      <c r="C1303" s="19"/>
      <c r="D1303" s="19"/>
    </row>
    <row r="1304" spans="2:4" x14ac:dyDescent="0.2">
      <c r="B1304" s="3"/>
      <c r="C1304" s="19"/>
      <c r="D1304" s="19"/>
    </row>
    <row r="1305" spans="2:4" x14ac:dyDescent="0.2">
      <c r="B1305" s="3"/>
      <c r="C1305" s="19"/>
      <c r="D1305" s="19"/>
    </row>
    <row r="1306" spans="2:4" x14ac:dyDescent="0.2">
      <c r="B1306" s="3"/>
      <c r="C1306" s="19"/>
      <c r="D1306" s="19"/>
    </row>
    <row r="1307" spans="2:4" x14ac:dyDescent="0.2">
      <c r="B1307" s="3"/>
      <c r="C1307" s="19"/>
      <c r="D1307" s="19"/>
    </row>
    <row r="1308" spans="2:4" x14ac:dyDescent="0.2">
      <c r="B1308" s="3"/>
      <c r="C1308" s="19"/>
      <c r="D1308" s="19"/>
    </row>
    <row r="1309" spans="2:4" x14ac:dyDescent="0.2">
      <c r="B1309" s="3"/>
      <c r="C1309" s="19"/>
      <c r="D1309" s="19"/>
    </row>
    <row r="1310" spans="2:4" x14ac:dyDescent="0.2">
      <c r="B1310" s="3"/>
      <c r="C1310" s="19"/>
      <c r="D1310" s="19"/>
    </row>
    <row r="1311" spans="2:4" x14ac:dyDescent="0.2">
      <c r="B1311" s="3"/>
      <c r="C1311" s="19"/>
      <c r="D1311" s="19"/>
    </row>
    <row r="1312" spans="2:4" x14ac:dyDescent="0.2">
      <c r="B1312" s="3"/>
      <c r="C1312" s="19"/>
      <c r="D1312" s="19"/>
    </row>
    <row r="1313" spans="2:4" x14ac:dyDescent="0.2">
      <c r="B1313" s="3"/>
      <c r="C1313" s="19"/>
      <c r="D1313" s="19"/>
    </row>
    <row r="1314" spans="2:4" x14ac:dyDescent="0.2">
      <c r="B1314" s="3"/>
      <c r="C1314" s="19"/>
      <c r="D1314" s="19"/>
    </row>
    <row r="1315" spans="2:4" x14ac:dyDescent="0.2">
      <c r="B1315" s="3"/>
      <c r="C1315" s="19"/>
      <c r="D1315" s="19"/>
    </row>
    <row r="1316" spans="2:4" x14ac:dyDescent="0.2">
      <c r="B1316" s="3"/>
      <c r="C1316" s="19"/>
      <c r="D1316" s="19"/>
    </row>
    <row r="1317" spans="2:4" x14ac:dyDescent="0.2">
      <c r="B1317" s="3"/>
      <c r="C1317" s="19"/>
      <c r="D1317" s="19"/>
    </row>
    <row r="1318" spans="2:4" x14ac:dyDescent="0.2">
      <c r="B1318" s="3"/>
      <c r="C1318" s="19"/>
      <c r="D1318" s="19"/>
    </row>
    <row r="1319" spans="2:4" x14ac:dyDescent="0.2">
      <c r="B1319" s="3"/>
      <c r="C1319" s="19"/>
      <c r="D1319" s="19"/>
    </row>
    <row r="1320" spans="2:4" x14ac:dyDescent="0.2">
      <c r="B1320" s="3"/>
      <c r="C1320" s="19"/>
      <c r="D1320" s="19"/>
    </row>
    <row r="1321" spans="2:4" x14ac:dyDescent="0.2">
      <c r="B1321" s="3"/>
      <c r="C1321" s="19"/>
      <c r="D1321" s="19"/>
    </row>
    <row r="1322" spans="2:4" x14ac:dyDescent="0.2">
      <c r="B1322" s="3"/>
      <c r="C1322" s="19"/>
      <c r="D1322" s="19"/>
    </row>
    <row r="1323" spans="2:4" x14ac:dyDescent="0.2">
      <c r="B1323" s="3"/>
      <c r="C1323" s="19"/>
      <c r="D1323" s="19"/>
    </row>
    <row r="1324" spans="2:4" x14ac:dyDescent="0.2">
      <c r="B1324" s="3"/>
      <c r="C1324" s="19"/>
      <c r="D1324" s="19"/>
    </row>
    <row r="1325" spans="2:4" x14ac:dyDescent="0.2">
      <c r="B1325" s="3"/>
      <c r="C1325" s="19"/>
      <c r="D1325" s="19"/>
    </row>
    <row r="1326" spans="2:4" x14ac:dyDescent="0.2">
      <c r="B1326" s="3"/>
      <c r="C1326" s="19"/>
      <c r="D1326" s="19"/>
    </row>
    <row r="1327" spans="2:4" x14ac:dyDescent="0.2">
      <c r="B1327" s="3"/>
      <c r="C1327" s="19"/>
      <c r="D1327" s="19"/>
    </row>
    <row r="1328" spans="2:4" x14ac:dyDescent="0.2">
      <c r="B1328" s="3"/>
      <c r="C1328" s="19"/>
      <c r="D1328" s="19"/>
    </row>
    <row r="1329" spans="2:4" x14ac:dyDescent="0.2">
      <c r="B1329" s="3"/>
      <c r="C1329" s="19"/>
      <c r="D1329" s="19"/>
    </row>
    <row r="1330" spans="2:4" x14ac:dyDescent="0.2">
      <c r="B1330" s="3"/>
      <c r="C1330" s="19"/>
      <c r="D1330" s="19"/>
    </row>
    <row r="1331" spans="2:4" x14ac:dyDescent="0.2">
      <c r="B1331" s="3"/>
      <c r="C1331" s="19"/>
      <c r="D1331" s="19"/>
    </row>
    <row r="1332" spans="2:4" x14ac:dyDescent="0.2">
      <c r="B1332" s="3"/>
      <c r="C1332" s="19"/>
      <c r="D1332" s="19"/>
    </row>
    <row r="1333" spans="2:4" x14ac:dyDescent="0.2">
      <c r="B1333" s="3"/>
      <c r="C1333" s="19"/>
      <c r="D1333" s="19"/>
    </row>
    <row r="1334" spans="2:4" x14ac:dyDescent="0.2">
      <c r="B1334" s="3"/>
      <c r="C1334" s="19"/>
      <c r="D1334" s="19"/>
    </row>
    <row r="1335" spans="2:4" x14ac:dyDescent="0.2">
      <c r="B1335" s="3"/>
      <c r="C1335" s="19"/>
      <c r="D1335" s="19"/>
    </row>
    <row r="1336" spans="2:4" x14ac:dyDescent="0.2">
      <c r="B1336" s="3"/>
      <c r="C1336" s="19"/>
      <c r="D1336" s="19"/>
    </row>
    <row r="1337" spans="2:4" x14ac:dyDescent="0.2">
      <c r="B1337" s="3"/>
      <c r="C1337" s="19"/>
      <c r="D1337" s="19"/>
    </row>
    <row r="1338" spans="2:4" x14ac:dyDescent="0.2">
      <c r="B1338" s="3"/>
      <c r="C1338" s="19"/>
      <c r="D1338" s="19"/>
    </row>
    <row r="1339" spans="2:4" x14ac:dyDescent="0.2">
      <c r="B1339" s="3"/>
      <c r="C1339" s="19"/>
      <c r="D1339" s="19"/>
    </row>
    <row r="1340" spans="2:4" x14ac:dyDescent="0.2">
      <c r="B1340" s="3"/>
      <c r="C1340" s="19"/>
      <c r="D1340" s="19"/>
    </row>
    <row r="1341" spans="2:4" x14ac:dyDescent="0.2">
      <c r="B1341" s="3"/>
      <c r="C1341" s="19"/>
      <c r="D1341" s="19"/>
    </row>
    <row r="1342" spans="2:4" x14ac:dyDescent="0.2">
      <c r="B1342" s="3"/>
      <c r="C1342" s="19"/>
      <c r="D1342" s="19"/>
    </row>
    <row r="1343" spans="2:4" x14ac:dyDescent="0.2">
      <c r="B1343" s="3"/>
      <c r="C1343" s="19"/>
      <c r="D1343" s="19"/>
    </row>
    <row r="1344" spans="2:4" x14ac:dyDescent="0.2">
      <c r="B1344" s="3"/>
      <c r="C1344" s="19"/>
      <c r="D1344" s="19"/>
    </row>
    <row r="1345" spans="2:4" x14ac:dyDescent="0.2">
      <c r="B1345" s="3"/>
      <c r="C1345" s="19"/>
      <c r="D1345" s="19"/>
    </row>
    <row r="1346" spans="2:4" x14ac:dyDescent="0.2">
      <c r="B1346" s="3"/>
      <c r="C1346" s="19"/>
      <c r="D1346" s="19"/>
    </row>
    <row r="1347" spans="2:4" x14ac:dyDescent="0.2">
      <c r="B1347" s="3"/>
      <c r="C1347" s="19"/>
      <c r="D1347" s="19"/>
    </row>
    <row r="1348" spans="2:4" x14ac:dyDescent="0.2">
      <c r="B1348" s="3"/>
      <c r="C1348" s="19"/>
      <c r="D1348" s="19"/>
    </row>
    <row r="1349" spans="2:4" x14ac:dyDescent="0.2">
      <c r="B1349" s="3"/>
      <c r="C1349" s="19"/>
      <c r="D1349" s="19"/>
    </row>
    <row r="1350" spans="2:4" x14ac:dyDescent="0.2">
      <c r="B1350" s="3"/>
      <c r="C1350" s="19"/>
      <c r="D1350" s="19"/>
    </row>
    <row r="1351" spans="2:4" x14ac:dyDescent="0.2">
      <c r="B1351" s="3"/>
      <c r="C1351" s="19"/>
      <c r="D1351" s="19"/>
    </row>
    <row r="1352" spans="2:4" x14ac:dyDescent="0.2">
      <c r="B1352" s="3"/>
      <c r="C1352" s="19"/>
      <c r="D1352" s="19"/>
    </row>
    <row r="1353" spans="2:4" x14ac:dyDescent="0.2">
      <c r="B1353" s="3"/>
      <c r="C1353" s="19"/>
      <c r="D1353" s="19"/>
    </row>
    <row r="1354" spans="2:4" x14ac:dyDescent="0.2">
      <c r="B1354" s="3"/>
      <c r="C1354" s="19"/>
      <c r="D1354" s="19"/>
    </row>
    <row r="1355" spans="2:4" x14ac:dyDescent="0.2">
      <c r="B1355" s="3"/>
      <c r="C1355" s="19"/>
      <c r="D1355" s="19"/>
    </row>
    <row r="1356" spans="2:4" x14ac:dyDescent="0.2">
      <c r="B1356" s="3"/>
      <c r="C1356" s="19"/>
      <c r="D1356" s="19"/>
    </row>
    <row r="1357" spans="2:4" x14ac:dyDescent="0.2">
      <c r="B1357" s="3"/>
      <c r="C1357" s="19"/>
      <c r="D1357" s="19"/>
    </row>
    <row r="1358" spans="2:4" x14ac:dyDescent="0.2">
      <c r="B1358" s="3"/>
      <c r="C1358" s="19"/>
      <c r="D1358" s="19"/>
    </row>
    <row r="1359" spans="2:4" x14ac:dyDescent="0.2">
      <c r="B1359" s="3"/>
      <c r="C1359" s="19"/>
      <c r="D1359" s="19"/>
    </row>
    <row r="1360" spans="2:4" x14ac:dyDescent="0.2">
      <c r="B1360" s="3"/>
      <c r="C1360" s="19"/>
      <c r="D1360" s="19"/>
    </row>
    <row r="1361" spans="2:4" x14ac:dyDescent="0.2">
      <c r="B1361" s="3"/>
      <c r="C1361" s="19"/>
      <c r="D1361" s="19"/>
    </row>
    <row r="1362" spans="2:4" x14ac:dyDescent="0.2">
      <c r="B1362" s="3"/>
      <c r="C1362" s="19"/>
      <c r="D1362" s="19"/>
    </row>
    <row r="1363" spans="2:4" x14ac:dyDescent="0.2">
      <c r="B1363" s="3"/>
      <c r="C1363" s="19"/>
      <c r="D1363" s="19"/>
    </row>
    <row r="1364" spans="2:4" x14ac:dyDescent="0.2">
      <c r="B1364" s="3"/>
      <c r="C1364" s="19"/>
      <c r="D1364" s="19"/>
    </row>
    <row r="1365" spans="2:4" x14ac:dyDescent="0.2">
      <c r="B1365" s="3"/>
      <c r="C1365" s="19"/>
      <c r="D1365" s="19"/>
    </row>
    <row r="1366" spans="2:4" x14ac:dyDescent="0.2">
      <c r="B1366" s="3"/>
      <c r="C1366" s="19"/>
      <c r="D1366" s="19"/>
    </row>
    <row r="1367" spans="2:4" x14ac:dyDescent="0.2">
      <c r="B1367" s="3"/>
      <c r="C1367" s="19"/>
      <c r="D1367" s="19"/>
    </row>
    <row r="1368" spans="2:4" x14ac:dyDescent="0.2">
      <c r="B1368" s="3"/>
      <c r="C1368" s="19"/>
      <c r="D1368" s="19"/>
    </row>
    <row r="1369" spans="2:4" x14ac:dyDescent="0.2">
      <c r="B1369" s="3"/>
      <c r="C1369" s="19"/>
      <c r="D1369" s="19"/>
    </row>
    <row r="1370" spans="2:4" x14ac:dyDescent="0.2">
      <c r="B1370" s="3"/>
      <c r="C1370" s="19"/>
      <c r="D1370" s="19"/>
    </row>
    <row r="1371" spans="2:4" x14ac:dyDescent="0.2">
      <c r="B1371" s="3"/>
      <c r="C1371" s="19"/>
      <c r="D1371" s="19"/>
    </row>
    <row r="1372" spans="2:4" x14ac:dyDescent="0.2">
      <c r="B1372" s="3"/>
      <c r="C1372" s="19"/>
      <c r="D1372" s="19"/>
    </row>
    <row r="1373" spans="2:4" x14ac:dyDescent="0.2">
      <c r="B1373" s="3"/>
      <c r="C1373" s="19"/>
      <c r="D1373" s="19"/>
    </row>
    <row r="1374" spans="2:4" x14ac:dyDescent="0.2">
      <c r="B1374" s="3"/>
      <c r="C1374" s="19"/>
      <c r="D1374" s="19"/>
    </row>
    <row r="1375" spans="2:4" x14ac:dyDescent="0.2">
      <c r="B1375" s="3"/>
      <c r="C1375" s="19"/>
      <c r="D1375" s="19"/>
    </row>
    <row r="1376" spans="2:4" x14ac:dyDescent="0.2">
      <c r="B1376" s="3"/>
      <c r="C1376" s="19"/>
      <c r="D1376" s="19"/>
    </row>
    <row r="1377" spans="2:4" x14ac:dyDescent="0.2">
      <c r="B1377" s="3"/>
      <c r="C1377" s="19"/>
      <c r="D1377" s="19"/>
    </row>
    <row r="1378" spans="2:4" x14ac:dyDescent="0.2">
      <c r="B1378" s="3"/>
      <c r="C1378" s="19"/>
      <c r="D1378" s="19"/>
    </row>
    <row r="1379" spans="2:4" x14ac:dyDescent="0.2">
      <c r="B1379" s="3"/>
      <c r="C1379" s="19"/>
      <c r="D1379" s="19"/>
    </row>
    <row r="1380" spans="2:4" x14ac:dyDescent="0.2">
      <c r="B1380" s="3"/>
      <c r="C1380" s="19"/>
      <c r="D1380" s="19"/>
    </row>
    <row r="1381" spans="2:4" x14ac:dyDescent="0.2">
      <c r="B1381" s="3"/>
      <c r="C1381" s="19"/>
      <c r="D1381" s="19"/>
    </row>
    <row r="1382" spans="2:4" x14ac:dyDescent="0.2">
      <c r="B1382" s="3"/>
      <c r="C1382" s="19"/>
      <c r="D1382" s="19"/>
    </row>
    <row r="1383" spans="2:4" x14ac:dyDescent="0.2">
      <c r="B1383" s="3"/>
      <c r="C1383" s="19"/>
      <c r="D1383" s="19"/>
    </row>
    <row r="1384" spans="2:4" x14ac:dyDescent="0.2">
      <c r="B1384" s="3"/>
      <c r="C1384" s="19"/>
      <c r="D1384" s="19"/>
    </row>
    <row r="1385" spans="2:4" x14ac:dyDescent="0.2">
      <c r="B1385" s="3"/>
      <c r="C1385" s="19"/>
      <c r="D1385" s="19"/>
    </row>
    <row r="1386" spans="2:4" x14ac:dyDescent="0.2">
      <c r="B1386" s="3"/>
      <c r="C1386" s="19"/>
      <c r="D1386" s="19"/>
    </row>
    <row r="1387" spans="2:4" x14ac:dyDescent="0.2">
      <c r="B1387" s="3"/>
      <c r="C1387" s="19"/>
      <c r="D1387" s="19"/>
    </row>
    <row r="1388" spans="2:4" x14ac:dyDescent="0.2">
      <c r="B1388" s="3"/>
      <c r="C1388" s="19"/>
      <c r="D1388" s="19"/>
    </row>
    <row r="1389" spans="2:4" x14ac:dyDescent="0.2">
      <c r="B1389" s="3"/>
      <c r="C1389" s="19"/>
      <c r="D1389" s="19"/>
    </row>
    <row r="1390" spans="2:4" x14ac:dyDescent="0.2">
      <c r="B1390" s="3"/>
      <c r="C1390" s="19"/>
      <c r="D1390" s="19"/>
    </row>
    <row r="1391" spans="2:4" x14ac:dyDescent="0.2">
      <c r="B1391" s="3"/>
      <c r="C1391" s="19"/>
      <c r="D1391" s="19"/>
    </row>
    <row r="1392" spans="2:4" x14ac:dyDescent="0.2">
      <c r="B1392" s="3"/>
      <c r="C1392" s="19"/>
      <c r="D1392" s="19"/>
    </row>
    <row r="1393" spans="2:4" x14ac:dyDescent="0.2">
      <c r="B1393" s="3"/>
      <c r="C1393" s="19"/>
      <c r="D1393" s="19"/>
    </row>
    <row r="1394" spans="2:4" x14ac:dyDescent="0.2">
      <c r="B1394" s="3"/>
      <c r="C1394" s="19"/>
      <c r="D1394" s="19"/>
    </row>
    <row r="1395" spans="2:4" x14ac:dyDescent="0.2">
      <c r="B1395" s="3"/>
      <c r="C1395" s="19"/>
      <c r="D1395" s="19"/>
    </row>
    <row r="1396" spans="2:4" x14ac:dyDescent="0.2">
      <c r="B1396" s="3"/>
      <c r="C1396" s="19"/>
      <c r="D1396" s="19"/>
    </row>
    <row r="1397" spans="2:4" x14ac:dyDescent="0.2">
      <c r="B1397" s="3"/>
      <c r="C1397" s="19"/>
      <c r="D1397" s="19"/>
    </row>
    <row r="1398" spans="2:4" x14ac:dyDescent="0.2">
      <c r="B1398" s="3"/>
      <c r="C1398" s="19"/>
      <c r="D1398" s="19"/>
    </row>
    <row r="1399" spans="2:4" x14ac:dyDescent="0.2">
      <c r="B1399" s="3"/>
      <c r="C1399" s="19"/>
      <c r="D1399" s="19"/>
    </row>
    <row r="1400" spans="2:4" x14ac:dyDescent="0.2">
      <c r="B1400" s="3"/>
      <c r="C1400" s="19"/>
      <c r="D1400" s="19"/>
    </row>
    <row r="1401" spans="2:4" x14ac:dyDescent="0.2">
      <c r="B1401" s="3"/>
      <c r="C1401" s="19"/>
      <c r="D1401" s="19"/>
    </row>
    <row r="1402" spans="2:4" x14ac:dyDescent="0.2">
      <c r="B1402" s="3"/>
      <c r="C1402" s="19"/>
      <c r="D1402" s="19"/>
    </row>
    <row r="1403" spans="2:4" x14ac:dyDescent="0.2">
      <c r="B1403" s="3"/>
      <c r="C1403" s="19"/>
      <c r="D1403" s="19"/>
    </row>
    <row r="1404" spans="2:4" x14ac:dyDescent="0.2">
      <c r="B1404" s="3"/>
      <c r="C1404" s="19"/>
      <c r="D1404" s="19"/>
    </row>
    <row r="1405" spans="2:4" x14ac:dyDescent="0.2">
      <c r="B1405" s="3"/>
      <c r="C1405" s="19"/>
      <c r="D1405" s="19"/>
    </row>
    <row r="1406" spans="2:4" x14ac:dyDescent="0.2">
      <c r="B1406" s="3"/>
      <c r="C1406" s="19"/>
      <c r="D1406" s="19"/>
    </row>
    <row r="1407" spans="2:4" x14ac:dyDescent="0.2">
      <c r="B1407" s="3"/>
      <c r="C1407" s="19"/>
      <c r="D1407" s="19"/>
    </row>
    <row r="1408" spans="2:4" x14ac:dyDescent="0.2">
      <c r="B1408" s="3"/>
      <c r="C1408" s="19"/>
      <c r="D1408" s="19"/>
    </row>
    <row r="1409" spans="2:4" x14ac:dyDescent="0.2">
      <c r="B1409" s="3"/>
      <c r="C1409" s="19"/>
      <c r="D1409" s="19"/>
    </row>
    <row r="1410" spans="2:4" x14ac:dyDescent="0.2">
      <c r="B1410" s="3"/>
      <c r="C1410" s="19"/>
      <c r="D1410" s="19"/>
    </row>
    <row r="1411" spans="2:4" x14ac:dyDescent="0.2">
      <c r="B1411" s="3"/>
      <c r="C1411" s="19"/>
      <c r="D1411" s="19"/>
    </row>
    <row r="1412" spans="2:4" x14ac:dyDescent="0.2">
      <c r="B1412" s="3"/>
      <c r="C1412" s="19"/>
      <c r="D1412" s="19"/>
    </row>
    <row r="1413" spans="2:4" x14ac:dyDescent="0.2">
      <c r="B1413" s="3"/>
      <c r="C1413" s="19"/>
      <c r="D1413" s="19"/>
    </row>
    <row r="1414" spans="2:4" x14ac:dyDescent="0.2">
      <c r="B1414" s="3"/>
      <c r="C1414" s="19"/>
      <c r="D1414" s="19"/>
    </row>
    <row r="1415" spans="2:4" x14ac:dyDescent="0.2">
      <c r="B1415" s="3"/>
      <c r="C1415" s="19"/>
      <c r="D1415" s="19"/>
    </row>
    <row r="1416" spans="2:4" x14ac:dyDescent="0.2">
      <c r="B1416" s="3"/>
      <c r="C1416" s="19"/>
      <c r="D1416" s="19"/>
    </row>
    <row r="1417" spans="2:4" x14ac:dyDescent="0.2">
      <c r="B1417" s="3"/>
      <c r="C1417" s="19"/>
      <c r="D1417" s="19"/>
    </row>
    <row r="1418" spans="2:4" x14ac:dyDescent="0.2">
      <c r="B1418" s="3"/>
      <c r="C1418" s="19"/>
      <c r="D1418" s="19"/>
    </row>
    <row r="1419" spans="2:4" x14ac:dyDescent="0.2">
      <c r="B1419" s="3"/>
      <c r="C1419" s="19"/>
      <c r="D1419" s="19"/>
    </row>
    <row r="1420" spans="2:4" x14ac:dyDescent="0.2">
      <c r="B1420" s="3"/>
      <c r="C1420" s="19"/>
      <c r="D1420" s="19"/>
    </row>
    <row r="1421" spans="2:4" x14ac:dyDescent="0.2">
      <c r="B1421" s="3"/>
      <c r="C1421" s="19"/>
      <c r="D1421" s="19"/>
    </row>
    <row r="1422" spans="2:4" x14ac:dyDescent="0.2">
      <c r="B1422" s="3"/>
      <c r="C1422" s="19"/>
      <c r="D1422" s="19"/>
    </row>
    <row r="1423" spans="2:4" x14ac:dyDescent="0.2">
      <c r="B1423" s="3"/>
      <c r="C1423" s="19"/>
      <c r="D1423" s="19"/>
    </row>
    <row r="1424" spans="2:4" x14ac:dyDescent="0.2">
      <c r="B1424" s="3"/>
      <c r="C1424" s="19"/>
      <c r="D1424" s="19"/>
    </row>
    <row r="1425" spans="2:4" x14ac:dyDescent="0.2">
      <c r="B1425" s="3"/>
      <c r="C1425" s="19"/>
      <c r="D1425" s="19"/>
    </row>
    <row r="1426" spans="2:4" x14ac:dyDescent="0.2">
      <c r="B1426" s="3"/>
      <c r="C1426" s="19"/>
      <c r="D1426" s="19"/>
    </row>
    <row r="1427" spans="2:4" x14ac:dyDescent="0.2">
      <c r="B1427" s="3"/>
      <c r="C1427" s="19"/>
      <c r="D1427" s="19"/>
    </row>
    <row r="1428" spans="2:4" x14ac:dyDescent="0.2">
      <c r="B1428" s="3"/>
      <c r="C1428" s="19"/>
      <c r="D1428" s="19"/>
    </row>
    <row r="1429" spans="2:4" x14ac:dyDescent="0.2">
      <c r="B1429" s="3"/>
      <c r="C1429" s="19"/>
      <c r="D1429" s="19"/>
    </row>
    <row r="1430" spans="2:4" x14ac:dyDescent="0.2">
      <c r="B1430" s="3"/>
      <c r="C1430" s="19"/>
      <c r="D1430" s="19"/>
    </row>
    <row r="1431" spans="2:4" x14ac:dyDescent="0.2">
      <c r="B1431" s="3"/>
      <c r="C1431" s="19"/>
      <c r="D1431" s="19"/>
    </row>
    <row r="1432" spans="2:4" x14ac:dyDescent="0.2">
      <c r="B1432" s="3"/>
      <c r="C1432" s="19"/>
      <c r="D1432" s="19"/>
    </row>
    <row r="1433" spans="2:4" x14ac:dyDescent="0.2">
      <c r="B1433" s="3"/>
      <c r="C1433" s="19"/>
      <c r="D1433" s="19"/>
    </row>
    <row r="1434" spans="2:4" x14ac:dyDescent="0.2">
      <c r="B1434" s="3"/>
      <c r="C1434" s="19"/>
      <c r="D1434" s="19"/>
    </row>
    <row r="1435" spans="2:4" x14ac:dyDescent="0.2">
      <c r="B1435" s="3"/>
      <c r="C1435" s="19"/>
      <c r="D1435" s="19"/>
    </row>
    <row r="1436" spans="2:4" x14ac:dyDescent="0.2">
      <c r="B1436" s="3"/>
      <c r="C1436" s="19"/>
      <c r="D1436" s="19"/>
    </row>
    <row r="1437" spans="2:4" x14ac:dyDescent="0.2">
      <c r="B1437" s="3"/>
      <c r="C1437" s="19"/>
      <c r="D1437" s="19"/>
    </row>
    <row r="1438" spans="2:4" x14ac:dyDescent="0.2">
      <c r="B1438" s="3"/>
      <c r="C1438" s="19"/>
      <c r="D1438" s="19"/>
    </row>
    <row r="1439" spans="2:4" x14ac:dyDescent="0.2">
      <c r="B1439" s="3"/>
      <c r="C1439" s="19"/>
      <c r="D1439" s="19"/>
    </row>
    <row r="1440" spans="2:4" x14ac:dyDescent="0.2">
      <c r="B1440" s="3"/>
      <c r="C1440" s="19"/>
      <c r="D1440" s="19"/>
    </row>
    <row r="1441" spans="2:4" x14ac:dyDescent="0.2">
      <c r="B1441" s="3"/>
      <c r="C1441" s="19"/>
      <c r="D1441" s="19"/>
    </row>
    <row r="1442" spans="2:4" x14ac:dyDescent="0.2">
      <c r="B1442" s="3"/>
      <c r="C1442" s="19"/>
      <c r="D1442" s="19"/>
    </row>
    <row r="1443" spans="2:4" x14ac:dyDescent="0.2">
      <c r="B1443" s="3"/>
      <c r="C1443" s="19"/>
      <c r="D1443" s="19"/>
    </row>
    <row r="1444" spans="2:4" x14ac:dyDescent="0.2">
      <c r="B1444" s="3"/>
      <c r="C1444" s="19"/>
      <c r="D1444" s="19"/>
    </row>
    <row r="1445" spans="2:4" x14ac:dyDescent="0.2">
      <c r="B1445" s="3"/>
      <c r="C1445" s="19"/>
      <c r="D1445" s="19"/>
    </row>
    <row r="1446" spans="2:4" x14ac:dyDescent="0.2">
      <c r="B1446" s="3"/>
      <c r="C1446" s="19"/>
      <c r="D1446" s="19"/>
    </row>
    <row r="1447" spans="2:4" x14ac:dyDescent="0.2">
      <c r="B1447" s="3"/>
      <c r="C1447" s="19"/>
      <c r="D1447" s="19"/>
    </row>
    <row r="1448" spans="2:4" x14ac:dyDescent="0.2">
      <c r="B1448" s="3"/>
      <c r="C1448" s="19"/>
      <c r="D1448" s="19"/>
    </row>
    <row r="1449" spans="2:4" x14ac:dyDescent="0.2">
      <c r="B1449" s="3"/>
      <c r="C1449" s="19"/>
      <c r="D1449" s="19"/>
    </row>
    <row r="1450" spans="2:4" x14ac:dyDescent="0.2">
      <c r="B1450" s="3"/>
      <c r="C1450" s="19"/>
      <c r="D1450" s="19"/>
    </row>
    <row r="1451" spans="2:4" x14ac:dyDescent="0.2">
      <c r="B1451" s="3"/>
      <c r="C1451" s="19"/>
      <c r="D1451" s="19"/>
    </row>
    <row r="1452" spans="2:4" x14ac:dyDescent="0.2">
      <c r="B1452" s="3"/>
      <c r="C1452" s="19"/>
      <c r="D1452" s="19"/>
    </row>
    <row r="1453" spans="2:4" x14ac:dyDescent="0.2">
      <c r="B1453" s="3"/>
      <c r="C1453" s="19"/>
      <c r="D1453" s="19"/>
    </row>
    <row r="1454" spans="2:4" x14ac:dyDescent="0.2">
      <c r="B1454" s="3"/>
      <c r="C1454" s="19"/>
      <c r="D1454" s="19"/>
    </row>
    <row r="1455" spans="2:4" x14ac:dyDescent="0.2">
      <c r="B1455" s="3"/>
      <c r="C1455" s="19"/>
      <c r="D1455" s="19"/>
    </row>
    <row r="1456" spans="2:4" x14ac:dyDescent="0.2">
      <c r="B1456" s="3"/>
      <c r="C1456" s="19"/>
      <c r="D1456" s="19"/>
    </row>
    <row r="1457" spans="2:4" x14ac:dyDescent="0.2">
      <c r="B1457" s="3"/>
      <c r="C1457" s="19"/>
      <c r="D1457" s="19"/>
    </row>
    <row r="1458" spans="2:4" x14ac:dyDescent="0.2">
      <c r="B1458" s="3"/>
      <c r="C1458" s="19"/>
      <c r="D1458" s="19"/>
    </row>
    <row r="1459" spans="2:4" x14ac:dyDescent="0.2">
      <c r="B1459" s="3"/>
      <c r="C1459" s="19"/>
      <c r="D1459" s="19"/>
    </row>
    <row r="1460" spans="2:4" x14ac:dyDescent="0.2">
      <c r="B1460" s="3"/>
      <c r="C1460" s="19"/>
      <c r="D1460" s="19"/>
    </row>
    <row r="1461" spans="2:4" x14ac:dyDescent="0.2">
      <c r="B1461" s="3"/>
      <c r="C1461" s="19"/>
      <c r="D1461" s="19"/>
    </row>
    <row r="1462" spans="2:4" x14ac:dyDescent="0.2">
      <c r="B1462" s="3"/>
      <c r="C1462" s="19"/>
      <c r="D1462" s="19"/>
    </row>
    <row r="1463" spans="2:4" x14ac:dyDescent="0.2">
      <c r="B1463" s="3"/>
      <c r="C1463" s="19"/>
      <c r="D1463" s="19"/>
    </row>
    <row r="1464" spans="2:4" x14ac:dyDescent="0.2">
      <c r="B1464" s="3"/>
      <c r="C1464" s="19"/>
      <c r="D1464" s="19"/>
    </row>
    <row r="1465" spans="2:4" x14ac:dyDescent="0.2">
      <c r="B1465" s="3"/>
      <c r="C1465" s="19"/>
      <c r="D1465" s="19"/>
    </row>
    <row r="1466" spans="2:4" x14ac:dyDescent="0.2">
      <c r="B1466" s="3"/>
      <c r="C1466" s="19"/>
      <c r="D1466" s="19"/>
    </row>
    <row r="1467" spans="2:4" x14ac:dyDescent="0.2">
      <c r="B1467" s="3"/>
      <c r="C1467" s="19"/>
      <c r="D1467" s="19"/>
    </row>
    <row r="1468" spans="2:4" x14ac:dyDescent="0.2">
      <c r="B1468" s="3"/>
      <c r="C1468" s="19"/>
      <c r="D1468" s="19"/>
    </row>
    <row r="1469" spans="2:4" x14ac:dyDescent="0.2">
      <c r="B1469" s="3"/>
      <c r="C1469" s="19"/>
      <c r="D1469" s="19"/>
    </row>
    <row r="1470" spans="2:4" x14ac:dyDescent="0.2">
      <c r="B1470" s="3"/>
      <c r="C1470" s="19"/>
      <c r="D1470" s="19"/>
    </row>
    <row r="1471" spans="2:4" x14ac:dyDescent="0.2">
      <c r="B1471" s="3"/>
      <c r="C1471" s="19"/>
      <c r="D1471" s="19"/>
    </row>
    <row r="1472" spans="2:4" x14ac:dyDescent="0.2">
      <c r="B1472" s="3"/>
      <c r="C1472" s="19"/>
      <c r="D1472" s="19"/>
    </row>
    <row r="1473" spans="2:4" x14ac:dyDescent="0.2">
      <c r="B1473" s="3"/>
      <c r="C1473" s="19"/>
      <c r="D1473" s="19"/>
    </row>
    <row r="1474" spans="2:4" x14ac:dyDescent="0.2">
      <c r="B1474" s="3"/>
      <c r="C1474" s="19"/>
      <c r="D1474" s="19"/>
    </row>
    <row r="1475" spans="2:4" x14ac:dyDescent="0.2">
      <c r="B1475" s="3"/>
      <c r="C1475" s="19"/>
      <c r="D1475" s="19"/>
    </row>
    <row r="1476" spans="2:4" x14ac:dyDescent="0.2">
      <c r="B1476" s="3"/>
      <c r="C1476" s="19"/>
      <c r="D1476" s="19"/>
    </row>
    <row r="1477" spans="2:4" x14ac:dyDescent="0.2">
      <c r="B1477" s="3"/>
      <c r="C1477" s="19"/>
      <c r="D1477" s="19"/>
    </row>
    <row r="1478" spans="2:4" x14ac:dyDescent="0.2">
      <c r="B1478" s="3"/>
      <c r="C1478" s="19"/>
      <c r="D1478" s="19"/>
    </row>
    <row r="1479" spans="2:4" x14ac:dyDescent="0.2">
      <c r="B1479" s="3"/>
      <c r="C1479" s="19"/>
      <c r="D1479" s="19"/>
    </row>
    <row r="1480" spans="2:4" x14ac:dyDescent="0.2">
      <c r="B1480" s="3"/>
      <c r="C1480" s="19"/>
      <c r="D1480" s="19"/>
    </row>
    <row r="1481" spans="2:4" x14ac:dyDescent="0.2">
      <c r="B1481" s="3"/>
      <c r="C1481" s="19"/>
      <c r="D1481" s="19"/>
    </row>
    <row r="1482" spans="2:4" x14ac:dyDescent="0.2">
      <c r="B1482" s="3"/>
      <c r="C1482" s="19"/>
      <c r="D1482" s="19"/>
    </row>
    <row r="1483" spans="2:4" x14ac:dyDescent="0.2">
      <c r="B1483" s="3"/>
      <c r="C1483" s="19"/>
      <c r="D1483" s="19"/>
    </row>
    <row r="1484" spans="2:4" x14ac:dyDescent="0.2">
      <c r="B1484" s="3"/>
      <c r="C1484" s="19"/>
      <c r="D1484" s="19"/>
    </row>
    <row r="1485" spans="2:4" x14ac:dyDescent="0.2">
      <c r="B1485" s="3"/>
      <c r="C1485" s="19"/>
      <c r="D1485" s="19"/>
    </row>
    <row r="1486" spans="2:4" x14ac:dyDescent="0.2">
      <c r="B1486" s="3"/>
      <c r="C1486" s="19"/>
      <c r="D1486" s="19"/>
    </row>
    <row r="1487" spans="2:4" x14ac:dyDescent="0.2">
      <c r="B1487" s="3"/>
      <c r="C1487" s="19"/>
      <c r="D1487" s="19"/>
    </row>
    <row r="1488" spans="2:4" x14ac:dyDescent="0.2">
      <c r="B1488" s="3"/>
      <c r="C1488" s="19"/>
      <c r="D1488" s="19"/>
    </row>
    <row r="1489" spans="2:4" x14ac:dyDescent="0.2">
      <c r="B1489" s="3"/>
      <c r="C1489" s="19"/>
      <c r="D1489" s="19"/>
    </row>
    <row r="1490" spans="2:4" x14ac:dyDescent="0.2">
      <c r="B1490" s="3"/>
      <c r="C1490" s="19"/>
      <c r="D1490" s="19"/>
    </row>
    <row r="1491" spans="2:4" x14ac:dyDescent="0.2">
      <c r="B1491" s="3"/>
      <c r="C1491" s="19"/>
      <c r="D1491" s="19"/>
    </row>
    <row r="1492" spans="2:4" x14ac:dyDescent="0.2">
      <c r="B1492" s="3"/>
      <c r="C1492" s="19"/>
      <c r="D1492" s="19"/>
    </row>
    <row r="1493" spans="2:4" x14ac:dyDescent="0.2">
      <c r="B1493" s="3"/>
      <c r="C1493" s="19"/>
      <c r="D1493" s="19"/>
    </row>
    <row r="1494" spans="2:4" x14ac:dyDescent="0.2">
      <c r="B1494" s="3"/>
      <c r="C1494" s="19"/>
      <c r="D1494" s="19"/>
    </row>
    <row r="1495" spans="2:4" x14ac:dyDescent="0.2">
      <c r="B1495" s="3"/>
      <c r="C1495" s="19"/>
      <c r="D1495" s="19"/>
    </row>
    <row r="1496" spans="2:4" x14ac:dyDescent="0.2">
      <c r="B1496" s="3"/>
      <c r="C1496" s="19"/>
      <c r="D1496" s="19"/>
    </row>
    <row r="1497" spans="2:4" x14ac:dyDescent="0.2">
      <c r="B1497" s="3"/>
      <c r="C1497" s="19"/>
      <c r="D1497" s="19"/>
    </row>
    <row r="1498" spans="2:4" x14ac:dyDescent="0.2">
      <c r="B1498" s="3"/>
      <c r="C1498" s="19"/>
      <c r="D1498" s="19"/>
    </row>
    <row r="1499" spans="2:4" x14ac:dyDescent="0.2">
      <c r="B1499" s="3"/>
      <c r="C1499" s="19"/>
      <c r="D1499" s="19"/>
    </row>
    <row r="1500" spans="2:4" x14ac:dyDescent="0.2">
      <c r="B1500" s="3"/>
    </row>
    <row r="1501" spans="2:4" x14ac:dyDescent="0.2">
      <c r="B1501" s="3"/>
    </row>
    <row r="1502" spans="2:4" x14ac:dyDescent="0.2">
      <c r="B1502" s="3"/>
    </row>
    <row r="1503" spans="2:4" x14ac:dyDescent="0.2">
      <c r="B1503" s="3"/>
    </row>
    <row r="1504" spans="2:4" x14ac:dyDescent="0.2">
      <c r="B1504" s="3"/>
    </row>
    <row r="1505" spans="2:2" x14ac:dyDescent="0.2">
      <c r="B1505" s="3"/>
    </row>
    <row r="1506" spans="2:2" x14ac:dyDescent="0.2">
      <c r="B1506" s="3"/>
    </row>
    <row r="1507" spans="2:2" x14ac:dyDescent="0.2">
      <c r="B1507" s="3"/>
    </row>
    <row r="1508" spans="2:2" x14ac:dyDescent="0.2">
      <c r="B1508" s="3"/>
    </row>
    <row r="1509" spans="2:2" x14ac:dyDescent="0.2">
      <c r="B1509" s="3"/>
    </row>
    <row r="1510" spans="2:2" x14ac:dyDescent="0.2">
      <c r="B1510" s="3"/>
    </row>
    <row r="1511" spans="2:2" x14ac:dyDescent="0.2">
      <c r="B1511" s="3"/>
    </row>
    <row r="1512" spans="2:2" x14ac:dyDescent="0.2">
      <c r="B1512" s="3"/>
    </row>
    <row r="1513" spans="2:2" x14ac:dyDescent="0.2">
      <c r="B1513" s="3"/>
    </row>
    <row r="1514" spans="2:2" x14ac:dyDescent="0.2">
      <c r="B1514" s="3"/>
    </row>
    <row r="1515" spans="2:2" x14ac:dyDescent="0.2">
      <c r="B1515" s="3"/>
    </row>
    <row r="1516" spans="2:2" x14ac:dyDescent="0.2">
      <c r="B1516" s="3"/>
    </row>
    <row r="1517" spans="2:2" x14ac:dyDescent="0.2">
      <c r="B1517" s="3"/>
    </row>
    <row r="1518" spans="2:2" x14ac:dyDescent="0.2">
      <c r="B1518" s="3"/>
    </row>
    <row r="1519" spans="2:2" x14ac:dyDescent="0.2">
      <c r="B1519" s="3"/>
    </row>
    <row r="1520" spans="2:2" x14ac:dyDescent="0.2">
      <c r="B1520" s="3"/>
    </row>
    <row r="1521" spans="2:2" x14ac:dyDescent="0.2">
      <c r="B1521" s="3"/>
    </row>
    <row r="1522" spans="2:2" x14ac:dyDescent="0.2">
      <c r="B1522" s="3"/>
    </row>
    <row r="1523" spans="2:2" x14ac:dyDescent="0.2">
      <c r="B1523" s="3"/>
    </row>
    <row r="1524" spans="2:2" x14ac:dyDescent="0.2">
      <c r="B1524" s="3"/>
    </row>
    <row r="1525" spans="2:2" x14ac:dyDescent="0.2">
      <c r="B1525" s="3"/>
    </row>
    <row r="1526" spans="2:2" x14ac:dyDescent="0.2">
      <c r="B1526" s="3"/>
    </row>
    <row r="1527" spans="2:2" x14ac:dyDescent="0.2">
      <c r="B1527" s="3"/>
    </row>
    <row r="1528" spans="2:2" x14ac:dyDescent="0.2">
      <c r="B1528" s="3"/>
    </row>
    <row r="1529" spans="2:2" x14ac:dyDescent="0.2">
      <c r="B1529" s="3"/>
    </row>
    <row r="1530" spans="2:2" x14ac:dyDescent="0.2">
      <c r="B1530" s="3"/>
    </row>
    <row r="1531" spans="2:2" x14ac:dyDescent="0.2">
      <c r="B1531" s="3"/>
    </row>
    <row r="1532" spans="2:2" x14ac:dyDescent="0.2">
      <c r="B1532" s="3"/>
    </row>
    <row r="1533" spans="2:2" x14ac:dyDescent="0.2">
      <c r="B1533" s="3"/>
    </row>
    <row r="1534" spans="2:2" x14ac:dyDescent="0.2">
      <c r="B1534" s="3"/>
    </row>
    <row r="1535" spans="2:2" x14ac:dyDescent="0.2">
      <c r="B1535" s="3"/>
    </row>
    <row r="1536" spans="2:2" x14ac:dyDescent="0.2">
      <c r="B1536" s="3"/>
    </row>
    <row r="1537" spans="2:2" x14ac:dyDescent="0.2">
      <c r="B1537" s="3"/>
    </row>
    <row r="1538" spans="2:2" x14ac:dyDescent="0.2">
      <c r="B1538" s="3"/>
    </row>
    <row r="1539" spans="2:2" x14ac:dyDescent="0.2">
      <c r="B1539" s="3"/>
    </row>
    <row r="1540" spans="2:2" x14ac:dyDescent="0.2">
      <c r="B1540" s="3"/>
    </row>
    <row r="1541" spans="2:2" x14ac:dyDescent="0.2">
      <c r="B1541" s="3"/>
    </row>
    <row r="1542" spans="2:2" x14ac:dyDescent="0.2">
      <c r="B1542" s="3"/>
    </row>
    <row r="1543" spans="2:2" x14ac:dyDescent="0.2">
      <c r="B1543" s="3"/>
    </row>
    <row r="1544" spans="2:2" x14ac:dyDescent="0.2">
      <c r="B1544" s="3"/>
    </row>
    <row r="1545" spans="2:2" x14ac:dyDescent="0.2">
      <c r="B1545" s="3"/>
    </row>
    <row r="1546" spans="2:2" x14ac:dyDescent="0.2">
      <c r="B1546" s="3"/>
    </row>
    <row r="1547" spans="2:2" x14ac:dyDescent="0.2">
      <c r="B1547" s="3"/>
    </row>
    <row r="1548" spans="2:2" x14ac:dyDescent="0.2">
      <c r="B1548" s="3"/>
    </row>
    <row r="1549" spans="2:2" x14ac:dyDescent="0.2">
      <c r="B1549" s="3"/>
    </row>
    <row r="1550" spans="2:2" x14ac:dyDescent="0.2">
      <c r="B1550" s="3"/>
    </row>
    <row r="1551" spans="2:2" x14ac:dyDescent="0.2">
      <c r="B1551" s="3"/>
    </row>
    <row r="1552" spans="2:2" x14ac:dyDescent="0.2">
      <c r="B1552" s="3"/>
    </row>
    <row r="1553" spans="2:2" x14ac:dyDescent="0.2">
      <c r="B1553" s="3"/>
    </row>
    <row r="1554" spans="2:2" x14ac:dyDescent="0.2">
      <c r="B1554" s="3"/>
    </row>
    <row r="1555" spans="2:2" x14ac:dyDescent="0.2">
      <c r="B1555" s="3"/>
    </row>
    <row r="1556" spans="2:2" x14ac:dyDescent="0.2">
      <c r="B1556" s="3"/>
    </row>
    <row r="1557" spans="2:2" x14ac:dyDescent="0.2">
      <c r="B1557" s="3"/>
    </row>
    <row r="1558" spans="2:2" x14ac:dyDescent="0.2">
      <c r="B1558" s="3"/>
    </row>
    <row r="1559" spans="2:2" x14ac:dyDescent="0.2">
      <c r="B1559" s="3"/>
    </row>
    <row r="1560" spans="2:2" x14ac:dyDescent="0.2">
      <c r="B1560" s="3"/>
    </row>
    <row r="1561" spans="2:2" x14ac:dyDescent="0.2">
      <c r="B1561" s="3"/>
    </row>
    <row r="1562" spans="2:2" x14ac:dyDescent="0.2">
      <c r="B1562" s="3"/>
    </row>
    <row r="1563" spans="2:2" x14ac:dyDescent="0.2">
      <c r="B1563" s="3"/>
    </row>
    <row r="1564" spans="2:2" x14ac:dyDescent="0.2">
      <c r="B1564" s="3"/>
    </row>
    <row r="1565" spans="2:2" x14ac:dyDescent="0.2">
      <c r="B1565" s="3"/>
    </row>
    <row r="1566" spans="2:2" x14ac:dyDescent="0.2">
      <c r="B1566" s="3"/>
    </row>
    <row r="1567" spans="2:2" x14ac:dyDescent="0.2">
      <c r="B1567" s="3"/>
    </row>
    <row r="1568" spans="2:2" x14ac:dyDescent="0.2">
      <c r="B1568" s="3"/>
    </row>
    <row r="1569" spans="2:2" x14ac:dyDescent="0.2">
      <c r="B1569" s="3"/>
    </row>
    <row r="1570" spans="2:2" x14ac:dyDescent="0.2">
      <c r="B1570" s="3"/>
    </row>
    <row r="1571" spans="2:2" x14ac:dyDescent="0.2">
      <c r="B1571" s="3"/>
    </row>
    <row r="1572" spans="2:2" x14ac:dyDescent="0.2">
      <c r="B1572" s="3"/>
    </row>
    <row r="1573" spans="2:2" x14ac:dyDescent="0.2">
      <c r="B1573" s="3"/>
    </row>
    <row r="1574" spans="2:2" x14ac:dyDescent="0.2">
      <c r="B1574" s="3"/>
    </row>
    <row r="1575" spans="2:2" x14ac:dyDescent="0.2">
      <c r="B1575" s="3"/>
    </row>
    <row r="1576" spans="2:2" x14ac:dyDescent="0.2">
      <c r="B1576" s="3"/>
    </row>
    <row r="1577" spans="2:2" x14ac:dyDescent="0.2">
      <c r="B1577" s="3"/>
    </row>
    <row r="1578" spans="2:2" x14ac:dyDescent="0.2">
      <c r="B1578" s="3"/>
    </row>
    <row r="1579" spans="2:2" x14ac:dyDescent="0.2">
      <c r="B1579" s="3"/>
    </row>
    <row r="1580" spans="2:2" x14ac:dyDescent="0.2">
      <c r="B1580" s="3"/>
    </row>
    <row r="1581" spans="2:2" x14ac:dyDescent="0.2">
      <c r="B1581" s="3"/>
    </row>
    <row r="1582" spans="2:2" x14ac:dyDescent="0.2">
      <c r="B1582" s="3"/>
    </row>
    <row r="1583" spans="2:2" x14ac:dyDescent="0.2">
      <c r="B1583" s="3"/>
    </row>
    <row r="1584" spans="2:2" x14ac:dyDescent="0.2">
      <c r="B1584" s="3"/>
    </row>
    <row r="1585" spans="2:2" x14ac:dyDescent="0.2">
      <c r="B1585" s="3"/>
    </row>
    <row r="1586" spans="2:2" x14ac:dyDescent="0.2">
      <c r="B1586" s="3"/>
    </row>
    <row r="1587" spans="2:2" x14ac:dyDescent="0.2">
      <c r="B1587" s="3"/>
    </row>
    <row r="1588" spans="2:2" x14ac:dyDescent="0.2">
      <c r="B1588" s="3"/>
    </row>
    <row r="1589" spans="2:2" x14ac:dyDescent="0.2">
      <c r="B1589" s="3"/>
    </row>
    <row r="1590" spans="2:2" x14ac:dyDescent="0.2">
      <c r="B1590" s="3"/>
    </row>
    <row r="1591" spans="2:2" x14ac:dyDescent="0.2">
      <c r="B1591" s="3"/>
    </row>
    <row r="1592" spans="2:2" x14ac:dyDescent="0.2">
      <c r="B1592" s="3"/>
    </row>
    <row r="1593" spans="2:2" x14ac:dyDescent="0.2">
      <c r="B1593" s="3"/>
    </row>
    <row r="1594" spans="2:2" x14ac:dyDescent="0.2">
      <c r="B1594" s="3"/>
    </row>
    <row r="1595" spans="2:2" x14ac:dyDescent="0.2">
      <c r="B1595" s="3"/>
    </row>
    <row r="1596" spans="2:2" x14ac:dyDescent="0.2">
      <c r="B1596" s="3"/>
    </row>
    <row r="1597" spans="2:2" x14ac:dyDescent="0.2">
      <c r="B1597" s="3"/>
    </row>
    <row r="1598" spans="2:2" x14ac:dyDescent="0.2">
      <c r="B1598" s="3"/>
    </row>
    <row r="1599" spans="2:2" x14ac:dyDescent="0.2">
      <c r="B1599" s="3"/>
    </row>
    <row r="1600" spans="2:2" x14ac:dyDescent="0.2">
      <c r="B1600" s="3"/>
    </row>
    <row r="1601" spans="2:2" x14ac:dyDescent="0.2">
      <c r="B1601" s="3"/>
    </row>
    <row r="1602" spans="2:2" x14ac:dyDescent="0.2">
      <c r="B1602" s="3"/>
    </row>
    <row r="1603" spans="2:2" x14ac:dyDescent="0.2">
      <c r="B1603" s="3"/>
    </row>
    <row r="1604" spans="2:2" x14ac:dyDescent="0.2">
      <c r="B1604" s="3"/>
    </row>
    <row r="1605" spans="2:2" x14ac:dyDescent="0.2">
      <c r="B1605" s="3"/>
    </row>
    <row r="1606" spans="2:2" x14ac:dyDescent="0.2">
      <c r="B1606" s="3"/>
    </row>
    <row r="1607" spans="2:2" x14ac:dyDescent="0.2">
      <c r="B1607" s="3"/>
    </row>
    <row r="1608" spans="2:2" x14ac:dyDescent="0.2">
      <c r="B1608" s="3"/>
    </row>
    <row r="1609" spans="2:2" x14ac:dyDescent="0.2">
      <c r="B1609" s="3"/>
    </row>
    <row r="1610" spans="2:2" x14ac:dyDescent="0.2">
      <c r="B1610" s="3"/>
    </row>
    <row r="1611" spans="2:2" x14ac:dyDescent="0.2">
      <c r="B1611" s="3"/>
    </row>
    <row r="1612" spans="2:2" x14ac:dyDescent="0.2">
      <c r="B1612" s="3"/>
    </row>
    <row r="1613" spans="2:2" x14ac:dyDescent="0.2">
      <c r="B1613" s="3"/>
    </row>
    <row r="1614" spans="2:2" x14ac:dyDescent="0.2">
      <c r="B1614" s="3"/>
    </row>
    <row r="1615" spans="2:2" x14ac:dyDescent="0.2">
      <c r="B1615" s="3"/>
    </row>
    <row r="1616" spans="2:2" x14ac:dyDescent="0.2">
      <c r="B1616" s="3"/>
    </row>
    <row r="1617" spans="2:2" x14ac:dyDescent="0.2">
      <c r="B1617" s="3"/>
    </row>
    <row r="1618" spans="2:2" x14ac:dyDescent="0.2">
      <c r="B1618" s="3"/>
    </row>
    <row r="1619" spans="2:2" x14ac:dyDescent="0.2">
      <c r="B1619" s="3"/>
    </row>
    <row r="1620" spans="2:2" x14ac:dyDescent="0.2">
      <c r="B1620" s="3"/>
    </row>
    <row r="1621" spans="2:2" x14ac:dyDescent="0.2">
      <c r="B1621" s="3"/>
    </row>
    <row r="1622" spans="2:2" x14ac:dyDescent="0.2">
      <c r="B1622" s="3"/>
    </row>
    <row r="1623" spans="2:2" x14ac:dyDescent="0.2">
      <c r="B1623" s="3"/>
    </row>
    <row r="1624" spans="2:2" x14ac:dyDescent="0.2">
      <c r="B1624" s="3"/>
    </row>
    <row r="1625" spans="2:2" x14ac:dyDescent="0.2">
      <c r="B1625" s="3"/>
    </row>
    <row r="1626" spans="2:2" x14ac:dyDescent="0.2">
      <c r="B1626" s="3"/>
    </row>
    <row r="1627" spans="2:2" x14ac:dyDescent="0.2">
      <c r="B1627" s="3"/>
    </row>
    <row r="1628" spans="2:2" x14ac:dyDescent="0.2">
      <c r="B1628" s="3"/>
    </row>
    <row r="1629" spans="2:2" x14ac:dyDescent="0.2">
      <c r="B1629" s="3"/>
    </row>
    <row r="1630" spans="2:2" x14ac:dyDescent="0.2">
      <c r="B1630" s="3"/>
    </row>
    <row r="1631" spans="2:2" x14ac:dyDescent="0.2">
      <c r="B1631" s="3"/>
    </row>
    <row r="1632" spans="2:2" x14ac:dyDescent="0.2">
      <c r="B1632" s="3"/>
    </row>
    <row r="1633" spans="2:2" x14ac:dyDescent="0.2">
      <c r="B1633" s="3"/>
    </row>
    <row r="1634" spans="2:2" x14ac:dyDescent="0.2">
      <c r="B1634" s="3"/>
    </row>
    <row r="1635" spans="2:2" x14ac:dyDescent="0.2">
      <c r="B1635" s="3"/>
    </row>
    <row r="1636" spans="2:2" x14ac:dyDescent="0.2">
      <c r="B1636" s="3"/>
    </row>
    <row r="1637" spans="2:2" x14ac:dyDescent="0.2">
      <c r="B1637" s="3"/>
    </row>
    <row r="1638" spans="2:2" x14ac:dyDescent="0.2">
      <c r="B1638" s="3"/>
    </row>
    <row r="1639" spans="2:2" x14ac:dyDescent="0.2">
      <c r="B1639" s="3"/>
    </row>
    <row r="1640" spans="2:2" x14ac:dyDescent="0.2">
      <c r="B1640" s="3"/>
    </row>
    <row r="1641" spans="2:2" x14ac:dyDescent="0.2">
      <c r="B1641" s="3"/>
    </row>
    <row r="1642" spans="2:2" x14ac:dyDescent="0.2">
      <c r="B1642" s="3"/>
    </row>
    <row r="1643" spans="2:2" x14ac:dyDescent="0.2">
      <c r="B1643" s="3"/>
    </row>
    <row r="1644" spans="2:2" x14ac:dyDescent="0.2">
      <c r="B1644" s="3"/>
    </row>
    <row r="1645" spans="2:2" x14ac:dyDescent="0.2">
      <c r="B1645" s="3"/>
    </row>
    <row r="1646" spans="2:2" x14ac:dyDescent="0.2">
      <c r="B1646" s="3"/>
    </row>
    <row r="1647" spans="2:2" x14ac:dyDescent="0.2">
      <c r="B1647" s="3"/>
    </row>
    <row r="1648" spans="2:2" x14ac:dyDescent="0.2">
      <c r="B1648" s="3"/>
    </row>
    <row r="1649" spans="2:2" x14ac:dyDescent="0.2">
      <c r="B1649" s="3"/>
    </row>
    <row r="1650" spans="2:2" x14ac:dyDescent="0.2">
      <c r="B1650" s="3"/>
    </row>
    <row r="1651" spans="2:2" x14ac:dyDescent="0.2">
      <c r="B1651" s="3"/>
    </row>
    <row r="1652" spans="2:2" x14ac:dyDescent="0.2">
      <c r="B1652" s="3"/>
    </row>
    <row r="1653" spans="2:2" x14ac:dyDescent="0.2">
      <c r="B1653" s="3"/>
    </row>
    <row r="1654" spans="2:2" x14ac:dyDescent="0.2">
      <c r="B1654" s="3"/>
    </row>
    <row r="1655" spans="2:2" x14ac:dyDescent="0.2">
      <c r="B1655" s="3"/>
    </row>
    <row r="1656" spans="2:2" x14ac:dyDescent="0.2">
      <c r="B1656" s="3"/>
    </row>
    <row r="1657" spans="2:2" x14ac:dyDescent="0.2">
      <c r="B1657" s="3"/>
    </row>
    <row r="1658" spans="2:2" x14ac:dyDescent="0.2">
      <c r="B1658" s="3"/>
    </row>
    <row r="1659" spans="2:2" x14ac:dyDescent="0.2">
      <c r="B1659" s="3"/>
    </row>
    <row r="1660" spans="2:2" x14ac:dyDescent="0.2">
      <c r="B1660" s="3"/>
    </row>
    <row r="1661" spans="2:2" x14ac:dyDescent="0.2">
      <c r="B1661" s="3"/>
    </row>
    <row r="1662" spans="2:2" x14ac:dyDescent="0.2">
      <c r="B1662" s="3"/>
    </row>
    <row r="1663" spans="2:2" x14ac:dyDescent="0.2">
      <c r="B1663" s="3"/>
    </row>
    <row r="1664" spans="2:2" x14ac:dyDescent="0.2">
      <c r="B1664" s="3"/>
    </row>
    <row r="1665" spans="2:2" x14ac:dyDescent="0.2">
      <c r="B1665" s="3"/>
    </row>
    <row r="1666" spans="2:2" x14ac:dyDescent="0.2">
      <c r="B1666" s="3"/>
    </row>
    <row r="1667" spans="2:2" x14ac:dyDescent="0.2">
      <c r="B1667" s="3"/>
    </row>
    <row r="1668" spans="2:2" x14ac:dyDescent="0.2">
      <c r="B1668" s="3"/>
    </row>
    <row r="1669" spans="2:2" x14ac:dyDescent="0.2">
      <c r="B1669" s="3"/>
    </row>
    <row r="1670" spans="2:2" x14ac:dyDescent="0.2">
      <c r="B1670" s="3"/>
    </row>
    <row r="1671" spans="2:2" x14ac:dyDescent="0.2">
      <c r="B1671" s="3"/>
    </row>
    <row r="1672" spans="2:2" x14ac:dyDescent="0.2">
      <c r="B1672" s="3"/>
    </row>
    <row r="1673" spans="2:2" x14ac:dyDescent="0.2">
      <c r="B1673" s="3"/>
    </row>
    <row r="1674" spans="2:2" x14ac:dyDescent="0.2">
      <c r="B1674" s="3"/>
    </row>
    <row r="1675" spans="2:2" x14ac:dyDescent="0.2">
      <c r="B1675" s="3"/>
    </row>
    <row r="1676" spans="2:2" x14ac:dyDescent="0.2">
      <c r="B1676" s="3"/>
    </row>
    <row r="1677" spans="2:2" x14ac:dyDescent="0.2">
      <c r="B1677" s="3"/>
    </row>
    <row r="1678" spans="2:2" x14ac:dyDescent="0.2">
      <c r="B1678" s="3"/>
    </row>
    <row r="1679" spans="2:2" x14ac:dyDescent="0.2">
      <c r="B1679" s="3"/>
    </row>
    <row r="1680" spans="2:2" x14ac:dyDescent="0.2">
      <c r="B1680" s="3"/>
    </row>
    <row r="1681" spans="2:2" x14ac:dyDescent="0.2">
      <c r="B1681" s="3"/>
    </row>
    <row r="1682" spans="2:2" x14ac:dyDescent="0.2">
      <c r="B1682" s="3"/>
    </row>
    <row r="1683" spans="2:2" x14ac:dyDescent="0.2">
      <c r="B1683" s="3"/>
    </row>
    <row r="1684" spans="2:2" x14ac:dyDescent="0.2">
      <c r="B1684" s="3"/>
    </row>
    <row r="1685" spans="2:2" x14ac:dyDescent="0.2">
      <c r="B1685" s="3"/>
    </row>
    <row r="1686" spans="2:2" x14ac:dyDescent="0.2">
      <c r="B1686" s="3"/>
    </row>
    <row r="1687" spans="2:2" x14ac:dyDescent="0.2">
      <c r="B1687" s="3"/>
    </row>
    <row r="1688" spans="2:2" x14ac:dyDescent="0.2">
      <c r="B1688" s="3"/>
    </row>
    <row r="1689" spans="2:2" x14ac:dyDescent="0.2">
      <c r="B1689" s="3"/>
    </row>
    <row r="1690" spans="2:2" x14ac:dyDescent="0.2">
      <c r="B1690" s="3"/>
    </row>
    <row r="1691" spans="2:2" x14ac:dyDescent="0.2">
      <c r="B1691" s="3"/>
    </row>
    <row r="1692" spans="2:2" x14ac:dyDescent="0.2">
      <c r="B1692" s="3"/>
    </row>
    <row r="1693" spans="2:2" x14ac:dyDescent="0.2">
      <c r="B1693" s="3"/>
    </row>
    <row r="1694" spans="2:2" x14ac:dyDescent="0.2">
      <c r="B1694" s="3"/>
    </row>
    <row r="1695" spans="2:2" x14ac:dyDescent="0.2">
      <c r="B1695" s="3"/>
    </row>
    <row r="1696" spans="2:2" x14ac:dyDescent="0.2">
      <c r="B1696" s="3"/>
    </row>
    <row r="1697" spans="2:2" x14ac:dyDescent="0.2">
      <c r="B1697" s="3"/>
    </row>
    <row r="1698" spans="2:2" x14ac:dyDescent="0.2">
      <c r="B1698" s="3"/>
    </row>
    <row r="1699" spans="2:2" x14ac:dyDescent="0.2">
      <c r="B1699" s="3"/>
    </row>
    <row r="1700" spans="2:2" x14ac:dyDescent="0.2">
      <c r="B1700" s="3"/>
    </row>
    <row r="1701" spans="2:2" x14ac:dyDescent="0.2">
      <c r="B1701" s="3"/>
    </row>
    <row r="1702" spans="2:2" x14ac:dyDescent="0.2">
      <c r="B1702" s="3"/>
    </row>
    <row r="1703" spans="2:2" x14ac:dyDescent="0.2">
      <c r="B1703" s="3"/>
    </row>
    <row r="1704" spans="2:2" x14ac:dyDescent="0.2">
      <c r="B1704" s="3"/>
    </row>
    <row r="1705" spans="2:2" x14ac:dyDescent="0.2">
      <c r="B1705" s="3"/>
    </row>
    <row r="1706" spans="2:2" x14ac:dyDescent="0.2">
      <c r="B1706" s="3"/>
    </row>
    <row r="1707" spans="2:2" x14ac:dyDescent="0.2">
      <c r="B1707" s="3"/>
    </row>
    <row r="1708" spans="2:2" x14ac:dyDescent="0.2">
      <c r="B1708" s="3"/>
    </row>
    <row r="1709" spans="2:2" x14ac:dyDescent="0.2">
      <c r="B1709" s="3"/>
    </row>
    <row r="1710" spans="2:2" x14ac:dyDescent="0.2">
      <c r="B1710" s="3"/>
    </row>
    <row r="1711" spans="2:2" x14ac:dyDescent="0.2">
      <c r="B1711" s="3"/>
    </row>
    <row r="1712" spans="2:2" x14ac:dyDescent="0.2">
      <c r="B1712" s="3"/>
    </row>
    <row r="1713" spans="2:2" x14ac:dyDescent="0.2">
      <c r="B1713" s="3"/>
    </row>
    <row r="1714" spans="2:2" x14ac:dyDescent="0.2">
      <c r="B1714" s="3"/>
    </row>
    <row r="1715" spans="2:2" x14ac:dyDescent="0.2">
      <c r="B1715" s="3"/>
    </row>
    <row r="1716" spans="2:2" x14ac:dyDescent="0.2">
      <c r="B1716" s="3"/>
    </row>
    <row r="1717" spans="2:2" x14ac:dyDescent="0.2">
      <c r="B1717" s="3"/>
    </row>
    <row r="1718" spans="2:2" x14ac:dyDescent="0.2">
      <c r="B1718" s="3"/>
    </row>
    <row r="1719" spans="2:2" x14ac:dyDescent="0.2">
      <c r="B1719" s="3"/>
    </row>
    <row r="1720" spans="2:2" x14ac:dyDescent="0.2">
      <c r="B1720" s="3"/>
    </row>
    <row r="1721" spans="2:2" x14ac:dyDescent="0.2">
      <c r="B1721" s="3"/>
    </row>
    <row r="1722" spans="2:2" x14ac:dyDescent="0.2">
      <c r="B1722" s="3"/>
    </row>
    <row r="1723" spans="2:2" x14ac:dyDescent="0.2">
      <c r="B1723" s="3"/>
    </row>
    <row r="1724" spans="2:2" x14ac:dyDescent="0.2">
      <c r="B1724" s="3"/>
    </row>
    <row r="1725" spans="2:2" x14ac:dyDescent="0.2">
      <c r="B1725" s="3"/>
    </row>
    <row r="1726" spans="2:2" x14ac:dyDescent="0.2">
      <c r="B1726" s="3"/>
    </row>
    <row r="1727" spans="2:2" x14ac:dyDescent="0.2">
      <c r="B1727" s="3"/>
    </row>
    <row r="1728" spans="2:2" x14ac:dyDescent="0.2">
      <c r="B1728" s="3"/>
    </row>
    <row r="1729" spans="2:2" x14ac:dyDescent="0.2">
      <c r="B1729" s="3"/>
    </row>
    <row r="1730" spans="2:2" x14ac:dyDescent="0.2">
      <c r="B1730" s="3"/>
    </row>
    <row r="1731" spans="2:2" x14ac:dyDescent="0.2">
      <c r="B1731" s="3"/>
    </row>
    <row r="1732" spans="2:2" x14ac:dyDescent="0.2">
      <c r="B1732" s="3"/>
    </row>
    <row r="1733" spans="2:2" x14ac:dyDescent="0.2">
      <c r="B1733" s="3"/>
    </row>
    <row r="1734" spans="2:2" x14ac:dyDescent="0.2">
      <c r="B1734" s="3"/>
    </row>
    <row r="1735" spans="2:2" x14ac:dyDescent="0.2">
      <c r="B1735" s="3"/>
    </row>
    <row r="1736" spans="2:2" x14ac:dyDescent="0.2">
      <c r="B1736" s="3"/>
    </row>
    <row r="1737" spans="2:2" x14ac:dyDescent="0.2">
      <c r="B1737" s="3"/>
    </row>
    <row r="1738" spans="2:2" x14ac:dyDescent="0.2">
      <c r="B1738" s="3"/>
    </row>
    <row r="1739" spans="2:2" x14ac:dyDescent="0.2">
      <c r="B1739" s="3"/>
    </row>
    <row r="1740" spans="2:2" x14ac:dyDescent="0.2">
      <c r="B1740" s="3"/>
    </row>
    <row r="1741" spans="2:2" x14ac:dyDescent="0.2">
      <c r="B1741" s="3"/>
    </row>
    <row r="1742" spans="2:2" x14ac:dyDescent="0.2">
      <c r="B1742" s="3"/>
    </row>
    <row r="1743" spans="2:2" x14ac:dyDescent="0.2">
      <c r="B1743" s="3"/>
    </row>
    <row r="1744" spans="2:2" x14ac:dyDescent="0.2">
      <c r="B1744" s="3"/>
    </row>
    <row r="1745" spans="2:2" x14ac:dyDescent="0.2">
      <c r="B1745" s="3"/>
    </row>
    <row r="1746" spans="2:2" x14ac:dyDescent="0.2">
      <c r="B1746" s="3"/>
    </row>
    <row r="1747" spans="2:2" x14ac:dyDescent="0.2">
      <c r="B1747" s="3"/>
    </row>
    <row r="1748" spans="2:2" x14ac:dyDescent="0.2">
      <c r="B1748" s="3"/>
    </row>
    <row r="1749" spans="2:2" x14ac:dyDescent="0.2">
      <c r="B1749" s="3"/>
    </row>
    <row r="1750" spans="2:2" x14ac:dyDescent="0.2">
      <c r="B1750" s="3"/>
    </row>
    <row r="1751" spans="2:2" x14ac:dyDescent="0.2">
      <c r="B1751" s="3"/>
    </row>
    <row r="1752" spans="2:2" x14ac:dyDescent="0.2">
      <c r="B1752" s="3"/>
    </row>
    <row r="1753" spans="2:2" x14ac:dyDescent="0.2">
      <c r="B1753" s="3"/>
    </row>
    <row r="1754" spans="2:2" x14ac:dyDescent="0.2">
      <c r="B1754" s="3"/>
    </row>
    <row r="1755" spans="2:2" x14ac:dyDescent="0.2">
      <c r="B1755" s="3"/>
    </row>
    <row r="1756" spans="2:2" x14ac:dyDescent="0.2">
      <c r="B1756" s="3"/>
    </row>
    <row r="1757" spans="2:2" x14ac:dyDescent="0.2">
      <c r="B1757" s="3"/>
    </row>
    <row r="1758" spans="2:2" x14ac:dyDescent="0.2">
      <c r="B1758" s="3"/>
    </row>
    <row r="1759" spans="2:2" x14ac:dyDescent="0.2">
      <c r="B1759" s="3"/>
    </row>
    <row r="1760" spans="2:2" x14ac:dyDescent="0.2">
      <c r="B1760" s="3"/>
    </row>
    <row r="1761" spans="2:2" x14ac:dyDescent="0.2">
      <c r="B1761" s="3"/>
    </row>
    <row r="1762" spans="2:2" x14ac:dyDescent="0.2">
      <c r="B1762" s="3"/>
    </row>
    <row r="1763" spans="2:2" x14ac:dyDescent="0.2">
      <c r="B1763" s="3"/>
    </row>
    <row r="1764" spans="2:2" x14ac:dyDescent="0.2">
      <c r="B1764" s="3"/>
    </row>
    <row r="1765" spans="2:2" x14ac:dyDescent="0.2">
      <c r="B1765" s="3"/>
    </row>
    <row r="1766" spans="2:2" x14ac:dyDescent="0.2">
      <c r="B1766" s="3"/>
    </row>
    <row r="1767" spans="2:2" x14ac:dyDescent="0.2">
      <c r="B1767" s="3"/>
    </row>
    <row r="1768" spans="2:2" x14ac:dyDescent="0.2">
      <c r="B1768" s="3"/>
    </row>
    <row r="1769" spans="2:2" x14ac:dyDescent="0.2">
      <c r="B1769" s="3"/>
    </row>
    <row r="1770" spans="2:2" x14ac:dyDescent="0.2">
      <c r="B1770" s="3"/>
    </row>
    <row r="1771" spans="2:2" x14ac:dyDescent="0.2">
      <c r="B1771" s="3"/>
    </row>
    <row r="1772" spans="2:2" x14ac:dyDescent="0.2">
      <c r="B1772" s="3"/>
    </row>
    <row r="1773" spans="2:2" x14ac:dyDescent="0.2">
      <c r="B1773" s="3"/>
    </row>
    <row r="1774" spans="2:2" x14ac:dyDescent="0.2">
      <c r="B1774" s="3"/>
    </row>
    <row r="1775" spans="2:2" x14ac:dyDescent="0.2">
      <c r="B1775" s="3"/>
    </row>
    <row r="1776" spans="2:2" x14ac:dyDescent="0.2">
      <c r="B1776" s="3"/>
    </row>
    <row r="1777" spans="2:2" x14ac:dyDescent="0.2">
      <c r="B1777" s="3"/>
    </row>
    <row r="1778" spans="2:2" x14ac:dyDescent="0.2">
      <c r="B1778" s="3"/>
    </row>
    <row r="1779" spans="2:2" x14ac:dyDescent="0.2">
      <c r="B1779" s="3"/>
    </row>
    <row r="1780" spans="2:2" x14ac:dyDescent="0.2">
      <c r="B1780" s="3"/>
    </row>
    <row r="1781" spans="2:2" x14ac:dyDescent="0.2">
      <c r="B1781" s="3"/>
    </row>
    <row r="1782" spans="2:2" x14ac:dyDescent="0.2">
      <c r="B1782" s="3"/>
    </row>
    <row r="1783" spans="2:2" x14ac:dyDescent="0.2">
      <c r="B1783" s="3"/>
    </row>
    <row r="1784" spans="2:2" x14ac:dyDescent="0.2">
      <c r="B1784" s="3"/>
    </row>
    <row r="1785" spans="2:2" x14ac:dyDescent="0.2">
      <c r="B1785" s="3"/>
    </row>
    <row r="1786" spans="2:2" x14ac:dyDescent="0.2">
      <c r="B1786" s="3"/>
    </row>
    <row r="1787" spans="2:2" x14ac:dyDescent="0.2">
      <c r="B1787" s="3"/>
    </row>
    <row r="1788" spans="2:2" x14ac:dyDescent="0.2">
      <c r="B1788" s="3"/>
    </row>
    <row r="1789" spans="2:2" x14ac:dyDescent="0.2">
      <c r="B1789" s="3"/>
    </row>
    <row r="1790" spans="2:2" x14ac:dyDescent="0.2">
      <c r="B1790" s="3"/>
    </row>
    <row r="1791" spans="2:2" x14ac:dyDescent="0.2">
      <c r="B1791" s="3"/>
    </row>
    <row r="1792" spans="2:2" x14ac:dyDescent="0.2">
      <c r="B1792" s="3"/>
    </row>
    <row r="1793" spans="2:2" x14ac:dyDescent="0.2">
      <c r="B1793" s="3"/>
    </row>
    <row r="1794" spans="2:2" x14ac:dyDescent="0.2">
      <c r="B1794" s="3"/>
    </row>
    <row r="1795" spans="2:2" x14ac:dyDescent="0.2">
      <c r="B1795" s="3"/>
    </row>
    <row r="1796" spans="2:2" x14ac:dyDescent="0.2">
      <c r="B1796" s="3"/>
    </row>
    <row r="1797" spans="2:2" x14ac:dyDescent="0.2">
      <c r="B1797" s="3"/>
    </row>
    <row r="1798" spans="2:2" x14ac:dyDescent="0.2">
      <c r="B1798" s="3"/>
    </row>
    <row r="1799" spans="2:2" x14ac:dyDescent="0.2">
      <c r="B1799" s="3"/>
    </row>
    <row r="1800" spans="2:2" x14ac:dyDescent="0.2">
      <c r="B1800" s="3"/>
    </row>
    <row r="1801" spans="2:2" x14ac:dyDescent="0.2">
      <c r="B1801" s="3"/>
    </row>
    <row r="1802" spans="2:2" x14ac:dyDescent="0.2">
      <c r="B1802" s="3"/>
    </row>
    <row r="1803" spans="2:2" x14ac:dyDescent="0.2">
      <c r="B1803" s="3"/>
    </row>
    <row r="1804" spans="2:2" x14ac:dyDescent="0.2">
      <c r="B1804" s="3"/>
    </row>
    <row r="1805" spans="2:2" x14ac:dyDescent="0.2">
      <c r="B1805" s="3"/>
    </row>
    <row r="1806" spans="2:2" x14ac:dyDescent="0.2">
      <c r="B1806" s="3"/>
    </row>
    <row r="1807" spans="2:2" x14ac:dyDescent="0.2">
      <c r="B1807" s="3"/>
    </row>
    <row r="1808" spans="2:2" x14ac:dyDescent="0.2">
      <c r="B1808" s="3"/>
    </row>
    <row r="1809" spans="2:2" x14ac:dyDescent="0.2">
      <c r="B1809" s="3"/>
    </row>
    <row r="1810" spans="2:2" x14ac:dyDescent="0.2">
      <c r="B1810" s="3"/>
    </row>
    <row r="1811" spans="2:2" x14ac:dyDescent="0.2">
      <c r="B1811" s="3"/>
    </row>
    <row r="1812" spans="2:2" x14ac:dyDescent="0.2">
      <c r="B1812" s="3"/>
    </row>
    <row r="1813" spans="2:2" x14ac:dyDescent="0.2">
      <c r="B1813" s="3"/>
    </row>
    <row r="1814" spans="2:2" x14ac:dyDescent="0.2">
      <c r="B1814" s="3"/>
    </row>
    <row r="1815" spans="2:2" x14ac:dyDescent="0.2">
      <c r="B1815" s="3"/>
    </row>
    <row r="1816" spans="2:2" x14ac:dyDescent="0.2">
      <c r="B1816" s="3"/>
    </row>
    <row r="1817" spans="2:2" x14ac:dyDescent="0.2">
      <c r="B1817" s="3"/>
    </row>
    <row r="1818" spans="2:2" x14ac:dyDescent="0.2">
      <c r="B1818" s="3"/>
    </row>
    <row r="1819" spans="2:2" x14ac:dyDescent="0.2">
      <c r="B1819" s="3"/>
    </row>
    <row r="1820" spans="2:2" x14ac:dyDescent="0.2">
      <c r="B1820" s="3"/>
    </row>
    <row r="1821" spans="2:2" x14ac:dyDescent="0.2">
      <c r="B1821" s="3"/>
    </row>
    <row r="1822" spans="2:2" x14ac:dyDescent="0.2">
      <c r="B1822" s="3"/>
    </row>
    <row r="1823" spans="2:2" x14ac:dyDescent="0.2">
      <c r="B1823" s="3"/>
    </row>
    <row r="1824" spans="2:2" x14ac:dyDescent="0.2">
      <c r="B1824" s="3"/>
    </row>
    <row r="1825" spans="2:2" x14ac:dyDescent="0.2">
      <c r="B1825" s="3"/>
    </row>
    <row r="1826" spans="2:2" x14ac:dyDescent="0.2">
      <c r="B1826" s="3"/>
    </row>
    <row r="1827" spans="2:2" x14ac:dyDescent="0.2">
      <c r="B1827" s="3"/>
    </row>
    <row r="1828" spans="2:2" x14ac:dyDescent="0.2">
      <c r="B1828" s="3"/>
    </row>
    <row r="1829" spans="2:2" x14ac:dyDescent="0.2">
      <c r="B1829" s="3"/>
    </row>
    <row r="1830" spans="2:2" x14ac:dyDescent="0.2">
      <c r="B1830" s="3"/>
    </row>
    <row r="1831" spans="2:2" x14ac:dyDescent="0.2">
      <c r="B1831" s="3"/>
    </row>
    <row r="1832" spans="2:2" x14ac:dyDescent="0.2">
      <c r="B1832" s="3"/>
    </row>
    <row r="1833" spans="2:2" x14ac:dyDescent="0.2">
      <c r="B1833" s="3"/>
    </row>
    <row r="1834" spans="2:2" x14ac:dyDescent="0.2">
      <c r="B1834" s="3"/>
    </row>
    <row r="1835" spans="2:2" x14ac:dyDescent="0.2">
      <c r="B1835" s="3"/>
    </row>
    <row r="1836" spans="2:2" x14ac:dyDescent="0.2">
      <c r="B1836" s="3"/>
    </row>
    <row r="1837" spans="2:2" x14ac:dyDescent="0.2">
      <c r="B1837" s="3"/>
    </row>
    <row r="1838" spans="2:2" x14ac:dyDescent="0.2">
      <c r="B1838" s="3"/>
    </row>
    <row r="1839" spans="2:2" x14ac:dyDescent="0.2">
      <c r="B1839" s="3"/>
    </row>
    <row r="1840" spans="2:2" x14ac:dyDescent="0.2">
      <c r="B1840" s="3"/>
    </row>
    <row r="1841" spans="2:2" x14ac:dyDescent="0.2">
      <c r="B1841" s="3"/>
    </row>
    <row r="1842" spans="2:2" x14ac:dyDescent="0.2">
      <c r="B1842" s="3"/>
    </row>
    <row r="1843" spans="2:2" x14ac:dyDescent="0.2">
      <c r="B1843" s="3"/>
    </row>
    <row r="1844" spans="2:2" x14ac:dyDescent="0.2">
      <c r="B1844" s="3"/>
    </row>
    <row r="1845" spans="2:2" x14ac:dyDescent="0.2">
      <c r="B1845" s="3"/>
    </row>
    <row r="1846" spans="2:2" x14ac:dyDescent="0.2">
      <c r="B1846" s="3"/>
    </row>
    <row r="1847" spans="2:2" x14ac:dyDescent="0.2">
      <c r="B1847" s="3"/>
    </row>
    <row r="1848" spans="2:2" x14ac:dyDescent="0.2">
      <c r="B1848" s="3"/>
    </row>
    <row r="1849" spans="2:2" x14ac:dyDescent="0.2">
      <c r="B1849" s="3"/>
    </row>
    <row r="1850" spans="2:2" x14ac:dyDescent="0.2">
      <c r="B1850" s="3"/>
    </row>
    <row r="1851" spans="2:2" x14ac:dyDescent="0.2">
      <c r="B1851" s="3"/>
    </row>
    <row r="1852" spans="2:2" x14ac:dyDescent="0.2">
      <c r="B1852" s="3"/>
    </row>
    <row r="1853" spans="2:2" x14ac:dyDescent="0.2">
      <c r="B1853" s="3"/>
    </row>
    <row r="1854" spans="2:2" x14ac:dyDescent="0.2">
      <c r="B1854" s="3"/>
    </row>
    <row r="1855" spans="2:2" x14ac:dyDescent="0.2">
      <c r="B1855" s="3"/>
    </row>
    <row r="1856" spans="2:2" x14ac:dyDescent="0.2">
      <c r="B1856" s="3"/>
    </row>
    <row r="1857" spans="2:2" x14ac:dyDescent="0.2">
      <c r="B1857" s="3"/>
    </row>
    <row r="1858" spans="2:2" x14ac:dyDescent="0.2">
      <c r="B1858" s="3"/>
    </row>
    <row r="1859" spans="2:2" x14ac:dyDescent="0.2">
      <c r="B1859" s="3"/>
    </row>
    <row r="1860" spans="2:2" x14ac:dyDescent="0.2">
      <c r="B1860" s="3"/>
    </row>
    <row r="1861" spans="2:2" x14ac:dyDescent="0.2">
      <c r="B1861" s="3"/>
    </row>
    <row r="1862" spans="2:2" x14ac:dyDescent="0.2">
      <c r="B1862" s="3"/>
    </row>
    <row r="1863" spans="2:2" x14ac:dyDescent="0.2">
      <c r="B1863" s="3"/>
    </row>
    <row r="1864" spans="2:2" x14ac:dyDescent="0.2">
      <c r="B1864" s="3"/>
    </row>
    <row r="1865" spans="2:2" x14ac:dyDescent="0.2">
      <c r="B1865" s="3"/>
    </row>
    <row r="1866" spans="2:2" x14ac:dyDescent="0.2">
      <c r="B1866" s="3"/>
    </row>
    <row r="1867" spans="2:2" x14ac:dyDescent="0.2">
      <c r="B1867" s="3"/>
    </row>
    <row r="1868" spans="2:2" x14ac:dyDescent="0.2">
      <c r="B1868" s="3"/>
    </row>
    <row r="1869" spans="2:2" x14ac:dyDescent="0.2">
      <c r="B1869" s="3"/>
    </row>
    <row r="1870" spans="2:2" x14ac:dyDescent="0.2">
      <c r="B1870" s="3"/>
    </row>
    <row r="1871" spans="2:2" x14ac:dyDescent="0.2">
      <c r="B1871" s="3"/>
    </row>
    <row r="1872" spans="2:2" x14ac:dyDescent="0.2">
      <c r="B1872" s="3"/>
    </row>
    <row r="1873" spans="2:2" x14ac:dyDescent="0.2">
      <c r="B1873" s="3"/>
    </row>
    <row r="1874" spans="2:2" x14ac:dyDescent="0.2">
      <c r="B1874" s="3"/>
    </row>
    <row r="1875" spans="2:2" x14ac:dyDescent="0.2">
      <c r="B1875" s="3"/>
    </row>
    <row r="1876" spans="2:2" x14ac:dyDescent="0.2">
      <c r="B1876" s="3"/>
    </row>
    <row r="1877" spans="2:2" x14ac:dyDescent="0.2">
      <c r="B1877" s="3"/>
    </row>
    <row r="1878" spans="2:2" x14ac:dyDescent="0.2">
      <c r="B1878" s="3"/>
    </row>
    <row r="1879" spans="2:2" x14ac:dyDescent="0.2">
      <c r="B1879" s="3"/>
    </row>
    <row r="1880" spans="2:2" x14ac:dyDescent="0.2">
      <c r="B1880" s="3"/>
    </row>
    <row r="1881" spans="2:2" x14ac:dyDescent="0.2">
      <c r="B1881" s="3"/>
    </row>
    <row r="1882" spans="2:2" x14ac:dyDescent="0.2">
      <c r="B1882" s="3"/>
    </row>
    <row r="1883" spans="2:2" x14ac:dyDescent="0.2">
      <c r="B1883" s="3"/>
    </row>
    <row r="1884" spans="2:2" x14ac:dyDescent="0.2">
      <c r="B1884" s="3"/>
    </row>
    <row r="1885" spans="2:2" x14ac:dyDescent="0.2">
      <c r="B1885" s="3"/>
    </row>
    <row r="1886" spans="2:2" x14ac:dyDescent="0.2">
      <c r="B1886" s="3"/>
    </row>
    <row r="1887" spans="2:2" x14ac:dyDescent="0.2">
      <c r="B1887" s="3"/>
    </row>
    <row r="1888" spans="2:2" x14ac:dyDescent="0.2">
      <c r="B1888" s="3"/>
    </row>
    <row r="1889" spans="2:2" x14ac:dyDescent="0.2">
      <c r="B1889" s="3"/>
    </row>
    <row r="1890" spans="2:2" x14ac:dyDescent="0.2">
      <c r="B1890" s="3"/>
    </row>
    <row r="1891" spans="2:2" x14ac:dyDescent="0.2">
      <c r="B1891" s="3"/>
    </row>
    <row r="1892" spans="2:2" x14ac:dyDescent="0.2">
      <c r="B1892" s="3"/>
    </row>
    <row r="1893" spans="2:2" x14ac:dyDescent="0.2">
      <c r="B1893" s="3"/>
    </row>
    <row r="1894" spans="2:2" x14ac:dyDescent="0.2">
      <c r="B1894" s="3"/>
    </row>
    <row r="1895" spans="2:2" x14ac:dyDescent="0.2">
      <c r="B1895" s="3"/>
    </row>
    <row r="1896" spans="2:2" x14ac:dyDescent="0.2">
      <c r="B1896" s="3"/>
    </row>
    <row r="1897" spans="2:2" x14ac:dyDescent="0.2">
      <c r="B1897" s="3"/>
    </row>
    <row r="1898" spans="2:2" x14ac:dyDescent="0.2">
      <c r="B1898" s="3"/>
    </row>
    <row r="1899" spans="2:2" x14ac:dyDescent="0.2">
      <c r="B1899" s="3"/>
    </row>
    <row r="1900" spans="2:2" x14ac:dyDescent="0.2">
      <c r="B1900" s="3"/>
    </row>
    <row r="1901" spans="2:2" x14ac:dyDescent="0.2">
      <c r="B1901" s="3"/>
    </row>
    <row r="1902" spans="2:2" x14ac:dyDescent="0.2">
      <c r="B1902" s="3"/>
    </row>
    <row r="1903" spans="2:2" x14ac:dyDescent="0.2">
      <c r="B1903" s="3"/>
    </row>
    <row r="1904" spans="2:2" x14ac:dyDescent="0.2">
      <c r="B1904" s="3"/>
    </row>
    <row r="1905" spans="2:2" x14ac:dyDescent="0.2">
      <c r="B1905" s="3"/>
    </row>
    <row r="1906" spans="2:2" x14ac:dyDescent="0.2">
      <c r="B1906" s="3"/>
    </row>
    <row r="1907" spans="2:2" x14ac:dyDescent="0.2">
      <c r="B1907" s="3"/>
    </row>
    <row r="1908" spans="2:2" x14ac:dyDescent="0.2">
      <c r="B1908" s="3"/>
    </row>
    <row r="1909" spans="2:2" x14ac:dyDescent="0.2">
      <c r="B1909" s="3"/>
    </row>
    <row r="1910" spans="2:2" x14ac:dyDescent="0.2">
      <c r="B1910" s="3"/>
    </row>
    <row r="1911" spans="2:2" x14ac:dyDescent="0.2">
      <c r="B1911" s="3"/>
    </row>
    <row r="1912" spans="2:2" x14ac:dyDescent="0.2">
      <c r="B1912" s="3"/>
    </row>
    <row r="1913" spans="2:2" x14ac:dyDescent="0.2">
      <c r="B1913" s="3"/>
    </row>
    <row r="1914" spans="2:2" x14ac:dyDescent="0.2">
      <c r="B1914" s="3"/>
    </row>
    <row r="1915" spans="2:2" x14ac:dyDescent="0.2">
      <c r="B1915" s="3"/>
    </row>
    <row r="1916" spans="2:2" x14ac:dyDescent="0.2">
      <c r="B1916" s="3"/>
    </row>
    <row r="1917" spans="2:2" x14ac:dyDescent="0.2">
      <c r="B1917" s="3"/>
    </row>
    <row r="1918" spans="2:2" x14ac:dyDescent="0.2">
      <c r="B1918" s="3"/>
    </row>
    <row r="1919" spans="2:2" x14ac:dyDescent="0.2">
      <c r="B1919" s="3"/>
    </row>
    <row r="1920" spans="2:2" x14ac:dyDescent="0.2">
      <c r="B1920" s="3"/>
    </row>
    <row r="1921" spans="2:2" x14ac:dyDescent="0.2">
      <c r="B1921" s="3"/>
    </row>
    <row r="1922" spans="2:2" x14ac:dyDescent="0.2">
      <c r="B1922" s="3"/>
    </row>
    <row r="1923" spans="2:2" x14ac:dyDescent="0.2">
      <c r="B1923" s="3"/>
    </row>
    <row r="1924" spans="2:2" x14ac:dyDescent="0.2">
      <c r="B1924" s="3"/>
    </row>
    <row r="1925" spans="2:2" x14ac:dyDescent="0.2">
      <c r="B1925" s="3"/>
    </row>
    <row r="1926" spans="2:2" x14ac:dyDescent="0.2">
      <c r="B1926" s="3"/>
    </row>
    <row r="1927" spans="2:2" x14ac:dyDescent="0.2">
      <c r="B1927" s="3"/>
    </row>
    <row r="1928" spans="2:2" x14ac:dyDescent="0.2">
      <c r="B1928" s="3"/>
    </row>
    <row r="1929" spans="2:2" x14ac:dyDescent="0.2">
      <c r="B1929" s="3"/>
    </row>
    <row r="1930" spans="2:2" x14ac:dyDescent="0.2">
      <c r="B1930" s="3"/>
    </row>
    <row r="1931" spans="2:2" x14ac:dyDescent="0.2">
      <c r="B1931" s="3"/>
    </row>
    <row r="1932" spans="2:2" x14ac:dyDescent="0.2">
      <c r="B1932" s="3"/>
    </row>
    <row r="1933" spans="2:2" x14ac:dyDescent="0.2">
      <c r="B1933" s="3"/>
    </row>
    <row r="1934" spans="2:2" x14ac:dyDescent="0.2">
      <c r="B1934" s="3"/>
    </row>
    <row r="1935" spans="2:2" x14ac:dyDescent="0.2">
      <c r="B1935" s="3"/>
    </row>
    <row r="1936" spans="2:2" x14ac:dyDescent="0.2">
      <c r="B1936" s="3"/>
    </row>
    <row r="1937" spans="2:2" x14ac:dyDescent="0.2">
      <c r="B1937" s="3"/>
    </row>
    <row r="1938" spans="2:2" x14ac:dyDescent="0.2">
      <c r="B1938" s="3"/>
    </row>
    <row r="1939" spans="2:2" x14ac:dyDescent="0.2">
      <c r="B1939" s="3"/>
    </row>
    <row r="1940" spans="2:2" x14ac:dyDescent="0.2">
      <c r="B1940" s="3"/>
    </row>
    <row r="1941" spans="2:2" x14ac:dyDescent="0.2">
      <c r="B1941" s="3"/>
    </row>
    <row r="1942" spans="2:2" x14ac:dyDescent="0.2">
      <c r="B1942" s="3"/>
    </row>
    <row r="1943" spans="2:2" x14ac:dyDescent="0.2">
      <c r="B1943" s="3"/>
    </row>
    <row r="1944" spans="2:2" x14ac:dyDescent="0.2">
      <c r="B1944" s="3"/>
    </row>
    <row r="1945" spans="2:2" x14ac:dyDescent="0.2">
      <c r="B1945" s="3"/>
    </row>
    <row r="1946" spans="2:2" x14ac:dyDescent="0.2">
      <c r="B1946" s="3"/>
    </row>
    <row r="1947" spans="2:2" x14ac:dyDescent="0.2">
      <c r="B1947" s="3"/>
    </row>
    <row r="1948" spans="2:2" x14ac:dyDescent="0.2">
      <c r="B1948" s="3"/>
    </row>
    <row r="1949" spans="2:2" x14ac:dyDescent="0.2">
      <c r="B1949" s="3"/>
    </row>
    <row r="1950" spans="2:2" x14ac:dyDescent="0.2">
      <c r="B1950" s="3"/>
    </row>
    <row r="1951" spans="2:2" x14ac:dyDescent="0.2">
      <c r="B1951" s="3"/>
    </row>
    <row r="1952" spans="2:2" x14ac:dyDescent="0.2">
      <c r="B1952" s="3"/>
    </row>
    <row r="1953" spans="2:2" x14ac:dyDescent="0.2">
      <c r="B1953" s="3"/>
    </row>
    <row r="1954" spans="2:2" x14ac:dyDescent="0.2">
      <c r="B1954" s="3"/>
    </row>
    <row r="1955" spans="2:2" x14ac:dyDescent="0.2">
      <c r="B1955" s="3"/>
    </row>
    <row r="1956" spans="2:2" x14ac:dyDescent="0.2">
      <c r="B1956" s="3"/>
    </row>
    <row r="1957" spans="2:2" x14ac:dyDescent="0.2">
      <c r="B1957" s="3"/>
    </row>
    <row r="1958" spans="2:2" x14ac:dyDescent="0.2">
      <c r="B1958" s="3"/>
    </row>
    <row r="1959" spans="2:2" x14ac:dyDescent="0.2">
      <c r="B1959" s="3"/>
    </row>
    <row r="1960" spans="2:2" x14ac:dyDescent="0.2">
      <c r="B1960" s="3"/>
    </row>
    <row r="1961" spans="2:2" x14ac:dyDescent="0.2">
      <c r="B1961" s="3"/>
    </row>
    <row r="1962" spans="2:2" x14ac:dyDescent="0.2">
      <c r="B1962" s="3"/>
    </row>
    <row r="1963" spans="2:2" x14ac:dyDescent="0.2">
      <c r="B1963" s="3"/>
    </row>
    <row r="1964" spans="2:2" x14ac:dyDescent="0.2">
      <c r="B1964" s="3"/>
    </row>
    <row r="1965" spans="2:2" x14ac:dyDescent="0.2">
      <c r="B1965" s="3"/>
    </row>
    <row r="1966" spans="2:2" x14ac:dyDescent="0.2">
      <c r="B1966" s="3"/>
    </row>
    <row r="1967" spans="2:2" x14ac:dyDescent="0.2">
      <c r="B1967" s="3"/>
    </row>
    <row r="1968" spans="2:2" x14ac:dyDescent="0.2">
      <c r="B1968" s="3"/>
    </row>
    <row r="1969" spans="2:2" x14ac:dyDescent="0.2">
      <c r="B1969" s="3"/>
    </row>
    <row r="1970" spans="2:2" x14ac:dyDescent="0.2">
      <c r="B1970" s="3"/>
    </row>
    <row r="1971" spans="2:2" x14ac:dyDescent="0.2">
      <c r="B1971" s="3"/>
    </row>
    <row r="1972" spans="2:2" x14ac:dyDescent="0.2">
      <c r="B1972" s="3"/>
    </row>
    <row r="1973" spans="2:2" x14ac:dyDescent="0.2">
      <c r="B1973" s="3"/>
    </row>
    <row r="1974" spans="2:2" x14ac:dyDescent="0.2">
      <c r="B1974" s="3"/>
    </row>
    <row r="1975" spans="2:2" x14ac:dyDescent="0.2">
      <c r="B1975" s="3"/>
    </row>
    <row r="1976" spans="2:2" x14ac:dyDescent="0.2">
      <c r="B1976" s="3"/>
    </row>
    <row r="1977" spans="2:2" x14ac:dyDescent="0.2">
      <c r="B1977" s="3"/>
    </row>
    <row r="1978" spans="2:2" x14ac:dyDescent="0.2">
      <c r="B1978" s="3"/>
    </row>
    <row r="1979" spans="2:2" x14ac:dyDescent="0.2">
      <c r="B1979" s="3"/>
    </row>
    <row r="1980" spans="2:2" x14ac:dyDescent="0.2">
      <c r="B1980" s="3"/>
    </row>
    <row r="1981" spans="2:2" x14ac:dyDescent="0.2">
      <c r="B1981" s="3"/>
    </row>
    <row r="1982" spans="2:2" x14ac:dyDescent="0.2">
      <c r="B1982" s="3"/>
    </row>
    <row r="1983" spans="2:2" x14ac:dyDescent="0.2">
      <c r="B1983" s="3"/>
    </row>
    <row r="1984" spans="2:2" x14ac:dyDescent="0.2">
      <c r="B1984" s="3"/>
    </row>
    <row r="1985" spans="2:2" x14ac:dyDescent="0.2">
      <c r="B1985" s="3"/>
    </row>
    <row r="1986" spans="2:2" x14ac:dyDescent="0.2">
      <c r="B1986" s="3"/>
    </row>
    <row r="1987" spans="2:2" x14ac:dyDescent="0.2">
      <c r="B1987" s="3"/>
    </row>
    <row r="1988" spans="2:2" x14ac:dyDescent="0.2">
      <c r="B1988" s="3"/>
    </row>
    <row r="1989" spans="2:2" x14ac:dyDescent="0.2">
      <c r="B1989" s="3"/>
    </row>
    <row r="1990" spans="2:2" x14ac:dyDescent="0.2">
      <c r="B1990" s="3"/>
    </row>
    <row r="1991" spans="2:2" x14ac:dyDescent="0.2">
      <c r="B1991" s="3"/>
    </row>
    <row r="1992" spans="2:2" x14ac:dyDescent="0.2">
      <c r="B1992" s="3"/>
    </row>
    <row r="1993" spans="2:2" x14ac:dyDescent="0.2">
      <c r="B1993" s="3"/>
    </row>
    <row r="1994" spans="2:2" x14ac:dyDescent="0.2">
      <c r="B1994" s="3"/>
    </row>
    <row r="1995" spans="2:2" x14ac:dyDescent="0.2">
      <c r="B1995" s="3"/>
    </row>
    <row r="1996" spans="2:2" x14ac:dyDescent="0.2">
      <c r="B1996" s="3"/>
    </row>
    <row r="1997" spans="2:2" x14ac:dyDescent="0.2">
      <c r="B1997" s="3"/>
    </row>
    <row r="1998" spans="2:2" x14ac:dyDescent="0.2">
      <c r="B1998" s="3"/>
    </row>
    <row r="1999" spans="2:2" x14ac:dyDescent="0.2">
      <c r="B1999" s="3"/>
    </row>
    <row r="2000" spans="2:2" x14ac:dyDescent="0.2">
      <c r="B2000" s="3"/>
    </row>
    <row r="2001" spans="2:2" x14ac:dyDescent="0.2">
      <c r="B2001" s="3"/>
    </row>
    <row r="2002" spans="2:2" x14ac:dyDescent="0.2">
      <c r="B2002" s="3"/>
    </row>
    <row r="2003" spans="2:2" x14ac:dyDescent="0.2">
      <c r="B2003" s="3"/>
    </row>
    <row r="2004" spans="2:2" x14ac:dyDescent="0.2">
      <c r="B2004" s="3"/>
    </row>
    <row r="2005" spans="2:2" x14ac:dyDescent="0.2">
      <c r="B2005" s="3"/>
    </row>
    <row r="2006" spans="2:2" x14ac:dyDescent="0.2">
      <c r="B2006" s="3"/>
    </row>
    <row r="2007" spans="2:2" x14ac:dyDescent="0.2">
      <c r="B2007" s="3"/>
    </row>
    <row r="2008" spans="2:2" x14ac:dyDescent="0.2">
      <c r="B2008" s="3"/>
    </row>
    <row r="2009" spans="2:2" x14ac:dyDescent="0.2">
      <c r="B2009" s="3"/>
    </row>
    <row r="2010" spans="2:2" x14ac:dyDescent="0.2">
      <c r="B2010" s="3"/>
    </row>
    <row r="2011" spans="2:2" x14ac:dyDescent="0.2">
      <c r="B2011" s="3"/>
    </row>
    <row r="2012" spans="2:2" x14ac:dyDescent="0.2">
      <c r="B2012" s="3"/>
    </row>
    <row r="2013" spans="2:2" x14ac:dyDescent="0.2">
      <c r="B2013" s="3"/>
    </row>
    <row r="2014" spans="2:2" x14ac:dyDescent="0.2">
      <c r="B2014" s="3"/>
    </row>
    <row r="2015" spans="2:2" x14ac:dyDescent="0.2">
      <c r="B2015" s="3"/>
    </row>
    <row r="2016" spans="2:2" x14ac:dyDescent="0.2">
      <c r="B2016" s="3"/>
    </row>
    <row r="2017" spans="2:2" x14ac:dyDescent="0.2">
      <c r="B2017" s="3"/>
    </row>
    <row r="2018" spans="2:2" x14ac:dyDescent="0.2">
      <c r="B2018" s="3"/>
    </row>
    <row r="2019" spans="2:2" x14ac:dyDescent="0.2">
      <c r="B2019" s="3"/>
    </row>
    <row r="2020" spans="2:2" x14ac:dyDescent="0.2">
      <c r="B2020" s="3"/>
    </row>
    <row r="2021" spans="2:2" x14ac:dyDescent="0.2">
      <c r="B2021" s="3"/>
    </row>
    <row r="2022" spans="2:2" x14ac:dyDescent="0.2">
      <c r="B2022" s="3"/>
    </row>
    <row r="2023" spans="2:2" x14ac:dyDescent="0.2">
      <c r="B2023" s="3"/>
    </row>
    <row r="2024" spans="2:2" x14ac:dyDescent="0.2">
      <c r="B2024" s="3"/>
    </row>
    <row r="2025" spans="2:2" x14ac:dyDescent="0.2">
      <c r="B2025" s="3"/>
    </row>
    <row r="2026" spans="2:2" x14ac:dyDescent="0.2">
      <c r="B2026" s="3"/>
    </row>
    <row r="2027" spans="2:2" x14ac:dyDescent="0.2">
      <c r="B2027" s="3"/>
    </row>
    <row r="2028" spans="2:2" x14ac:dyDescent="0.2">
      <c r="B2028" s="3"/>
    </row>
    <row r="2029" spans="2:2" x14ac:dyDescent="0.2">
      <c r="B2029" s="3"/>
    </row>
    <row r="2030" spans="2:2" x14ac:dyDescent="0.2">
      <c r="B2030" s="3"/>
    </row>
    <row r="2031" spans="2:2" x14ac:dyDescent="0.2">
      <c r="B2031" s="3"/>
    </row>
    <row r="2032" spans="2:2" x14ac:dyDescent="0.2">
      <c r="B2032" s="3"/>
    </row>
    <row r="2033" spans="2:2" x14ac:dyDescent="0.2">
      <c r="B2033" s="3"/>
    </row>
    <row r="2034" spans="2:2" x14ac:dyDescent="0.2">
      <c r="B2034" s="3"/>
    </row>
    <row r="2035" spans="2:2" x14ac:dyDescent="0.2">
      <c r="B2035" s="3"/>
    </row>
    <row r="2036" spans="2:2" x14ac:dyDescent="0.2">
      <c r="B2036" s="3"/>
    </row>
    <row r="2037" spans="2:2" x14ac:dyDescent="0.2">
      <c r="B2037" s="3"/>
    </row>
    <row r="2038" spans="2:2" x14ac:dyDescent="0.2">
      <c r="B2038" s="3"/>
    </row>
    <row r="2039" spans="2:2" x14ac:dyDescent="0.2">
      <c r="B2039" s="3"/>
    </row>
    <row r="2040" spans="2:2" x14ac:dyDescent="0.2">
      <c r="B2040" s="3"/>
    </row>
    <row r="2041" spans="2:2" x14ac:dyDescent="0.2">
      <c r="B2041" s="3"/>
    </row>
    <row r="2042" spans="2:2" x14ac:dyDescent="0.2">
      <c r="B2042" s="3"/>
    </row>
    <row r="2043" spans="2:2" x14ac:dyDescent="0.2">
      <c r="B2043" s="3"/>
    </row>
    <row r="2044" spans="2:2" x14ac:dyDescent="0.2">
      <c r="B2044" s="3"/>
    </row>
    <row r="2045" spans="2:2" x14ac:dyDescent="0.2">
      <c r="B2045" s="3"/>
    </row>
    <row r="2046" spans="2:2" x14ac:dyDescent="0.2">
      <c r="B2046" s="3"/>
    </row>
    <row r="2047" spans="2:2" x14ac:dyDescent="0.2">
      <c r="B2047" s="3"/>
    </row>
    <row r="2048" spans="2:2" x14ac:dyDescent="0.2">
      <c r="B2048" s="3"/>
    </row>
    <row r="2049" spans="2:2" x14ac:dyDescent="0.2">
      <c r="B2049" s="3"/>
    </row>
    <row r="2050" spans="2:2" x14ac:dyDescent="0.2">
      <c r="B2050" s="3"/>
    </row>
    <row r="2051" spans="2:2" x14ac:dyDescent="0.2">
      <c r="B2051" s="3"/>
    </row>
    <row r="2052" spans="2:2" x14ac:dyDescent="0.2">
      <c r="B2052" s="3"/>
    </row>
    <row r="2053" spans="2:2" x14ac:dyDescent="0.2">
      <c r="B2053" s="3"/>
    </row>
    <row r="2054" spans="2:2" x14ac:dyDescent="0.2">
      <c r="B2054" s="3"/>
    </row>
    <row r="2055" spans="2:2" x14ac:dyDescent="0.2">
      <c r="B2055" s="3"/>
    </row>
    <row r="2056" spans="2:2" x14ac:dyDescent="0.2">
      <c r="B2056" s="3"/>
    </row>
    <row r="2057" spans="2:2" x14ac:dyDescent="0.2">
      <c r="B2057" s="3"/>
    </row>
    <row r="2058" spans="2:2" x14ac:dyDescent="0.2">
      <c r="B2058" s="3"/>
    </row>
    <row r="2059" spans="2:2" x14ac:dyDescent="0.2">
      <c r="B2059" s="3"/>
    </row>
    <row r="2060" spans="2:2" x14ac:dyDescent="0.2">
      <c r="B2060" s="3"/>
    </row>
    <row r="2061" spans="2:2" x14ac:dyDescent="0.2">
      <c r="B2061" s="3"/>
    </row>
    <row r="2062" spans="2:2" x14ac:dyDescent="0.2">
      <c r="B2062" s="3"/>
    </row>
    <row r="2063" spans="2:2" x14ac:dyDescent="0.2">
      <c r="B2063" s="3"/>
    </row>
    <row r="2064" spans="2:2" x14ac:dyDescent="0.2">
      <c r="B2064" s="3"/>
    </row>
    <row r="2065" spans="2:2" x14ac:dyDescent="0.2">
      <c r="B2065" s="3"/>
    </row>
    <row r="2066" spans="2:2" x14ac:dyDescent="0.2">
      <c r="B2066" s="3"/>
    </row>
    <row r="2067" spans="2:2" x14ac:dyDescent="0.2">
      <c r="B2067" s="3"/>
    </row>
    <row r="2068" spans="2:2" x14ac:dyDescent="0.2">
      <c r="B2068" s="3"/>
    </row>
    <row r="2069" spans="2:2" x14ac:dyDescent="0.2">
      <c r="B2069" s="3"/>
    </row>
    <row r="2070" spans="2:2" x14ac:dyDescent="0.2">
      <c r="B2070" s="3"/>
    </row>
    <row r="2071" spans="2:2" x14ac:dyDescent="0.2">
      <c r="B2071" s="3"/>
    </row>
    <row r="2072" spans="2:2" x14ac:dyDescent="0.2">
      <c r="B2072" s="3"/>
    </row>
    <row r="2073" spans="2:2" x14ac:dyDescent="0.2">
      <c r="B2073" s="3"/>
    </row>
    <row r="2074" spans="2:2" x14ac:dyDescent="0.2">
      <c r="B2074" s="3"/>
    </row>
    <row r="2075" spans="2:2" x14ac:dyDescent="0.2">
      <c r="B2075" s="3"/>
    </row>
    <row r="2076" spans="2:2" x14ac:dyDescent="0.2">
      <c r="B2076" s="3"/>
    </row>
    <row r="2077" spans="2:2" x14ac:dyDescent="0.2">
      <c r="B2077" s="3"/>
    </row>
    <row r="2078" spans="2:2" x14ac:dyDescent="0.2">
      <c r="B2078" s="3"/>
    </row>
    <row r="2079" spans="2:2" x14ac:dyDescent="0.2">
      <c r="B2079" s="3"/>
    </row>
    <row r="2080" spans="2:2" x14ac:dyDescent="0.2">
      <c r="B2080" s="3"/>
    </row>
    <row r="2081" spans="2:2" x14ac:dyDescent="0.2">
      <c r="B2081" s="3"/>
    </row>
    <row r="2082" spans="2:2" x14ac:dyDescent="0.2">
      <c r="B2082" s="3"/>
    </row>
    <row r="2083" spans="2:2" x14ac:dyDescent="0.2">
      <c r="B2083" s="3"/>
    </row>
    <row r="2084" spans="2:2" x14ac:dyDescent="0.2">
      <c r="B2084" s="3"/>
    </row>
    <row r="2085" spans="2:2" x14ac:dyDescent="0.2">
      <c r="B2085" s="3"/>
    </row>
    <row r="2086" spans="2:2" x14ac:dyDescent="0.2">
      <c r="B2086" s="3"/>
    </row>
    <row r="2087" spans="2:2" x14ac:dyDescent="0.2">
      <c r="B2087" s="3"/>
    </row>
    <row r="2088" spans="2:2" x14ac:dyDescent="0.2">
      <c r="B2088" s="3"/>
    </row>
    <row r="2089" spans="2:2" x14ac:dyDescent="0.2">
      <c r="B2089" s="3"/>
    </row>
    <row r="2090" spans="2:2" x14ac:dyDescent="0.2">
      <c r="B2090" s="3"/>
    </row>
    <row r="2091" spans="2:2" x14ac:dyDescent="0.2">
      <c r="B2091" s="3"/>
    </row>
    <row r="2092" spans="2:2" x14ac:dyDescent="0.2">
      <c r="B2092" s="3"/>
    </row>
    <row r="2093" spans="2:2" x14ac:dyDescent="0.2">
      <c r="B2093" s="3"/>
    </row>
    <row r="2094" spans="2:2" x14ac:dyDescent="0.2">
      <c r="B2094" s="3"/>
    </row>
    <row r="2095" spans="2:2" x14ac:dyDescent="0.2">
      <c r="B2095" s="3"/>
    </row>
    <row r="2096" spans="2:2" x14ac:dyDescent="0.2">
      <c r="B2096" s="3"/>
    </row>
    <row r="2097" spans="2:2" x14ac:dyDescent="0.2">
      <c r="B2097" s="3"/>
    </row>
    <row r="2098" spans="2:2" x14ac:dyDescent="0.2">
      <c r="B2098" s="3"/>
    </row>
    <row r="2099" spans="2:2" x14ac:dyDescent="0.2">
      <c r="B2099" s="3"/>
    </row>
    <row r="2100" spans="2:2" x14ac:dyDescent="0.2">
      <c r="B2100" s="3"/>
    </row>
    <row r="2101" spans="2:2" x14ac:dyDescent="0.2">
      <c r="B2101" s="3"/>
    </row>
    <row r="2102" spans="2:2" x14ac:dyDescent="0.2">
      <c r="B2102" s="3"/>
    </row>
    <row r="2103" spans="2:2" x14ac:dyDescent="0.2">
      <c r="B2103" s="3"/>
    </row>
    <row r="2104" spans="2:2" x14ac:dyDescent="0.2">
      <c r="B2104" s="3"/>
    </row>
    <row r="2105" spans="2:2" x14ac:dyDescent="0.2">
      <c r="B2105" s="3"/>
    </row>
    <row r="2106" spans="2:2" x14ac:dyDescent="0.2">
      <c r="B2106" s="3"/>
    </row>
    <row r="2107" spans="2:2" x14ac:dyDescent="0.2">
      <c r="B2107" s="3"/>
    </row>
    <row r="2108" spans="2:2" x14ac:dyDescent="0.2">
      <c r="B2108" s="3"/>
    </row>
    <row r="2109" spans="2:2" x14ac:dyDescent="0.2">
      <c r="B2109" s="3"/>
    </row>
    <row r="2110" spans="2:2" x14ac:dyDescent="0.2">
      <c r="B2110" s="3"/>
    </row>
    <row r="2111" spans="2:2" x14ac:dyDescent="0.2">
      <c r="B2111" s="3"/>
    </row>
    <row r="2112" spans="2:2" x14ac:dyDescent="0.2">
      <c r="B2112" s="3"/>
    </row>
    <row r="2113" spans="2:2" x14ac:dyDescent="0.2">
      <c r="B2113" s="3"/>
    </row>
    <row r="2114" spans="2:2" x14ac:dyDescent="0.2">
      <c r="B2114" s="3"/>
    </row>
    <row r="2115" spans="2:2" x14ac:dyDescent="0.2">
      <c r="B2115" s="3"/>
    </row>
    <row r="2116" spans="2:2" x14ac:dyDescent="0.2">
      <c r="B2116" s="3"/>
    </row>
    <row r="2117" spans="2:2" x14ac:dyDescent="0.2">
      <c r="B2117" s="3"/>
    </row>
    <row r="2118" spans="2:2" x14ac:dyDescent="0.2">
      <c r="B2118" s="3"/>
    </row>
    <row r="2119" spans="2:2" x14ac:dyDescent="0.2">
      <c r="B2119" s="3"/>
    </row>
    <row r="2120" spans="2:2" x14ac:dyDescent="0.2">
      <c r="B2120" s="3"/>
    </row>
    <row r="2121" spans="2:2" x14ac:dyDescent="0.2">
      <c r="B2121" s="3"/>
    </row>
    <row r="2122" spans="2:2" x14ac:dyDescent="0.2">
      <c r="B2122" s="3"/>
    </row>
    <row r="2123" spans="2:2" x14ac:dyDescent="0.2">
      <c r="B2123" s="3"/>
    </row>
    <row r="2124" spans="2:2" x14ac:dyDescent="0.2">
      <c r="B2124" s="3"/>
    </row>
    <row r="2125" spans="2:2" x14ac:dyDescent="0.2">
      <c r="B2125" s="3"/>
    </row>
    <row r="2126" spans="2:2" x14ac:dyDescent="0.2">
      <c r="B2126" s="3"/>
    </row>
    <row r="2127" spans="2:2" x14ac:dyDescent="0.2">
      <c r="B2127" s="3"/>
    </row>
    <row r="2128" spans="2:2" x14ac:dyDescent="0.2">
      <c r="B2128" s="3"/>
    </row>
    <row r="2129" spans="2:2" x14ac:dyDescent="0.2">
      <c r="B2129" s="3"/>
    </row>
    <row r="2130" spans="2:2" x14ac:dyDescent="0.2">
      <c r="B2130" s="3"/>
    </row>
    <row r="2131" spans="2:2" x14ac:dyDescent="0.2">
      <c r="B2131" s="3"/>
    </row>
    <row r="2132" spans="2:2" x14ac:dyDescent="0.2">
      <c r="B2132" s="3"/>
    </row>
    <row r="2133" spans="2:2" x14ac:dyDescent="0.2">
      <c r="B2133" s="3"/>
    </row>
    <row r="2134" spans="2:2" x14ac:dyDescent="0.2">
      <c r="B2134" s="3"/>
    </row>
    <row r="2135" spans="2:2" x14ac:dyDescent="0.2">
      <c r="B2135" s="3"/>
    </row>
    <row r="2136" spans="2:2" x14ac:dyDescent="0.2">
      <c r="B2136" s="3"/>
    </row>
    <row r="2137" spans="2:2" x14ac:dyDescent="0.2">
      <c r="B2137" s="3"/>
    </row>
    <row r="2138" spans="2:2" x14ac:dyDescent="0.2">
      <c r="B2138" s="3"/>
    </row>
    <row r="2139" spans="2:2" x14ac:dyDescent="0.2">
      <c r="B2139" s="3"/>
    </row>
    <row r="2140" spans="2:2" x14ac:dyDescent="0.2">
      <c r="B2140" s="3"/>
    </row>
    <row r="2141" spans="2:2" x14ac:dyDescent="0.2">
      <c r="B2141" s="3"/>
    </row>
    <row r="2142" spans="2:2" x14ac:dyDescent="0.2">
      <c r="B2142" s="3"/>
    </row>
    <row r="2143" spans="2:2" x14ac:dyDescent="0.2">
      <c r="B2143" s="3"/>
    </row>
    <row r="2144" spans="2:2" x14ac:dyDescent="0.2">
      <c r="B2144" s="3"/>
    </row>
    <row r="2145" spans="2:2" x14ac:dyDescent="0.2">
      <c r="B2145" s="3"/>
    </row>
    <row r="2146" spans="2:2" x14ac:dyDescent="0.2">
      <c r="B2146" s="3"/>
    </row>
    <row r="2147" spans="2:2" x14ac:dyDescent="0.2">
      <c r="B2147" s="3"/>
    </row>
    <row r="2148" spans="2:2" x14ac:dyDescent="0.2">
      <c r="B2148" s="3"/>
    </row>
    <row r="2149" spans="2:2" x14ac:dyDescent="0.2">
      <c r="B2149" s="3"/>
    </row>
    <row r="2150" spans="2:2" x14ac:dyDescent="0.2">
      <c r="B2150" s="3"/>
    </row>
    <row r="2151" spans="2:2" x14ac:dyDescent="0.2">
      <c r="B2151" s="3"/>
    </row>
    <row r="2152" spans="2:2" x14ac:dyDescent="0.2">
      <c r="B2152" s="3"/>
    </row>
    <row r="2153" spans="2:2" x14ac:dyDescent="0.2">
      <c r="B2153" s="3"/>
    </row>
    <row r="2154" spans="2:2" x14ac:dyDescent="0.2">
      <c r="B2154" s="3"/>
    </row>
    <row r="2155" spans="2:2" x14ac:dyDescent="0.2">
      <c r="B2155" s="3"/>
    </row>
    <row r="2156" spans="2:2" x14ac:dyDescent="0.2">
      <c r="B2156" s="3"/>
    </row>
    <row r="2157" spans="2:2" x14ac:dyDescent="0.2">
      <c r="B2157" s="3"/>
    </row>
    <row r="2158" spans="2:2" x14ac:dyDescent="0.2">
      <c r="B2158" s="3"/>
    </row>
    <row r="2159" spans="2:2" x14ac:dyDescent="0.2">
      <c r="B2159" s="3"/>
    </row>
    <row r="2160" spans="2:2" x14ac:dyDescent="0.2">
      <c r="B2160" s="3"/>
    </row>
    <row r="2161" spans="2:2" x14ac:dyDescent="0.2">
      <c r="B2161" s="3"/>
    </row>
    <row r="2162" spans="2:2" x14ac:dyDescent="0.2">
      <c r="B2162" s="3"/>
    </row>
    <row r="2163" spans="2:2" x14ac:dyDescent="0.2">
      <c r="B2163" s="3"/>
    </row>
    <row r="2164" spans="2:2" x14ac:dyDescent="0.2">
      <c r="B2164" s="3"/>
    </row>
    <row r="2165" spans="2:2" x14ac:dyDescent="0.2">
      <c r="B2165" s="3"/>
    </row>
    <row r="2166" spans="2:2" x14ac:dyDescent="0.2">
      <c r="B2166" s="3"/>
    </row>
    <row r="2167" spans="2:2" x14ac:dyDescent="0.2">
      <c r="B2167" s="3"/>
    </row>
    <row r="2168" spans="2:2" x14ac:dyDescent="0.2">
      <c r="B2168" s="3"/>
    </row>
    <row r="2169" spans="2:2" x14ac:dyDescent="0.2">
      <c r="B2169" s="3"/>
    </row>
    <row r="2170" spans="2:2" x14ac:dyDescent="0.2">
      <c r="B2170" s="3"/>
    </row>
    <row r="2171" spans="2:2" x14ac:dyDescent="0.2">
      <c r="B2171" s="3"/>
    </row>
    <row r="2172" spans="2:2" x14ac:dyDescent="0.2">
      <c r="B2172" s="3"/>
    </row>
    <row r="2173" spans="2:2" x14ac:dyDescent="0.2">
      <c r="B2173" s="3"/>
    </row>
    <row r="2174" spans="2:2" x14ac:dyDescent="0.2">
      <c r="B2174" s="3"/>
    </row>
    <row r="2175" spans="2:2" x14ac:dyDescent="0.2">
      <c r="B2175" s="3"/>
    </row>
    <row r="2176" spans="2:2" x14ac:dyDescent="0.2">
      <c r="B2176" s="3"/>
    </row>
    <row r="2177" spans="2:2" x14ac:dyDescent="0.2">
      <c r="B2177" s="3"/>
    </row>
    <row r="2178" spans="2:2" x14ac:dyDescent="0.2">
      <c r="B2178" s="3"/>
    </row>
    <row r="2179" spans="2:2" x14ac:dyDescent="0.2">
      <c r="B2179" s="3"/>
    </row>
    <row r="2180" spans="2:2" x14ac:dyDescent="0.2">
      <c r="B2180" s="3"/>
    </row>
    <row r="2181" spans="2:2" x14ac:dyDescent="0.2">
      <c r="B2181" s="3"/>
    </row>
    <row r="2182" spans="2:2" x14ac:dyDescent="0.2">
      <c r="B2182" s="3"/>
    </row>
    <row r="2183" spans="2:2" x14ac:dyDescent="0.2">
      <c r="B2183" s="3"/>
    </row>
    <row r="2184" spans="2:2" x14ac:dyDescent="0.2">
      <c r="B2184" s="3"/>
    </row>
    <row r="2185" spans="2:2" x14ac:dyDescent="0.2">
      <c r="B2185" s="3"/>
    </row>
    <row r="2186" spans="2:2" x14ac:dyDescent="0.2">
      <c r="B2186" s="3"/>
    </row>
    <row r="2187" spans="2:2" x14ac:dyDescent="0.2">
      <c r="B2187" s="3"/>
    </row>
    <row r="2188" spans="2:2" x14ac:dyDescent="0.2">
      <c r="B2188" s="3"/>
    </row>
    <row r="2189" spans="2:2" x14ac:dyDescent="0.2">
      <c r="B2189" s="3"/>
    </row>
    <row r="2190" spans="2:2" x14ac:dyDescent="0.2">
      <c r="B2190" s="3"/>
    </row>
    <row r="2191" spans="2:2" x14ac:dyDescent="0.2">
      <c r="B2191" s="3"/>
    </row>
    <row r="2192" spans="2:2" x14ac:dyDescent="0.2">
      <c r="B2192" s="3"/>
    </row>
    <row r="2193" spans="2:2" x14ac:dyDescent="0.2">
      <c r="B2193" s="3"/>
    </row>
    <row r="2194" spans="2:2" x14ac:dyDescent="0.2">
      <c r="B2194" s="3"/>
    </row>
    <row r="2195" spans="2:2" x14ac:dyDescent="0.2">
      <c r="B2195" s="3"/>
    </row>
    <row r="2196" spans="2:2" x14ac:dyDescent="0.2">
      <c r="B2196" s="3"/>
    </row>
    <row r="2197" spans="2:2" x14ac:dyDescent="0.2">
      <c r="B2197" s="3"/>
    </row>
    <row r="2198" spans="2:2" x14ac:dyDescent="0.2">
      <c r="B2198" s="3"/>
    </row>
    <row r="2199" spans="2:2" x14ac:dyDescent="0.2">
      <c r="B2199" s="3"/>
    </row>
    <row r="2200" spans="2:2" x14ac:dyDescent="0.2">
      <c r="B2200" s="3"/>
    </row>
    <row r="2201" spans="2:2" x14ac:dyDescent="0.2">
      <c r="B2201" s="3"/>
    </row>
    <row r="2202" spans="2:2" x14ac:dyDescent="0.2">
      <c r="B2202" s="3"/>
    </row>
    <row r="2203" spans="2:2" x14ac:dyDescent="0.2">
      <c r="B2203" s="3"/>
    </row>
    <row r="2204" spans="2:2" x14ac:dyDescent="0.2">
      <c r="B2204" s="3"/>
    </row>
    <row r="2205" spans="2:2" x14ac:dyDescent="0.2">
      <c r="B2205" s="3"/>
    </row>
    <row r="2206" spans="2:2" x14ac:dyDescent="0.2">
      <c r="B2206" s="3"/>
    </row>
    <row r="2207" spans="2:2" x14ac:dyDescent="0.2">
      <c r="B2207" s="3"/>
    </row>
    <row r="2208" spans="2:2" x14ac:dyDescent="0.2">
      <c r="B2208" s="3"/>
    </row>
    <row r="2209" spans="2:2" x14ac:dyDescent="0.2">
      <c r="B2209" s="3"/>
    </row>
    <row r="2210" spans="2:2" x14ac:dyDescent="0.2">
      <c r="B2210" s="3"/>
    </row>
    <row r="2211" spans="2:2" x14ac:dyDescent="0.2">
      <c r="B2211" s="3"/>
    </row>
    <row r="2212" spans="2:2" x14ac:dyDescent="0.2">
      <c r="B2212" s="3"/>
    </row>
    <row r="2213" spans="2:2" x14ac:dyDescent="0.2">
      <c r="B2213" s="3"/>
    </row>
    <row r="2214" spans="2:2" x14ac:dyDescent="0.2">
      <c r="B2214" s="3"/>
    </row>
    <row r="2215" spans="2:2" x14ac:dyDescent="0.2">
      <c r="B2215" s="3"/>
    </row>
    <row r="2216" spans="2:2" x14ac:dyDescent="0.2">
      <c r="B2216" s="3"/>
    </row>
    <row r="2217" spans="2:2" x14ac:dyDescent="0.2">
      <c r="B2217" s="3"/>
    </row>
    <row r="2218" spans="2:2" x14ac:dyDescent="0.2">
      <c r="B2218" s="3"/>
    </row>
    <row r="2219" spans="2:2" x14ac:dyDescent="0.2">
      <c r="B2219" s="3"/>
    </row>
    <row r="2220" spans="2:2" x14ac:dyDescent="0.2">
      <c r="B2220" s="3"/>
    </row>
    <row r="2221" spans="2:2" x14ac:dyDescent="0.2">
      <c r="B2221" s="3"/>
    </row>
    <row r="2222" spans="2:2" x14ac:dyDescent="0.2">
      <c r="B2222" s="3"/>
    </row>
    <row r="2223" spans="2:2" x14ac:dyDescent="0.2">
      <c r="B2223" s="3"/>
    </row>
    <row r="2224" spans="2:2" x14ac:dyDescent="0.2">
      <c r="B2224" s="3"/>
    </row>
    <row r="2225" spans="2:2" x14ac:dyDescent="0.2">
      <c r="B2225" s="3"/>
    </row>
    <row r="2226" spans="2:2" x14ac:dyDescent="0.2">
      <c r="B2226" s="3"/>
    </row>
    <row r="2227" spans="2:2" x14ac:dyDescent="0.2">
      <c r="B2227" s="3"/>
    </row>
    <row r="2228" spans="2:2" x14ac:dyDescent="0.2">
      <c r="B2228" s="3"/>
    </row>
    <row r="2229" spans="2:2" x14ac:dyDescent="0.2">
      <c r="B2229" s="3"/>
    </row>
    <row r="2230" spans="2:2" x14ac:dyDescent="0.2">
      <c r="B2230" s="3"/>
    </row>
    <row r="2231" spans="2:2" x14ac:dyDescent="0.2">
      <c r="B2231" s="3"/>
    </row>
    <row r="2232" spans="2:2" x14ac:dyDescent="0.2">
      <c r="B2232" s="3"/>
    </row>
    <row r="2233" spans="2:2" x14ac:dyDescent="0.2">
      <c r="B2233" s="3"/>
    </row>
    <row r="2234" spans="2:2" x14ac:dyDescent="0.2">
      <c r="B2234" s="3"/>
    </row>
    <row r="2235" spans="2:2" x14ac:dyDescent="0.2">
      <c r="B2235" s="3"/>
    </row>
    <row r="2236" spans="2:2" x14ac:dyDescent="0.2">
      <c r="B2236" s="3"/>
    </row>
    <row r="2237" spans="2:2" x14ac:dyDescent="0.2">
      <c r="B2237" s="3"/>
    </row>
    <row r="2238" spans="2:2" x14ac:dyDescent="0.2">
      <c r="B2238" s="3"/>
    </row>
    <row r="2239" spans="2:2" x14ac:dyDescent="0.2">
      <c r="B2239" s="3"/>
    </row>
    <row r="2240" spans="2:2" x14ac:dyDescent="0.2">
      <c r="B2240" s="3"/>
    </row>
    <row r="2241" spans="2:2" x14ac:dyDescent="0.2">
      <c r="B2241" s="3"/>
    </row>
    <row r="2242" spans="2:2" x14ac:dyDescent="0.2">
      <c r="B2242" s="3"/>
    </row>
    <row r="2243" spans="2:2" x14ac:dyDescent="0.2">
      <c r="B2243" s="3"/>
    </row>
    <row r="2244" spans="2:2" x14ac:dyDescent="0.2">
      <c r="B2244" s="3"/>
    </row>
    <row r="2245" spans="2:2" x14ac:dyDescent="0.2">
      <c r="B2245" s="3"/>
    </row>
    <row r="2246" spans="2:2" x14ac:dyDescent="0.2">
      <c r="B2246" s="3"/>
    </row>
    <row r="2247" spans="2:2" x14ac:dyDescent="0.2">
      <c r="B2247" s="3"/>
    </row>
    <row r="2248" spans="2:2" x14ac:dyDescent="0.2">
      <c r="B2248" s="3"/>
    </row>
    <row r="2249" spans="2:2" x14ac:dyDescent="0.2">
      <c r="B2249" s="3"/>
    </row>
    <row r="2250" spans="2:2" x14ac:dyDescent="0.2">
      <c r="B2250" s="3"/>
    </row>
    <row r="2251" spans="2:2" x14ac:dyDescent="0.2">
      <c r="B2251" s="3"/>
    </row>
    <row r="2252" spans="2:2" x14ac:dyDescent="0.2">
      <c r="B2252" s="3"/>
    </row>
    <row r="2253" spans="2:2" x14ac:dyDescent="0.2">
      <c r="B2253" s="3"/>
    </row>
    <row r="2254" spans="2:2" x14ac:dyDescent="0.2">
      <c r="B2254" s="3"/>
    </row>
    <row r="2255" spans="2:2" x14ac:dyDescent="0.2">
      <c r="B2255" s="3"/>
    </row>
    <row r="2256" spans="2:2" x14ac:dyDescent="0.2">
      <c r="B2256" s="3"/>
    </row>
    <row r="2257" spans="2:2" x14ac:dyDescent="0.2">
      <c r="B2257" s="3"/>
    </row>
    <row r="2258" spans="2:2" x14ac:dyDescent="0.2">
      <c r="B2258" s="3"/>
    </row>
    <row r="2259" spans="2:2" x14ac:dyDescent="0.2">
      <c r="B2259" s="3"/>
    </row>
    <row r="2260" spans="2:2" x14ac:dyDescent="0.2">
      <c r="B2260" s="3"/>
    </row>
    <row r="2261" spans="2:2" x14ac:dyDescent="0.2">
      <c r="B2261" s="3"/>
    </row>
    <row r="2262" spans="2:2" x14ac:dyDescent="0.2">
      <c r="B2262" s="3"/>
    </row>
    <row r="2263" spans="2:2" x14ac:dyDescent="0.2">
      <c r="B2263" s="3"/>
    </row>
    <row r="2264" spans="2:2" x14ac:dyDescent="0.2">
      <c r="B2264" s="3"/>
    </row>
    <row r="2265" spans="2:2" x14ac:dyDescent="0.2">
      <c r="B2265" s="3"/>
    </row>
    <row r="2266" spans="2:2" x14ac:dyDescent="0.2">
      <c r="B2266" s="3"/>
    </row>
    <row r="2267" spans="2:2" x14ac:dyDescent="0.2">
      <c r="B2267" s="3"/>
    </row>
    <row r="2268" spans="2:2" x14ac:dyDescent="0.2">
      <c r="B2268" s="3"/>
    </row>
    <row r="2269" spans="2:2" x14ac:dyDescent="0.2">
      <c r="B2269" s="3"/>
    </row>
    <row r="2270" spans="2:2" x14ac:dyDescent="0.2">
      <c r="B2270" s="3"/>
    </row>
    <row r="2271" spans="2:2" x14ac:dyDescent="0.2">
      <c r="B2271" s="3"/>
    </row>
    <row r="2272" spans="2:2" x14ac:dyDescent="0.2">
      <c r="B2272" s="3"/>
    </row>
    <row r="2273" spans="2:2" x14ac:dyDescent="0.2">
      <c r="B2273" s="3"/>
    </row>
    <row r="2274" spans="2:2" x14ac:dyDescent="0.2">
      <c r="B2274" s="3"/>
    </row>
    <row r="2275" spans="2:2" x14ac:dyDescent="0.2">
      <c r="B2275" s="3"/>
    </row>
    <row r="2276" spans="2:2" x14ac:dyDescent="0.2">
      <c r="B2276" s="3"/>
    </row>
    <row r="2277" spans="2:2" x14ac:dyDescent="0.2">
      <c r="B2277" s="3"/>
    </row>
    <row r="2278" spans="2:2" x14ac:dyDescent="0.2">
      <c r="B2278" s="3"/>
    </row>
    <row r="2279" spans="2:2" x14ac:dyDescent="0.2">
      <c r="B2279" s="3"/>
    </row>
    <row r="2280" spans="2:2" x14ac:dyDescent="0.2">
      <c r="B2280" s="3"/>
    </row>
    <row r="2281" spans="2:2" x14ac:dyDescent="0.2">
      <c r="B2281" s="3"/>
    </row>
    <row r="2282" spans="2:2" x14ac:dyDescent="0.2">
      <c r="B2282" s="3"/>
    </row>
    <row r="2283" spans="2:2" x14ac:dyDescent="0.2">
      <c r="B2283" s="3"/>
    </row>
    <row r="2284" spans="2:2" x14ac:dyDescent="0.2">
      <c r="B2284" s="3"/>
    </row>
    <row r="2285" spans="2:2" x14ac:dyDescent="0.2">
      <c r="B2285" s="3"/>
    </row>
    <row r="2286" spans="2:2" x14ac:dyDescent="0.2">
      <c r="B2286" s="3"/>
    </row>
    <row r="2287" spans="2:2" x14ac:dyDescent="0.2">
      <c r="B2287" s="3"/>
    </row>
    <row r="2288" spans="2:2" x14ac:dyDescent="0.2">
      <c r="B2288" s="3"/>
    </row>
    <row r="2289" spans="2:2" x14ac:dyDescent="0.2">
      <c r="B2289" s="3"/>
    </row>
    <row r="2290" spans="2:2" x14ac:dyDescent="0.2">
      <c r="B2290" s="3"/>
    </row>
    <row r="2291" spans="2:2" x14ac:dyDescent="0.2">
      <c r="B2291" s="3"/>
    </row>
    <row r="2292" spans="2:2" x14ac:dyDescent="0.2">
      <c r="B2292" s="3"/>
    </row>
    <row r="2293" spans="2:2" x14ac:dyDescent="0.2">
      <c r="B2293" s="3"/>
    </row>
    <row r="2294" spans="2:2" x14ac:dyDescent="0.2">
      <c r="B2294" s="3"/>
    </row>
    <row r="2295" spans="2:2" x14ac:dyDescent="0.2">
      <c r="B2295" s="3"/>
    </row>
    <row r="2296" spans="2:2" x14ac:dyDescent="0.2">
      <c r="B2296" s="3"/>
    </row>
    <row r="2297" spans="2:2" x14ac:dyDescent="0.2">
      <c r="B2297" s="3"/>
    </row>
    <row r="2298" spans="2:2" x14ac:dyDescent="0.2">
      <c r="B2298" s="3"/>
    </row>
    <row r="2299" spans="2:2" x14ac:dyDescent="0.2">
      <c r="B2299" s="3"/>
    </row>
    <row r="2300" spans="2:2" x14ac:dyDescent="0.2">
      <c r="B2300" s="3"/>
    </row>
    <row r="2301" spans="2:2" x14ac:dyDescent="0.2">
      <c r="B2301" s="3"/>
    </row>
    <row r="2302" spans="2:2" x14ac:dyDescent="0.2">
      <c r="B2302" s="3"/>
    </row>
    <row r="2303" spans="2:2" x14ac:dyDescent="0.2">
      <c r="B2303" s="3"/>
    </row>
    <row r="2304" spans="2:2" x14ac:dyDescent="0.2">
      <c r="B2304" s="3"/>
    </row>
    <row r="2305" spans="2:2" x14ac:dyDescent="0.2">
      <c r="B2305" s="3"/>
    </row>
    <row r="2306" spans="2:2" x14ac:dyDescent="0.2">
      <c r="B2306" s="3"/>
    </row>
    <row r="2307" spans="2:2" x14ac:dyDescent="0.2">
      <c r="B2307" s="3"/>
    </row>
    <row r="2308" spans="2:2" x14ac:dyDescent="0.2">
      <c r="B2308" s="3"/>
    </row>
    <row r="2309" spans="2:2" x14ac:dyDescent="0.2">
      <c r="B2309" s="3"/>
    </row>
    <row r="2310" spans="2:2" x14ac:dyDescent="0.2">
      <c r="B2310" s="3"/>
    </row>
    <row r="2311" spans="2:2" x14ac:dyDescent="0.2">
      <c r="B2311" s="3"/>
    </row>
    <row r="2312" spans="2:2" x14ac:dyDescent="0.2">
      <c r="B2312" s="3"/>
    </row>
    <row r="2313" spans="2:2" x14ac:dyDescent="0.2">
      <c r="B2313" s="3"/>
    </row>
    <row r="2314" spans="2:2" x14ac:dyDescent="0.2">
      <c r="B2314" s="3"/>
    </row>
    <row r="2315" spans="2:2" x14ac:dyDescent="0.2">
      <c r="B2315" s="3"/>
    </row>
    <row r="2316" spans="2:2" x14ac:dyDescent="0.2">
      <c r="B2316" s="3"/>
    </row>
    <row r="2317" spans="2:2" x14ac:dyDescent="0.2">
      <c r="B2317" s="3"/>
    </row>
    <row r="2318" spans="2:2" x14ac:dyDescent="0.2">
      <c r="B2318" s="3"/>
    </row>
    <row r="2319" spans="2:2" x14ac:dyDescent="0.2">
      <c r="B2319" s="3"/>
    </row>
    <row r="2320" spans="2:2" x14ac:dyDescent="0.2">
      <c r="B2320" s="3"/>
    </row>
    <row r="2321" spans="2:2" x14ac:dyDescent="0.2">
      <c r="B2321" s="3"/>
    </row>
    <row r="2322" spans="2:2" x14ac:dyDescent="0.2">
      <c r="B2322" s="3"/>
    </row>
    <row r="2323" spans="2:2" x14ac:dyDescent="0.2">
      <c r="B2323" s="3"/>
    </row>
    <row r="2324" spans="2:2" x14ac:dyDescent="0.2">
      <c r="B2324" s="3"/>
    </row>
    <row r="2325" spans="2:2" x14ac:dyDescent="0.2">
      <c r="B2325" s="3"/>
    </row>
    <row r="2326" spans="2:2" x14ac:dyDescent="0.2">
      <c r="B2326" s="3"/>
    </row>
    <row r="2327" spans="2:2" x14ac:dyDescent="0.2">
      <c r="B2327" s="3"/>
    </row>
    <row r="2328" spans="2:2" x14ac:dyDescent="0.2">
      <c r="B2328" s="3"/>
    </row>
    <row r="2329" spans="2:2" x14ac:dyDescent="0.2">
      <c r="B2329" s="3"/>
    </row>
    <row r="2330" spans="2:2" x14ac:dyDescent="0.2">
      <c r="B2330" s="3"/>
    </row>
    <row r="2331" spans="2:2" x14ac:dyDescent="0.2">
      <c r="B2331" s="3"/>
    </row>
    <row r="2332" spans="2:2" x14ac:dyDescent="0.2">
      <c r="B2332" s="3"/>
    </row>
    <row r="2333" spans="2:2" x14ac:dyDescent="0.2">
      <c r="B2333" s="3"/>
    </row>
    <row r="2334" spans="2:2" x14ac:dyDescent="0.2">
      <c r="B2334" s="3"/>
    </row>
    <row r="2335" spans="2:2" x14ac:dyDescent="0.2">
      <c r="B2335" s="3"/>
    </row>
    <row r="2336" spans="2:2" x14ac:dyDescent="0.2">
      <c r="B2336" s="3"/>
    </row>
    <row r="2337" spans="2:2" x14ac:dyDescent="0.2">
      <c r="B2337" s="3"/>
    </row>
    <row r="2338" spans="2:2" x14ac:dyDescent="0.2">
      <c r="B2338" s="3"/>
    </row>
    <row r="2339" spans="2:2" x14ac:dyDescent="0.2">
      <c r="B2339" s="3"/>
    </row>
    <row r="2340" spans="2:2" x14ac:dyDescent="0.2">
      <c r="B2340" s="3"/>
    </row>
    <row r="2341" spans="2:2" x14ac:dyDescent="0.2">
      <c r="B2341" s="3"/>
    </row>
    <row r="2342" spans="2:2" x14ac:dyDescent="0.2">
      <c r="B2342" s="3"/>
    </row>
    <row r="2343" spans="2:2" x14ac:dyDescent="0.2">
      <c r="B2343" s="3"/>
    </row>
    <row r="2344" spans="2:2" x14ac:dyDescent="0.2">
      <c r="B2344" s="3"/>
    </row>
    <row r="2345" spans="2:2" x14ac:dyDescent="0.2">
      <c r="B2345" s="3"/>
    </row>
    <row r="2346" spans="2:2" x14ac:dyDescent="0.2">
      <c r="B2346" s="3"/>
    </row>
    <row r="2347" spans="2:2" x14ac:dyDescent="0.2">
      <c r="B2347" s="3"/>
    </row>
    <row r="2348" spans="2:2" x14ac:dyDescent="0.2">
      <c r="B2348" s="3"/>
    </row>
    <row r="2349" spans="2:2" x14ac:dyDescent="0.2">
      <c r="B2349" s="3"/>
    </row>
    <row r="2350" spans="2:2" x14ac:dyDescent="0.2">
      <c r="B2350" s="3"/>
    </row>
    <row r="2351" spans="2:2" x14ac:dyDescent="0.2">
      <c r="B2351" s="3"/>
    </row>
    <row r="2352" spans="2:2" x14ac:dyDescent="0.2">
      <c r="B2352" s="3"/>
    </row>
    <row r="2353" spans="2:2" x14ac:dyDescent="0.2">
      <c r="B2353" s="3"/>
    </row>
    <row r="2354" spans="2:2" x14ac:dyDescent="0.2">
      <c r="B2354" s="3"/>
    </row>
    <row r="2355" spans="2:2" x14ac:dyDescent="0.2">
      <c r="B2355" s="3"/>
    </row>
    <row r="2356" spans="2:2" x14ac:dyDescent="0.2">
      <c r="B2356" s="3"/>
    </row>
    <row r="2357" spans="2:2" x14ac:dyDescent="0.2">
      <c r="B2357" s="3"/>
    </row>
    <row r="2358" spans="2:2" x14ac:dyDescent="0.2">
      <c r="B2358" s="3"/>
    </row>
    <row r="2359" spans="2:2" x14ac:dyDescent="0.2">
      <c r="B2359" s="3"/>
    </row>
    <row r="2360" spans="2:2" x14ac:dyDescent="0.2">
      <c r="B2360" s="3"/>
    </row>
    <row r="2361" spans="2:2" x14ac:dyDescent="0.2">
      <c r="B2361" s="3"/>
    </row>
    <row r="2362" spans="2:2" x14ac:dyDescent="0.2">
      <c r="B2362" s="3"/>
    </row>
    <row r="2363" spans="2:2" x14ac:dyDescent="0.2">
      <c r="B2363" s="3"/>
    </row>
    <row r="2364" spans="2:2" x14ac:dyDescent="0.2">
      <c r="B2364" s="3"/>
    </row>
    <row r="2365" spans="2:2" x14ac:dyDescent="0.2">
      <c r="B2365" s="3"/>
    </row>
    <row r="2366" spans="2:2" x14ac:dyDescent="0.2">
      <c r="B2366" s="3"/>
    </row>
    <row r="2367" spans="2:2" x14ac:dyDescent="0.2">
      <c r="B2367" s="3"/>
    </row>
    <row r="2368" spans="2:2" x14ac:dyDescent="0.2">
      <c r="B2368" s="3"/>
    </row>
    <row r="2369" spans="2:2" x14ac:dyDescent="0.2">
      <c r="B2369" s="3"/>
    </row>
    <row r="2370" spans="2:2" x14ac:dyDescent="0.2">
      <c r="B2370" s="3"/>
    </row>
    <row r="2371" spans="2:2" x14ac:dyDescent="0.2">
      <c r="B2371" s="3"/>
    </row>
    <row r="2372" spans="2:2" x14ac:dyDescent="0.2">
      <c r="B2372" s="3"/>
    </row>
    <row r="2373" spans="2:2" x14ac:dyDescent="0.2">
      <c r="B2373" s="3"/>
    </row>
    <row r="2374" spans="2:2" x14ac:dyDescent="0.2">
      <c r="B2374" s="3"/>
    </row>
    <row r="2375" spans="2:2" x14ac:dyDescent="0.2">
      <c r="B2375" s="3"/>
    </row>
    <row r="2376" spans="2:2" x14ac:dyDescent="0.2">
      <c r="B2376" s="3"/>
    </row>
    <row r="2377" spans="2:2" x14ac:dyDescent="0.2">
      <c r="B2377" s="3"/>
    </row>
    <row r="2378" spans="2:2" x14ac:dyDescent="0.2">
      <c r="B2378" s="3"/>
    </row>
    <row r="2379" spans="2:2" x14ac:dyDescent="0.2">
      <c r="B2379" s="3"/>
    </row>
    <row r="2380" spans="2:2" x14ac:dyDescent="0.2">
      <c r="B2380" s="3"/>
    </row>
    <row r="2381" spans="2:2" x14ac:dyDescent="0.2">
      <c r="B2381" s="3"/>
    </row>
    <row r="2382" spans="2:2" x14ac:dyDescent="0.2">
      <c r="B2382" s="3"/>
    </row>
    <row r="2383" spans="2:2" x14ac:dyDescent="0.2">
      <c r="B2383" s="3"/>
    </row>
    <row r="2384" spans="2:2" x14ac:dyDescent="0.2">
      <c r="B2384" s="3"/>
    </row>
    <row r="2385" spans="2:2" x14ac:dyDescent="0.2">
      <c r="B2385" s="3"/>
    </row>
    <row r="2386" spans="2:2" x14ac:dyDescent="0.2">
      <c r="B2386" s="3"/>
    </row>
    <row r="2387" spans="2:2" x14ac:dyDescent="0.2">
      <c r="B2387" s="3"/>
    </row>
    <row r="2388" spans="2:2" x14ac:dyDescent="0.2">
      <c r="B2388" s="3"/>
    </row>
    <row r="2389" spans="2:2" x14ac:dyDescent="0.2">
      <c r="B2389" s="3"/>
    </row>
    <row r="2390" spans="2:2" x14ac:dyDescent="0.2">
      <c r="B2390" s="3"/>
    </row>
    <row r="2391" spans="2:2" x14ac:dyDescent="0.2">
      <c r="B2391" s="3"/>
    </row>
    <row r="2392" spans="2:2" x14ac:dyDescent="0.2">
      <c r="B2392" s="3"/>
    </row>
    <row r="2393" spans="2:2" x14ac:dyDescent="0.2">
      <c r="B2393" s="3"/>
    </row>
    <row r="2394" spans="2:2" x14ac:dyDescent="0.2">
      <c r="B2394" s="3"/>
    </row>
    <row r="2395" spans="2:2" x14ac:dyDescent="0.2">
      <c r="B2395" s="3"/>
    </row>
    <row r="2396" spans="2:2" x14ac:dyDescent="0.2">
      <c r="B2396" s="3"/>
    </row>
    <row r="2397" spans="2:2" x14ac:dyDescent="0.2">
      <c r="B2397" s="3"/>
    </row>
    <row r="2398" spans="2:2" x14ac:dyDescent="0.2">
      <c r="B2398" s="3"/>
    </row>
    <row r="2399" spans="2:2" x14ac:dyDescent="0.2">
      <c r="B2399" s="3"/>
    </row>
    <row r="2400" spans="2:2" x14ac:dyDescent="0.2">
      <c r="B2400" s="3"/>
    </row>
    <row r="2401" spans="2:2" x14ac:dyDescent="0.2">
      <c r="B2401" s="3"/>
    </row>
    <row r="2402" spans="2:2" x14ac:dyDescent="0.2">
      <c r="B2402" s="3"/>
    </row>
    <row r="2403" spans="2:2" x14ac:dyDescent="0.2">
      <c r="B2403" s="3"/>
    </row>
    <row r="2404" spans="2:2" x14ac:dyDescent="0.2">
      <c r="B2404" s="3"/>
    </row>
    <row r="2405" spans="2:2" x14ac:dyDescent="0.2">
      <c r="B2405" s="3"/>
    </row>
    <row r="2406" spans="2:2" x14ac:dyDescent="0.2">
      <c r="B2406" s="3"/>
    </row>
    <row r="2407" spans="2:2" x14ac:dyDescent="0.2">
      <c r="B2407" s="3"/>
    </row>
    <row r="2408" spans="2:2" x14ac:dyDescent="0.2">
      <c r="B2408" s="3"/>
    </row>
    <row r="2409" spans="2:2" x14ac:dyDescent="0.2">
      <c r="B2409" s="3"/>
    </row>
    <row r="2410" spans="2:2" x14ac:dyDescent="0.2">
      <c r="B2410" s="3"/>
    </row>
    <row r="2411" spans="2:2" x14ac:dyDescent="0.2">
      <c r="B2411" s="3"/>
    </row>
    <row r="2412" spans="2:2" x14ac:dyDescent="0.2">
      <c r="B2412" s="3"/>
    </row>
    <row r="2413" spans="2:2" x14ac:dyDescent="0.2">
      <c r="B2413" s="3"/>
    </row>
    <row r="2414" spans="2:2" x14ac:dyDescent="0.2">
      <c r="B2414" s="3"/>
    </row>
    <row r="2415" spans="2:2" x14ac:dyDescent="0.2">
      <c r="B2415" s="3"/>
    </row>
    <row r="2416" spans="2:2" x14ac:dyDescent="0.2">
      <c r="B2416" s="3"/>
    </row>
    <row r="2417" spans="2:2" x14ac:dyDescent="0.2">
      <c r="B2417" s="3"/>
    </row>
    <row r="2418" spans="2:2" x14ac:dyDescent="0.2">
      <c r="B2418" s="3"/>
    </row>
    <row r="2419" spans="2:2" x14ac:dyDescent="0.2">
      <c r="B2419" s="3"/>
    </row>
    <row r="2420" spans="2:2" x14ac:dyDescent="0.2">
      <c r="B2420" s="3"/>
    </row>
    <row r="2421" spans="2:2" x14ac:dyDescent="0.2">
      <c r="B2421" s="3"/>
    </row>
    <row r="2422" spans="2:2" x14ac:dyDescent="0.2">
      <c r="B2422" s="3"/>
    </row>
    <row r="2423" spans="2:2" x14ac:dyDescent="0.2">
      <c r="B2423" s="3"/>
    </row>
    <row r="2424" spans="2:2" x14ac:dyDescent="0.2">
      <c r="B2424" s="3"/>
    </row>
    <row r="2425" spans="2:2" x14ac:dyDescent="0.2">
      <c r="B2425" s="3"/>
    </row>
    <row r="2426" spans="2:2" x14ac:dyDescent="0.2">
      <c r="B2426" s="3"/>
    </row>
    <row r="2427" spans="2:2" x14ac:dyDescent="0.2">
      <c r="B2427" s="3"/>
    </row>
    <row r="2428" spans="2:2" x14ac:dyDescent="0.2">
      <c r="B2428" s="3"/>
    </row>
    <row r="2429" spans="2:2" x14ac:dyDescent="0.2">
      <c r="B2429" s="3"/>
    </row>
    <row r="2430" spans="2:2" x14ac:dyDescent="0.2">
      <c r="B2430" s="3"/>
    </row>
    <row r="2431" spans="2:2" x14ac:dyDescent="0.2">
      <c r="B2431" s="3"/>
    </row>
    <row r="2432" spans="2:2" x14ac:dyDescent="0.2">
      <c r="B2432" s="3"/>
    </row>
    <row r="2433" spans="2:2" x14ac:dyDescent="0.2">
      <c r="B2433" s="3"/>
    </row>
    <row r="2434" spans="2:2" x14ac:dyDescent="0.2">
      <c r="B2434" s="3"/>
    </row>
    <row r="2435" spans="2:2" x14ac:dyDescent="0.2">
      <c r="B2435" s="3"/>
    </row>
    <row r="2436" spans="2:2" x14ac:dyDescent="0.2">
      <c r="B2436" s="3"/>
    </row>
    <row r="2437" spans="2:2" x14ac:dyDescent="0.2">
      <c r="B2437" s="3"/>
    </row>
    <row r="2438" spans="2:2" x14ac:dyDescent="0.2">
      <c r="B2438" s="3"/>
    </row>
    <row r="2439" spans="2:2" x14ac:dyDescent="0.2">
      <c r="B2439" s="3"/>
    </row>
    <row r="2440" spans="2:2" x14ac:dyDescent="0.2">
      <c r="B2440" s="3"/>
    </row>
    <row r="2441" spans="2:2" x14ac:dyDescent="0.2">
      <c r="B2441" s="3"/>
    </row>
    <row r="2442" spans="2:2" x14ac:dyDescent="0.2">
      <c r="B2442" s="3"/>
    </row>
    <row r="2443" spans="2:2" x14ac:dyDescent="0.2">
      <c r="B2443" s="3"/>
    </row>
    <row r="2444" spans="2:2" x14ac:dyDescent="0.2">
      <c r="B2444" s="3"/>
    </row>
    <row r="2445" spans="2:2" x14ac:dyDescent="0.2">
      <c r="B2445" s="3"/>
    </row>
    <row r="2446" spans="2:2" x14ac:dyDescent="0.2">
      <c r="B2446" s="3"/>
    </row>
    <row r="2447" spans="2:2" x14ac:dyDescent="0.2">
      <c r="B2447" s="3"/>
    </row>
    <row r="2448" spans="2:2" x14ac:dyDescent="0.2">
      <c r="B2448" s="3"/>
    </row>
    <row r="2449" spans="2:2" x14ac:dyDescent="0.2">
      <c r="B2449" s="3"/>
    </row>
    <row r="2450" spans="2:2" x14ac:dyDescent="0.2">
      <c r="B2450" s="3"/>
    </row>
    <row r="2451" spans="2:2" x14ac:dyDescent="0.2">
      <c r="B2451" s="3"/>
    </row>
    <row r="2452" spans="2:2" x14ac:dyDescent="0.2">
      <c r="B2452" s="3"/>
    </row>
    <row r="2453" spans="2:2" x14ac:dyDescent="0.2">
      <c r="B2453" s="3"/>
    </row>
    <row r="2454" spans="2:2" x14ac:dyDescent="0.2">
      <c r="B2454" s="3"/>
    </row>
    <row r="2455" spans="2:2" x14ac:dyDescent="0.2">
      <c r="B2455" s="3"/>
    </row>
    <row r="2456" spans="2:2" x14ac:dyDescent="0.2">
      <c r="B2456" s="3"/>
    </row>
    <row r="2457" spans="2:2" x14ac:dyDescent="0.2">
      <c r="B2457" s="3"/>
    </row>
    <row r="2458" spans="2:2" x14ac:dyDescent="0.2">
      <c r="B2458" s="3"/>
    </row>
    <row r="2459" spans="2:2" x14ac:dyDescent="0.2">
      <c r="B2459" s="3"/>
    </row>
    <row r="2460" spans="2:2" x14ac:dyDescent="0.2">
      <c r="B2460" s="3"/>
    </row>
    <row r="2461" spans="2:2" x14ac:dyDescent="0.2">
      <c r="B2461" s="3"/>
    </row>
    <row r="2462" spans="2:2" x14ac:dyDescent="0.2">
      <c r="B2462" s="3"/>
    </row>
    <row r="2463" spans="2:2" x14ac:dyDescent="0.2">
      <c r="B2463" s="3"/>
    </row>
    <row r="2464" spans="2:2" x14ac:dyDescent="0.2">
      <c r="B2464" s="3"/>
    </row>
    <row r="2465" spans="2:2" x14ac:dyDescent="0.2">
      <c r="B2465" s="3"/>
    </row>
    <row r="2466" spans="2:2" x14ac:dyDescent="0.2">
      <c r="B2466" s="3"/>
    </row>
    <row r="2467" spans="2:2" x14ac:dyDescent="0.2">
      <c r="B2467" s="3"/>
    </row>
    <row r="2468" spans="2:2" x14ac:dyDescent="0.2">
      <c r="B2468" s="3"/>
    </row>
    <row r="2469" spans="2:2" x14ac:dyDescent="0.2">
      <c r="B2469" s="3"/>
    </row>
    <row r="2470" spans="2:2" x14ac:dyDescent="0.2">
      <c r="B2470" s="3"/>
    </row>
    <row r="2471" spans="2:2" x14ac:dyDescent="0.2">
      <c r="B2471" s="3"/>
    </row>
    <row r="2472" spans="2:2" x14ac:dyDescent="0.2">
      <c r="B2472" s="3"/>
    </row>
    <row r="2473" spans="2:2" x14ac:dyDescent="0.2">
      <c r="B2473" s="3"/>
    </row>
    <row r="2474" spans="2:2" x14ac:dyDescent="0.2">
      <c r="B2474" s="3"/>
    </row>
    <row r="2475" spans="2:2" x14ac:dyDescent="0.2">
      <c r="B2475" s="3"/>
    </row>
    <row r="2476" spans="2:2" x14ac:dyDescent="0.2">
      <c r="B2476" s="3"/>
    </row>
    <row r="2477" spans="2:2" x14ac:dyDescent="0.2">
      <c r="B2477" s="3"/>
    </row>
    <row r="2478" spans="2:2" x14ac:dyDescent="0.2">
      <c r="B2478" s="3"/>
    </row>
    <row r="2479" spans="2:2" x14ac:dyDescent="0.2">
      <c r="B2479" s="3"/>
    </row>
    <row r="2480" spans="2:2" x14ac:dyDescent="0.2">
      <c r="B2480" s="3"/>
    </row>
    <row r="2481" spans="2:2" x14ac:dyDescent="0.2">
      <c r="B2481" s="3"/>
    </row>
    <row r="2482" spans="2:2" x14ac:dyDescent="0.2">
      <c r="B2482" s="3"/>
    </row>
    <row r="2483" spans="2:2" x14ac:dyDescent="0.2">
      <c r="B2483" s="3"/>
    </row>
    <row r="2484" spans="2:2" x14ac:dyDescent="0.2">
      <c r="B2484" s="3"/>
    </row>
    <row r="2485" spans="2:2" x14ac:dyDescent="0.2">
      <c r="B2485" s="3"/>
    </row>
    <row r="2486" spans="2:2" x14ac:dyDescent="0.2">
      <c r="B2486" s="3"/>
    </row>
    <row r="2487" spans="2:2" x14ac:dyDescent="0.2">
      <c r="B2487" s="3"/>
    </row>
    <row r="2488" spans="2:2" x14ac:dyDescent="0.2">
      <c r="B2488" s="3"/>
    </row>
    <row r="2489" spans="2:2" x14ac:dyDescent="0.2">
      <c r="B2489" s="3"/>
    </row>
    <row r="2490" spans="2:2" x14ac:dyDescent="0.2">
      <c r="B2490" s="3"/>
    </row>
    <row r="2491" spans="2:2" x14ac:dyDescent="0.2">
      <c r="B2491" s="3"/>
    </row>
    <row r="2492" spans="2:2" x14ac:dyDescent="0.2">
      <c r="B2492" s="3"/>
    </row>
    <row r="2493" spans="2:2" x14ac:dyDescent="0.2">
      <c r="B2493" s="3"/>
    </row>
    <row r="2494" spans="2:2" x14ac:dyDescent="0.2">
      <c r="B2494" s="3"/>
    </row>
    <row r="2495" spans="2:2" x14ac:dyDescent="0.2">
      <c r="B2495" s="3"/>
    </row>
    <row r="2496" spans="2:2" x14ac:dyDescent="0.2">
      <c r="B2496" s="3"/>
    </row>
    <row r="2497" spans="2:2" x14ac:dyDescent="0.2">
      <c r="B2497" s="3"/>
    </row>
    <row r="2498" spans="2:2" x14ac:dyDescent="0.2">
      <c r="B2498" s="3"/>
    </row>
    <row r="2499" spans="2:2" x14ac:dyDescent="0.2">
      <c r="B2499" s="3"/>
    </row>
    <row r="2500" spans="2:2" x14ac:dyDescent="0.2">
      <c r="B2500" s="3"/>
    </row>
    <row r="2501" spans="2:2" x14ac:dyDescent="0.2">
      <c r="B2501" s="3"/>
    </row>
    <row r="2502" spans="2:2" x14ac:dyDescent="0.2">
      <c r="B2502" s="3"/>
    </row>
    <row r="2503" spans="2:2" x14ac:dyDescent="0.2">
      <c r="B2503" s="3"/>
    </row>
    <row r="2504" spans="2:2" x14ac:dyDescent="0.2">
      <c r="B2504" s="3"/>
    </row>
    <row r="2505" spans="2:2" x14ac:dyDescent="0.2">
      <c r="B2505" s="3"/>
    </row>
    <row r="2506" spans="2:2" x14ac:dyDescent="0.2">
      <c r="B2506" s="3"/>
    </row>
    <row r="2507" spans="2:2" x14ac:dyDescent="0.2">
      <c r="B2507" s="3"/>
    </row>
    <row r="2508" spans="2:2" x14ac:dyDescent="0.2">
      <c r="B2508" s="3"/>
    </row>
    <row r="2509" spans="2:2" x14ac:dyDescent="0.2">
      <c r="B2509" s="3"/>
    </row>
    <row r="2510" spans="2:2" x14ac:dyDescent="0.2">
      <c r="B2510" s="3"/>
    </row>
    <row r="2511" spans="2:2" x14ac:dyDescent="0.2">
      <c r="B2511" s="3"/>
    </row>
    <row r="2512" spans="2:2" x14ac:dyDescent="0.2">
      <c r="B2512" s="3"/>
    </row>
    <row r="2513" spans="2:2" x14ac:dyDescent="0.2">
      <c r="B2513" s="3"/>
    </row>
    <row r="2514" spans="2:2" x14ac:dyDescent="0.2">
      <c r="B2514" s="3"/>
    </row>
    <row r="2515" spans="2:2" x14ac:dyDescent="0.2">
      <c r="B2515" s="3"/>
    </row>
    <row r="2516" spans="2:2" x14ac:dyDescent="0.2">
      <c r="B2516" s="3"/>
    </row>
    <row r="2517" spans="2:2" x14ac:dyDescent="0.2">
      <c r="B2517" s="3"/>
    </row>
    <row r="2518" spans="2:2" x14ac:dyDescent="0.2">
      <c r="B2518" s="3"/>
    </row>
    <row r="2519" spans="2:2" x14ac:dyDescent="0.2">
      <c r="B2519" s="3"/>
    </row>
    <row r="2520" spans="2:2" x14ac:dyDescent="0.2">
      <c r="B2520" s="3"/>
    </row>
    <row r="2521" spans="2:2" x14ac:dyDescent="0.2">
      <c r="B2521" s="3"/>
    </row>
    <row r="2522" spans="2:2" x14ac:dyDescent="0.2">
      <c r="B2522" s="3"/>
    </row>
    <row r="2523" spans="2:2" x14ac:dyDescent="0.2">
      <c r="B2523" s="3"/>
    </row>
    <row r="2524" spans="2:2" x14ac:dyDescent="0.2">
      <c r="B2524" s="3"/>
    </row>
    <row r="2525" spans="2:2" x14ac:dyDescent="0.2">
      <c r="B2525" s="3"/>
    </row>
    <row r="2526" spans="2:2" x14ac:dyDescent="0.2">
      <c r="B2526" s="3"/>
    </row>
    <row r="2527" spans="2:2" x14ac:dyDescent="0.2">
      <c r="B2527" s="3"/>
    </row>
    <row r="2528" spans="2:2" x14ac:dyDescent="0.2">
      <c r="B2528" s="3"/>
    </row>
    <row r="2529" spans="2:2" x14ac:dyDescent="0.2">
      <c r="B2529" s="3"/>
    </row>
    <row r="2530" spans="2:2" x14ac:dyDescent="0.2">
      <c r="B2530" s="3"/>
    </row>
    <row r="2531" spans="2:2" x14ac:dyDescent="0.2">
      <c r="B2531" s="3"/>
    </row>
    <row r="2532" spans="2:2" x14ac:dyDescent="0.2">
      <c r="B2532" s="3"/>
    </row>
    <row r="2533" spans="2:2" x14ac:dyDescent="0.2">
      <c r="B2533" s="3"/>
    </row>
    <row r="2534" spans="2:2" x14ac:dyDescent="0.2">
      <c r="B2534" s="3"/>
    </row>
    <row r="2535" spans="2:2" x14ac:dyDescent="0.2">
      <c r="B2535" s="3"/>
    </row>
    <row r="2536" spans="2:2" x14ac:dyDescent="0.2">
      <c r="B2536" s="3"/>
    </row>
    <row r="2537" spans="2:2" x14ac:dyDescent="0.2">
      <c r="B2537" s="3"/>
    </row>
    <row r="2538" spans="2:2" x14ac:dyDescent="0.2">
      <c r="B2538" s="3"/>
    </row>
    <row r="2539" spans="2:2" x14ac:dyDescent="0.2">
      <c r="B2539" s="3"/>
    </row>
    <row r="2540" spans="2:2" x14ac:dyDescent="0.2">
      <c r="B2540" s="3"/>
    </row>
    <row r="2541" spans="2:2" x14ac:dyDescent="0.2">
      <c r="B2541" s="3"/>
    </row>
    <row r="2542" spans="2:2" x14ac:dyDescent="0.2">
      <c r="B2542" s="3"/>
    </row>
    <row r="2543" spans="2:2" x14ac:dyDescent="0.2">
      <c r="B2543" s="3"/>
    </row>
    <row r="2544" spans="2:2" x14ac:dyDescent="0.2">
      <c r="B2544" s="3"/>
    </row>
    <row r="2545" spans="2:2" x14ac:dyDescent="0.2">
      <c r="B2545" s="3"/>
    </row>
    <row r="2546" spans="2:2" x14ac:dyDescent="0.2">
      <c r="B2546" s="3"/>
    </row>
    <row r="2547" spans="2:2" x14ac:dyDescent="0.2">
      <c r="B2547" s="3"/>
    </row>
    <row r="2548" spans="2:2" x14ac:dyDescent="0.2">
      <c r="B2548" s="3"/>
    </row>
    <row r="2549" spans="2:2" x14ac:dyDescent="0.2">
      <c r="B2549" s="3"/>
    </row>
    <row r="2550" spans="2:2" x14ac:dyDescent="0.2">
      <c r="B2550" s="3"/>
    </row>
    <row r="2551" spans="2:2" x14ac:dyDescent="0.2">
      <c r="B2551" s="3"/>
    </row>
    <row r="2552" spans="2:2" x14ac:dyDescent="0.2">
      <c r="B2552" s="3"/>
    </row>
    <row r="2553" spans="2:2" x14ac:dyDescent="0.2">
      <c r="B2553" s="3"/>
    </row>
    <row r="2554" spans="2:2" x14ac:dyDescent="0.2">
      <c r="B2554" s="3"/>
    </row>
    <row r="2555" spans="2:2" x14ac:dyDescent="0.2">
      <c r="B2555" s="3"/>
    </row>
    <row r="2556" spans="2:2" x14ac:dyDescent="0.2">
      <c r="B2556" s="3"/>
    </row>
    <row r="2557" spans="2:2" x14ac:dyDescent="0.2">
      <c r="B2557" s="3"/>
    </row>
    <row r="2558" spans="2:2" x14ac:dyDescent="0.2">
      <c r="B2558" s="3"/>
    </row>
    <row r="2559" spans="2:2" x14ac:dyDescent="0.2">
      <c r="B2559" s="3"/>
    </row>
    <row r="2560" spans="2:2" x14ac:dyDescent="0.2">
      <c r="B2560" s="3"/>
    </row>
    <row r="2561" spans="2:2" x14ac:dyDescent="0.2">
      <c r="B2561" s="3"/>
    </row>
    <row r="2562" spans="2:2" x14ac:dyDescent="0.2">
      <c r="B2562" s="3"/>
    </row>
    <row r="2563" spans="2:2" x14ac:dyDescent="0.2">
      <c r="B2563" s="3"/>
    </row>
    <row r="2564" spans="2:2" x14ac:dyDescent="0.2">
      <c r="B2564" s="3"/>
    </row>
    <row r="2565" spans="2:2" x14ac:dyDescent="0.2">
      <c r="B2565" s="3"/>
    </row>
    <row r="2566" spans="2:2" x14ac:dyDescent="0.2">
      <c r="B2566" s="3"/>
    </row>
    <row r="2567" spans="2:2" x14ac:dyDescent="0.2">
      <c r="B2567" s="3"/>
    </row>
    <row r="2568" spans="2:2" x14ac:dyDescent="0.2">
      <c r="B2568" s="3"/>
    </row>
    <row r="2569" spans="2:2" x14ac:dyDescent="0.2">
      <c r="B2569" s="3"/>
    </row>
    <row r="2570" spans="2:2" x14ac:dyDescent="0.2">
      <c r="B2570" s="3"/>
    </row>
    <row r="2571" spans="2:2" x14ac:dyDescent="0.2">
      <c r="B2571" s="3"/>
    </row>
    <row r="2572" spans="2:2" x14ac:dyDescent="0.2">
      <c r="B2572" s="3"/>
    </row>
    <row r="2573" spans="2:2" x14ac:dyDescent="0.2">
      <c r="B2573" s="3"/>
    </row>
    <row r="2574" spans="2:2" x14ac:dyDescent="0.2">
      <c r="B2574" s="3"/>
    </row>
    <row r="2575" spans="2:2" x14ac:dyDescent="0.2">
      <c r="B2575" s="3"/>
    </row>
    <row r="2576" spans="2:2" x14ac:dyDescent="0.2">
      <c r="B2576" s="3"/>
    </row>
    <row r="2577" spans="2:2" x14ac:dyDescent="0.2">
      <c r="B2577" s="3"/>
    </row>
    <row r="2578" spans="2:2" x14ac:dyDescent="0.2">
      <c r="B2578" s="3"/>
    </row>
    <row r="2579" spans="2:2" x14ac:dyDescent="0.2">
      <c r="B2579" s="3"/>
    </row>
    <row r="2580" spans="2:2" x14ac:dyDescent="0.2">
      <c r="B2580" s="3"/>
    </row>
    <row r="2581" spans="2:2" x14ac:dyDescent="0.2">
      <c r="B2581" s="3"/>
    </row>
    <row r="2582" spans="2:2" x14ac:dyDescent="0.2">
      <c r="B2582" s="3"/>
    </row>
    <row r="2583" spans="2:2" x14ac:dyDescent="0.2">
      <c r="B2583" s="3"/>
    </row>
    <row r="2584" spans="2:2" x14ac:dyDescent="0.2">
      <c r="B2584" s="3"/>
    </row>
    <row r="2585" spans="2:2" x14ac:dyDescent="0.2">
      <c r="B2585" s="3"/>
    </row>
    <row r="2586" spans="2:2" x14ac:dyDescent="0.2">
      <c r="B2586" s="3"/>
    </row>
    <row r="2587" spans="2:2" x14ac:dyDescent="0.2">
      <c r="B2587" s="3"/>
    </row>
    <row r="2588" spans="2:2" x14ac:dyDescent="0.2">
      <c r="B2588" s="3"/>
    </row>
    <row r="2589" spans="2:2" x14ac:dyDescent="0.2">
      <c r="B2589" s="3"/>
    </row>
    <row r="2590" spans="2:2" x14ac:dyDescent="0.2">
      <c r="B2590" s="3"/>
    </row>
    <row r="2591" spans="2:2" x14ac:dyDescent="0.2">
      <c r="B2591" s="3"/>
    </row>
    <row r="2592" spans="2:2" x14ac:dyDescent="0.2">
      <c r="B2592" s="3"/>
    </row>
    <row r="2593" spans="2:2" x14ac:dyDescent="0.2">
      <c r="B2593" s="3"/>
    </row>
    <row r="2594" spans="2:2" x14ac:dyDescent="0.2">
      <c r="B2594" s="3"/>
    </row>
    <row r="2595" spans="2:2" x14ac:dyDescent="0.2">
      <c r="B2595" s="3"/>
    </row>
    <row r="2596" spans="2:2" x14ac:dyDescent="0.2">
      <c r="B2596" s="3"/>
    </row>
    <row r="2597" spans="2:2" x14ac:dyDescent="0.2">
      <c r="B2597" s="3"/>
    </row>
    <row r="2598" spans="2:2" x14ac:dyDescent="0.2">
      <c r="B2598" s="3"/>
    </row>
    <row r="2599" spans="2:2" x14ac:dyDescent="0.2">
      <c r="B2599" s="3"/>
    </row>
    <row r="2600" spans="2:2" x14ac:dyDescent="0.2">
      <c r="B2600" s="3"/>
    </row>
    <row r="2601" spans="2:2" x14ac:dyDescent="0.2">
      <c r="B2601" s="3"/>
    </row>
    <row r="2602" spans="2:2" x14ac:dyDescent="0.2">
      <c r="B2602" s="3"/>
    </row>
    <row r="2603" spans="2:2" x14ac:dyDescent="0.2">
      <c r="B2603" s="3"/>
    </row>
    <row r="2604" spans="2:2" x14ac:dyDescent="0.2">
      <c r="B2604" s="3"/>
    </row>
    <row r="2605" spans="2:2" x14ac:dyDescent="0.2">
      <c r="B2605" s="3"/>
    </row>
    <row r="2606" spans="2:2" x14ac:dyDescent="0.2">
      <c r="B2606" s="3"/>
    </row>
    <row r="2607" spans="2:2" x14ac:dyDescent="0.2">
      <c r="B2607" s="3"/>
    </row>
    <row r="2608" spans="2:2" x14ac:dyDescent="0.2">
      <c r="B2608" s="3"/>
    </row>
    <row r="2609" spans="2:2" x14ac:dyDescent="0.2">
      <c r="B2609" s="3"/>
    </row>
    <row r="2610" spans="2:2" x14ac:dyDescent="0.2">
      <c r="B2610" s="3"/>
    </row>
    <row r="2611" spans="2:2" x14ac:dyDescent="0.2">
      <c r="B2611" s="3"/>
    </row>
    <row r="2612" spans="2:2" x14ac:dyDescent="0.2">
      <c r="B2612" s="3"/>
    </row>
    <row r="2613" spans="2:2" x14ac:dyDescent="0.2">
      <c r="B2613" s="3"/>
    </row>
    <row r="2614" spans="2:2" x14ac:dyDescent="0.2">
      <c r="B2614" s="3"/>
    </row>
    <row r="2615" spans="2:2" x14ac:dyDescent="0.2">
      <c r="B2615" s="3"/>
    </row>
    <row r="2616" spans="2:2" x14ac:dyDescent="0.2">
      <c r="B2616" s="3"/>
    </row>
    <row r="2617" spans="2:2" x14ac:dyDescent="0.2">
      <c r="B2617" s="3"/>
    </row>
    <row r="2618" spans="2:2" x14ac:dyDescent="0.2">
      <c r="B2618" s="3"/>
    </row>
    <row r="2619" spans="2:2" x14ac:dyDescent="0.2">
      <c r="B2619" s="3"/>
    </row>
    <row r="2620" spans="2:2" x14ac:dyDescent="0.2">
      <c r="B2620" s="3"/>
    </row>
    <row r="2621" spans="2:2" x14ac:dyDescent="0.2">
      <c r="B2621" s="3"/>
    </row>
    <row r="2622" spans="2:2" x14ac:dyDescent="0.2">
      <c r="B2622" s="3"/>
    </row>
    <row r="2623" spans="2:2" x14ac:dyDescent="0.2">
      <c r="B2623" s="3"/>
    </row>
    <row r="2624" spans="2:2" x14ac:dyDescent="0.2">
      <c r="B2624" s="3"/>
    </row>
    <row r="2625" spans="2:2" x14ac:dyDescent="0.2">
      <c r="B2625" s="3"/>
    </row>
    <row r="2626" spans="2:2" x14ac:dyDescent="0.2">
      <c r="B2626" s="3"/>
    </row>
    <row r="2627" spans="2:2" x14ac:dyDescent="0.2">
      <c r="B2627" s="3"/>
    </row>
    <row r="2628" spans="2:2" x14ac:dyDescent="0.2">
      <c r="B2628" s="3"/>
    </row>
    <row r="2629" spans="2:2" x14ac:dyDescent="0.2">
      <c r="B2629" s="3"/>
    </row>
    <row r="2630" spans="2:2" x14ac:dyDescent="0.2">
      <c r="B2630" s="3"/>
    </row>
    <row r="2631" spans="2:2" x14ac:dyDescent="0.2">
      <c r="B2631" s="3"/>
    </row>
    <row r="2632" spans="2:2" x14ac:dyDescent="0.2">
      <c r="B2632" s="3"/>
    </row>
    <row r="2633" spans="2:2" x14ac:dyDescent="0.2">
      <c r="B2633" s="3"/>
    </row>
    <row r="2634" spans="2:2" x14ac:dyDescent="0.2">
      <c r="B2634" s="3"/>
    </row>
    <row r="2635" spans="2:2" x14ac:dyDescent="0.2">
      <c r="B2635" s="3"/>
    </row>
    <row r="2636" spans="2:2" x14ac:dyDescent="0.2">
      <c r="B2636" s="3"/>
    </row>
    <row r="2637" spans="2:2" x14ac:dyDescent="0.2">
      <c r="B2637" s="3"/>
    </row>
    <row r="2638" spans="2:2" x14ac:dyDescent="0.2">
      <c r="B2638" s="3"/>
    </row>
    <row r="2639" spans="2:2" x14ac:dyDescent="0.2">
      <c r="B2639" s="3"/>
    </row>
    <row r="2640" spans="2:2" x14ac:dyDescent="0.2">
      <c r="B2640" s="3"/>
    </row>
    <row r="2641" spans="2:2" x14ac:dyDescent="0.2">
      <c r="B2641" s="3"/>
    </row>
    <row r="2642" spans="2:2" x14ac:dyDescent="0.2">
      <c r="B2642" s="3"/>
    </row>
    <row r="2643" spans="2:2" x14ac:dyDescent="0.2">
      <c r="B2643" s="3"/>
    </row>
    <row r="2644" spans="2:2" x14ac:dyDescent="0.2">
      <c r="B2644" s="3"/>
    </row>
    <row r="2645" spans="2:2" x14ac:dyDescent="0.2">
      <c r="B2645" s="3"/>
    </row>
    <row r="2646" spans="2:2" x14ac:dyDescent="0.2">
      <c r="B2646" s="3"/>
    </row>
    <row r="2647" spans="2:2" x14ac:dyDescent="0.2">
      <c r="B2647" s="3"/>
    </row>
    <row r="2648" spans="2:2" x14ac:dyDescent="0.2">
      <c r="B2648" s="3"/>
    </row>
    <row r="2649" spans="2:2" x14ac:dyDescent="0.2">
      <c r="B2649" s="3"/>
    </row>
    <row r="2650" spans="2:2" x14ac:dyDescent="0.2">
      <c r="B2650" s="3"/>
    </row>
    <row r="2651" spans="2:2" x14ac:dyDescent="0.2">
      <c r="B2651" s="3"/>
    </row>
    <row r="2652" spans="2:2" x14ac:dyDescent="0.2">
      <c r="B2652" s="3"/>
    </row>
    <row r="2653" spans="2:2" x14ac:dyDescent="0.2">
      <c r="B2653" s="3"/>
    </row>
    <row r="2654" spans="2:2" x14ac:dyDescent="0.2">
      <c r="B2654" s="3"/>
    </row>
    <row r="2655" spans="2:2" x14ac:dyDescent="0.2">
      <c r="B2655" s="3"/>
    </row>
    <row r="2656" spans="2:2" x14ac:dyDescent="0.2">
      <c r="B2656" s="3"/>
    </row>
    <row r="2657" spans="2:2" x14ac:dyDescent="0.2">
      <c r="B2657" s="3"/>
    </row>
    <row r="2658" spans="2:2" x14ac:dyDescent="0.2">
      <c r="B2658" s="3"/>
    </row>
    <row r="2659" spans="2:2" x14ac:dyDescent="0.2">
      <c r="B2659" s="3"/>
    </row>
    <row r="2660" spans="2:2" x14ac:dyDescent="0.2">
      <c r="B2660" s="3"/>
    </row>
    <row r="2661" spans="2:2" x14ac:dyDescent="0.2">
      <c r="B2661" s="3"/>
    </row>
    <row r="2662" spans="2:2" x14ac:dyDescent="0.2">
      <c r="B2662" s="3"/>
    </row>
    <row r="2663" spans="2:2" x14ac:dyDescent="0.2">
      <c r="B2663" s="3"/>
    </row>
    <row r="2664" spans="2:2" x14ac:dyDescent="0.2">
      <c r="B2664" s="3"/>
    </row>
    <row r="2665" spans="2:2" x14ac:dyDescent="0.2">
      <c r="B2665" s="3"/>
    </row>
    <row r="2666" spans="2:2" x14ac:dyDescent="0.2">
      <c r="B2666" s="3"/>
    </row>
    <row r="2667" spans="2:2" x14ac:dyDescent="0.2">
      <c r="B2667" s="3"/>
    </row>
    <row r="2668" spans="2:2" x14ac:dyDescent="0.2">
      <c r="B2668" s="3"/>
    </row>
    <row r="2669" spans="2:2" x14ac:dyDescent="0.2">
      <c r="B2669" s="3"/>
    </row>
    <row r="2670" spans="2:2" x14ac:dyDescent="0.2">
      <c r="B2670" s="3"/>
    </row>
    <row r="2671" spans="2:2" x14ac:dyDescent="0.2">
      <c r="B2671" s="3"/>
    </row>
    <row r="2672" spans="2:2" x14ac:dyDescent="0.2">
      <c r="B2672" s="3"/>
    </row>
    <row r="2673" spans="2:2" x14ac:dyDescent="0.2">
      <c r="B2673" s="3"/>
    </row>
    <row r="2674" spans="2:2" x14ac:dyDescent="0.2">
      <c r="B2674" s="3"/>
    </row>
    <row r="2675" spans="2:2" x14ac:dyDescent="0.2">
      <c r="B2675" s="3"/>
    </row>
    <row r="2676" spans="2:2" x14ac:dyDescent="0.2">
      <c r="B2676" s="3"/>
    </row>
    <row r="2677" spans="2:2" x14ac:dyDescent="0.2">
      <c r="B2677" s="3"/>
    </row>
    <row r="2678" spans="2:2" x14ac:dyDescent="0.2">
      <c r="B2678" s="3"/>
    </row>
    <row r="2679" spans="2:2" x14ac:dyDescent="0.2">
      <c r="B2679" s="3"/>
    </row>
    <row r="2680" spans="2:2" x14ac:dyDescent="0.2">
      <c r="B2680" s="3"/>
    </row>
    <row r="2681" spans="2:2" x14ac:dyDescent="0.2">
      <c r="B2681" s="3"/>
    </row>
    <row r="2682" spans="2:2" x14ac:dyDescent="0.2">
      <c r="B2682" s="3"/>
    </row>
    <row r="2683" spans="2:2" x14ac:dyDescent="0.2">
      <c r="B2683" s="3"/>
    </row>
    <row r="2684" spans="2:2" x14ac:dyDescent="0.2">
      <c r="B2684" s="3"/>
    </row>
    <row r="2685" spans="2:2" x14ac:dyDescent="0.2">
      <c r="B2685" s="3"/>
    </row>
    <row r="2686" spans="2:2" x14ac:dyDescent="0.2">
      <c r="B2686" s="3"/>
    </row>
    <row r="2687" spans="2:2" x14ac:dyDescent="0.2">
      <c r="B2687" s="3"/>
    </row>
    <row r="2688" spans="2:2" x14ac:dyDescent="0.2">
      <c r="B2688" s="3"/>
    </row>
    <row r="2689" spans="2:2" x14ac:dyDescent="0.2">
      <c r="B2689" s="3"/>
    </row>
    <row r="2690" spans="2:2" x14ac:dyDescent="0.2">
      <c r="B2690" s="3"/>
    </row>
    <row r="2691" spans="2:2" x14ac:dyDescent="0.2">
      <c r="B2691" s="3"/>
    </row>
    <row r="2692" spans="2:2" x14ac:dyDescent="0.2">
      <c r="B2692" s="3"/>
    </row>
    <row r="2693" spans="2:2" x14ac:dyDescent="0.2">
      <c r="B2693" s="3"/>
    </row>
    <row r="2694" spans="2:2" x14ac:dyDescent="0.2">
      <c r="B2694" s="3"/>
    </row>
    <row r="2695" spans="2:2" x14ac:dyDescent="0.2">
      <c r="B2695" s="3"/>
    </row>
    <row r="2696" spans="2:2" x14ac:dyDescent="0.2">
      <c r="B2696" s="3"/>
    </row>
    <row r="2697" spans="2:2" x14ac:dyDescent="0.2">
      <c r="B2697" s="3"/>
    </row>
    <row r="2698" spans="2:2" x14ac:dyDescent="0.2">
      <c r="B2698" s="3"/>
    </row>
    <row r="2699" spans="2:2" x14ac:dyDescent="0.2">
      <c r="B2699" s="3"/>
    </row>
    <row r="2700" spans="2:2" x14ac:dyDescent="0.2">
      <c r="B2700" s="3"/>
    </row>
    <row r="2701" spans="2:2" x14ac:dyDescent="0.2">
      <c r="B2701" s="3"/>
    </row>
    <row r="2702" spans="2:2" x14ac:dyDescent="0.2">
      <c r="B2702" s="3"/>
    </row>
    <row r="2703" spans="2:2" x14ac:dyDescent="0.2">
      <c r="B2703" s="3"/>
    </row>
    <row r="2704" spans="2:2" x14ac:dyDescent="0.2">
      <c r="B2704" s="3"/>
    </row>
    <row r="2705" spans="2:2" x14ac:dyDescent="0.2">
      <c r="B2705" s="3"/>
    </row>
    <row r="2706" spans="2:2" x14ac:dyDescent="0.2">
      <c r="B2706" s="3"/>
    </row>
    <row r="2707" spans="2:2" x14ac:dyDescent="0.2">
      <c r="B2707" s="3"/>
    </row>
    <row r="2708" spans="2:2" x14ac:dyDescent="0.2">
      <c r="B2708" s="3"/>
    </row>
    <row r="2709" spans="2:2" x14ac:dyDescent="0.2">
      <c r="B2709" s="3"/>
    </row>
    <row r="2710" spans="2:2" x14ac:dyDescent="0.2">
      <c r="B2710" s="3"/>
    </row>
    <row r="2711" spans="2:2" x14ac:dyDescent="0.2">
      <c r="B2711" s="3"/>
    </row>
    <row r="2712" spans="2:2" x14ac:dyDescent="0.2">
      <c r="B2712" s="3"/>
    </row>
    <row r="2713" spans="2:2" x14ac:dyDescent="0.2">
      <c r="B2713" s="3"/>
    </row>
    <row r="2714" spans="2:2" x14ac:dyDescent="0.2">
      <c r="B2714" s="3"/>
    </row>
    <row r="2715" spans="2:2" x14ac:dyDescent="0.2">
      <c r="B2715" s="3"/>
    </row>
    <row r="2716" spans="2:2" x14ac:dyDescent="0.2">
      <c r="B2716" s="3"/>
    </row>
    <row r="2717" spans="2:2" x14ac:dyDescent="0.2">
      <c r="B2717" s="3"/>
    </row>
    <row r="2718" spans="2:2" x14ac:dyDescent="0.2">
      <c r="B2718" s="3"/>
    </row>
    <row r="2719" spans="2:2" x14ac:dyDescent="0.2">
      <c r="B2719" s="3"/>
    </row>
    <row r="2720" spans="2:2" x14ac:dyDescent="0.2">
      <c r="B2720" s="3"/>
    </row>
    <row r="2721" spans="2:2" x14ac:dyDescent="0.2">
      <c r="B2721" s="3"/>
    </row>
    <row r="2722" spans="2:2" x14ac:dyDescent="0.2">
      <c r="B2722" s="3"/>
    </row>
    <row r="2723" spans="2:2" x14ac:dyDescent="0.2">
      <c r="B2723" s="3"/>
    </row>
    <row r="2724" spans="2:2" x14ac:dyDescent="0.2">
      <c r="B2724" s="3"/>
    </row>
    <row r="2725" spans="2:2" x14ac:dyDescent="0.2">
      <c r="B2725" s="3"/>
    </row>
    <row r="2726" spans="2:2" x14ac:dyDescent="0.2">
      <c r="B2726" s="3"/>
    </row>
    <row r="2727" spans="2:2" x14ac:dyDescent="0.2">
      <c r="B2727" s="3"/>
    </row>
    <row r="2728" spans="2:2" x14ac:dyDescent="0.2">
      <c r="B2728" s="3"/>
    </row>
    <row r="2729" spans="2:2" x14ac:dyDescent="0.2">
      <c r="B2729" s="3"/>
    </row>
    <row r="2730" spans="2:2" x14ac:dyDescent="0.2">
      <c r="B2730" s="3"/>
    </row>
    <row r="2731" spans="2:2" x14ac:dyDescent="0.2">
      <c r="B2731" s="3"/>
    </row>
    <row r="2732" spans="2:2" x14ac:dyDescent="0.2">
      <c r="B2732" s="3"/>
    </row>
    <row r="2733" spans="2:2" x14ac:dyDescent="0.2">
      <c r="B2733" s="3"/>
    </row>
    <row r="2734" spans="2:2" x14ac:dyDescent="0.2">
      <c r="B2734" s="3"/>
    </row>
    <row r="2735" spans="2:2" x14ac:dyDescent="0.2">
      <c r="B2735" s="3"/>
    </row>
    <row r="2736" spans="2:2" x14ac:dyDescent="0.2">
      <c r="B2736" s="3"/>
    </row>
    <row r="2737" spans="2:2" x14ac:dyDescent="0.2">
      <c r="B2737" s="3"/>
    </row>
    <row r="2738" spans="2:2" x14ac:dyDescent="0.2">
      <c r="B2738" s="3"/>
    </row>
    <row r="2739" spans="2:2" x14ac:dyDescent="0.2">
      <c r="B2739" s="3"/>
    </row>
    <row r="2740" spans="2:2" x14ac:dyDescent="0.2">
      <c r="B2740" s="3"/>
    </row>
    <row r="2741" spans="2:2" x14ac:dyDescent="0.2">
      <c r="B2741" s="3"/>
    </row>
    <row r="2742" spans="2:2" x14ac:dyDescent="0.2">
      <c r="B2742" s="3"/>
    </row>
    <row r="2743" spans="2:2" x14ac:dyDescent="0.2">
      <c r="B2743" s="3"/>
    </row>
    <row r="2744" spans="2:2" x14ac:dyDescent="0.2">
      <c r="B2744" s="3"/>
    </row>
    <row r="2745" spans="2:2" x14ac:dyDescent="0.2">
      <c r="B2745" s="3"/>
    </row>
    <row r="2746" spans="2:2" x14ac:dyDescent="0.2">
      <c r="B2746" s="3"/>
    </row>
    <row r="2747" spans="2:2" x14ac:dyDescent="0.2">
      <c r="B2747" s="3"/>
    </row>
    <row r="2748" spans="2:2" x14ac:dyDescent="0.2">
      <c r="B2748" s="3"/>
    </row>
    <row r="2749" spans="2:2" x14ac:dyDescent="0.2">
      <c r="B2749" s="3"/>
    </row>
    <row r="2750" spans="2:2" x14ac:dyDescent="0.2">
      <c r="B2750" s="3"/>
    </row>
    <row r="2751" spans="2:2" x14ac:dyDescent="0.2">
      <c r="B2751" s="3"/>
    </row>
    <row r="2752" spans="2:2" x14ac:dyDescent="0.2">
      <c r="B2752" s="3"/>
    </row>
    <row r="2753" spans="2:2" x14ac:dyDescent="0.2">
      <c r="B2753" s="3"/>
    </row>
    <row r="2754" spans="2:2" x14ac:dyDescent="0.2">
      <c r="B2754" s="3"/>
    </row>
    <row r="2755" spans="2:2" x14ac:dyDescent="0.2">
      <c r="B2755" s="3"/>
    </row>
    <row r="2756" spans="2:2" x14ac:dyDescent="0.2">
      <c r="B2756" s="3"/>
    </row>
    <row r="2757" spans="2:2" x14ac:dyDescent="0.2">
      <c r="B2757" s="3"/>
    </row>
    <row r="2758" spans="2:2" x14ac:dyDescent="0.2">
      <c r="B2758" s="3"/>
    </row>
    <row r="2759" spans="2:2" x14ac:dyDescent="0.2">
      <c r="B2759" s="3"/>
    </row>
    <row r="2760" spans="2:2" x14ac:dyDescent="0.2">
      <c r="B2760" s="3"/>
    </row>
    <row r="2761" spans="2:2" x14ac:dyDescent="0.2">
      <c r="B2761" s="3"/>
    </row>
    <row r="2762" spans="2:2" x14ac:dyDescent="0.2">
      <c r="B2762" s="3"/>
    </row>
    <row r="2763" spans="2:2" x14ac:dyDescent="0.2">
      <c r="B2763" s="3"/>
    </row>
    <row r="2764" spans="2:2" x14ac:dyDescent="0.2">
      <c r="B2764" s="3"/>
    </row>
    <row r="2765" spans="2:2" x14ac:dyDescent="0.2">
      <c r="B2765" s="3"/>
    </row>
    <row r="2766" spans="2:2" x14ac:dyDescent="0.2">
      <c r="B2766" s="3"/>
    </row>
    <row r="2767" spans="2:2" x14ac:dyDescent="0.2">
      <c r="B2767" s="3"/>
    </row>
    <row r="2768" spans="2:2" x14ac:dyDescent="0.2">
      <c r="B2768" s="3"/>
    </row>
    <row r="2769" spans="2:2" x14ac:dyDescent="0.2">
      <c r="B2769" s="3"/>
    </row>
    <row r="2770" spans="2:2" x14ac:dyDescent="0.2">
      <c r="B2770" s="3"/>
    </row>
    <row r="2771" spans="2:2" x14ac:dyDescent="0.2">
      <c r="B2771" s="3"/>
    </row>
    <row r="2772" spans="2:2" x14ac:dyDescent="0.2">
      <c r="B2772" s="3"/>
    </row>
    <row r="2773" spans="2:2" x14ac:dyDescent="0.2">
      <c r="B2773" s="3"/>
    </row>
    <row r="2774" spans="2:2" x14ac:dyDescent="0.2">
      <c r="B2774" s="3"/>
    </row>
    <row r="2775" spans="2:2" x14ac:dyDescent="0.2">
      <c r="B2775" s="3"/>
    </row>
    <row r="2776" spans="2:2" x14ac:dyDescent="0.2">
      <c r="B2776" s="3"/>
    </row>
    <row r="2777" spans="2:2" x14ac:dyDescent="0.2">
      <c r="B2777" s="3"/>
    </row>
    <row r="2778" spans="2:2" x14ac:dyDescent="0.2">
      <c r="B2778" s="3"/>
    </row>
    <row r="2779" spans="2:2" x14ac:dyDescent="0.2">
      <c r="B2779" s="3"/>
    </row>
    <row r="2780" spans="2:2" x14ac:dyDescent="0.2">
      <c r="B2780" s="3"/>
    </row>
    <row r="2781" spans="2:2" x14ac:dyDescent="0.2">
      <c r="B2781" s="3"/>
    </row>
    <row r="2782" spans="2:2" x14ac:dyDescent="0.2">
      <c r="B2782" s="3"/>
    </row>
    <row r="2783" spans="2:2" x14ac:dyDescent="0.2">
      <c r="B2783" s="3"/>
    </row>
    <row r="2784" spans="2:2" x14ac:dyDescent="0.2">
      <c r="B2784" s="3"/>
    </row>
    <row r="2785" spans="2:2" x14ac:dyDescent="0.2">
      <c r="B2785" s="3"/>
    </row>
    <row r="2786" spans="2:2" x14ac:dyDescent="0.2">
      <c r="B2786" s="3"/>
    </row>
    <row r="2787" spans="2:2" x14ac:dyDescent="0.2">
      <c r="B2787" s="3"/>
    </row>
    <row r="2788" spans="2:2" x14ac:dyDescent="0.2">
      <c r="B2788" s="3"/>
    </row>
    <row r="2789" spans="2:2" x14ac:dyDescent="0.2">
      <c r="B2789" s="3"/>
    </row>
    <row r="2790" spans="2:2" x14ac:dyDescent="0.2">
      <c r="B2790" s="3"/>
    </row>
    <row r="2791" spans="2:2" x14ac:dyDescent="0.2">
      <c r="B2791" s="3"/>
    </row>
    <row r="2792" spans="2:2" x14ac:dyDescent="0.2">
      <c r="B2792" s="3"/>
    </row>
    <row r="2793" spans="2:2" x14ac:dyDescent="0.2">
      <c r="B2793" s="3"/>
    </row>
    <row r="2794" spans="2:2" x14ac:dyDescent="0.2">
      <c r="B2794" s="3"/>
    </row>
    <row r="2795" spans="2:2" x14ac:dyDescent="0.2">
      <c r="B2795" s="3"/>
    </row>
    <row r="2796" spans="2:2" x14ac:dyDescent="0.2">
      <c r="B2796" s="3"/>
    </row>
    <row r="2797" spans="2:2" x14ac:dyDescent="0.2">
      <c r="B2797" s="3"/>
    </row>
    <row r="2798" spans="2:2" x14ac:dyDescent="0.2">
      <c r="B2798" s="3"/>
    </row>
    <row r="2799" spans="2:2" x14ac:dyDescent="0.2">
      <c r="B2799" s="3"/>
    </row>
    <row r="2800" spans="2:2" x14ac:dyDescent="0.2">
      <c r="B2800" s="3"/>
    </row>
    <row r="2801" spans="2:2" x14ac:dyDescent="0.2">
      <c r="B2801" s="3"/>
    </row>
    <row r="2802" spans="2:2" x14ac:dyDescent="0.2">
      <c r="B2802" s="3"/>
    </row>
    <row r="2803" spans="2:2" x14ac:dyDescent="0.2">
      <c r="B2803" s="3"/>
    </row>
    <row r="2804" spans="2:2" x14ac:dyDescent="0.2">
      <c r="B2804" s="3"/>
    </row>
    <row r="2805" spans="2:2" x14ac:dyDescent="0.2">
      <c r="B2805" s="3"/>
    </row>
    <row r="2806" spans="2:2" x14ac:dyDescent="0.2">
      <c r="B2806" s="3"/>
    </row>
    <row r="2807" spans="2:2" x14ac:dyDescent="0.2">
      <c r="B2807" s="3"/>
    </row>
    <row r="2808" spans="2:2" x14ac:dyDescent="0.2">
      <c r="B2808" s="3"/>
    </row>
    <row r="2809" spans="2:2" x14ac:dyDescent="0.2">
      <c r="B2809" s="3"/>
    </row>
    <row r="2810" spans="2:2" x14ac:dyDescent="0.2">
      <c r="B2810" s="3"/>
    </row>
    <row r="2811" spans="2:2" x14ac:dyDescent="0.2">
      <c r="B2811" s="3"/>
    </row>
    <row r="2812" spans="2:2" x14ac:dyDescent="0.2">
      <c r="B2812" s="3"/>
    </row>
    <row r="2813" spans="2:2" x14ac:dyDescent="0.2">
      <c r="B2813" s="3"/>
    </row>
    <row r="2814" spans="2:2" x14ac:dyDescent="0.2">
      <c r="B2814" s="3"/>
    </row>
    <row r="2815" spans="2:2" x14ac:dyDescent="0.2">
      <c r="B2815" s="3"/>
    </row>
    <row r="2816" spans="2:2" x14ac:dyDescent="0.2">
      <c r="B2816" s="3"/>
    </row>
    <row r="2817" spans="2:2" x14ac:dyDescent="0.2">
      <c r="B2817" s="3"/>
    </row>
    <row r="2818" spans="2:2" x14ac:dyDescent="0.2">
      <c r="B2818" s="3"/>
    </row>
    <row r="2819" spans="2:2" x14ac:dyDescent="0.2">
      <c r="B2819" s="3"/>
    </row>
    <row r="2820" spans="2:2" x14ac:dyDescent="0.2">
      <c r="B2820" s="3"/>
    </row>
    <row r="2821" spans="2:2" x14ac:dyDescent="0.2">
      <c r="B2821" s="3"/>
    </row>
    <row r="2822" spans="2:2" x14ac:dyDescent="0.2">
      <c r="B2822" s="3"/>
    </row>
    <row r="2823" spans="2:2" x14ac:dyDescent="0.2">
      <c r="B2823" s="3"/>
    </row>
    <row r="2824" spans="2:2" x14ac:dyDescent="0.2">
      <c r="B2824" s="3"/>
    </row>
    <row r="2825" spans="2:2" x14ac:dyDescent="0.2">
      <c r="B2825" s="3"/>
    </row>
    <row r="2826" spans="2:2" x14ac:dyDescent="0.2">
      <c r="B2826" s="3"/>
    </row>
    <row r="2827" spans="2:2" x14ac:dyDescent="0.2">
      <c r="B2827" s="3"/>
    </row>
    <row r="2828" spans="2:2" x14ac:dyDescent="0.2">
      <c r="B2828" s="3"/>
    </row>
    <row r="2829" spans="2:2" x14ac:dyDescent="0.2">
      <c r="B2829" s="3"/>
    </row>
    <row r="2830" spans="2:2" x14ac:dyDescent="0.2">
      <c r="B2830" s="3"/>
    </row>
    <row r="2831" spans="2:2" x14ac:dyDescent="0.2">
      <c r="B2831" s="3"/>
    </row>
    <row r="2832" spans="2:2" x14ac:dyDescent="0.2">
      <c r="B2832" s="3"/>
    </row>
    <row r="2833" spans="2:2" x14ac:dyDescent="0.2">
      <c r="B2833" s="3"/>
    </row>
    <row r="2834" spans="2:2" x14ac:dyDescent="0.2">
      <c r="B2834" s="3"/>
    </row>
    <row r="2835" spans="2:2" x14ac:dyDescent="0.2">
      <c r="B2835" s="3"/>
    </row>
    <row r="2836" spans="2:2" x14ac:dyDescent="0.2">
      <c r="B2836" s="3"/>
    </row>
    <row r="2837" spans="2:2" x14ac:dyDescent="0.2">
      <c r="B2837" s="3"/>
    </row>
    <row r="2838" spans="2:2" x14ac:dyDescent="0.2">
      <c r="B2838" s="3"/>
    </row>
    <row r="2839" spans="2:2" x14ac:dyDescent="0.2">
      <c r="B2839" s="3"/>
    </row>
    <row r="2840" spans="2:2" x14ac:dyDescent="0.2">
      <c r="B2840" s="3"/>
    </row>
    <row r="2841" spans="2:2" x14ac:dyDescent="0.2">
      <c r="B2841" s="3"/>
    </row>
    <row r="2842" spans="2:2" x14ac:dyDescent="0.2">
      <c r="B2842" s="3"/>
    </row>
    <row r="2843" spans="2:2" x14ac:dyDescent="0.2">
      <c r="B2843" s="3"/>
    </row>
    <row r="2844" spans="2:2" x14ac:dyDescent="0.2">
      <c r="B2844" s="3"/>
    </row>
    <row r="2845" spans="2:2" x14ac:dyDescent="0.2">
      <c r="B2845" s="3"/>
    </row>
    <row r="2846" spans="2:2" x14ac:dyDescent="0.2">
      <c r="B2846" s="3"/>
    </row>
    <row r="2847" spans="2:2" x14ac:dyDescent="0.2">
      <c r="B2847" s="3"/>
    </row>
    <row r="2848" spans="2:2" x14ac:dyDescent="0.2">
      <c r="B2848" s="3"/>
    </row>
    <row r="2849" spans="2:2" x14ac:dyDescent="0.2">
      <c r="B2849" s="3"/>
    </row>
    <row r="2850" spans="2:2" x14ac:dyDescent="0.2">
      <c r="B2850" s="3"/>
    </row>
    <row r="2851" spans="2:2" x14ac:dyDescent="0.2">
      <c r="B2851" s="3"/>
    </row>
    <row r="2852" spans="2:2" x14ac:dyDescent="0.2">
      <c r="B2852" s="3"/>
    </row>
    <row r="2853" spans="2:2" x14ac:dyDescent="0.2">
      <c r="B2853" s="3"/>
    </row>
    <row r="2854" spans="2:2" x14ac:dyDescent="0.2">
      <c r="B2854" s="3"/>
    </row>
    <row r="2855" spans="2:2" x14ac:dyDescent="0.2">
      <c r="B2855" s="3"/>
    </row>
    <row r="2856" spans="2:2" x14ac:dyDescent="0.2">
      <c r="B2856" s="3"/>
    </row>
    <row r="2857" spans="2:2" x14ac:dyDescent="0.2">
      <c r="B2857" s="3"/>
    </row>
    <row r="2858" spans="2:2" x14ac:dyDescent="0.2">
      <c r="B2858" s="3"/>
    </row>
    <row r="2859" spans="2:2" x14ac:dyDescent="0.2">
      <c r="B2859" s="3"/>
    </row>
    <row r="2860" spans="2:2" x14ac:dyDescent="0.2">
      <c r="B2860" s="3"/>
    </row>
    <row r="2861" spans="2:2" x14ac:dyDescent="0.2">
      <c r="B2861" s="3"/>
    </row>
    <row r="2862" spans="2:2" x14ac:dyDescent="0.2">
      <c r="B2862" s="3"/>
    </row>
    <row r="2863" spans="2:2" x14ac:dyDescent="0.2">
      <c r="B2863" s="3"/>
    </row>
    <row r="2864" spans="2:2" x14ac:dyDescent="0.2">
      <c r="B2864" s="3"/>
    </row>
    <row r="2865" spans="2:2" x14ac:dyDescent="0.2">
      <c r="B2865" s="3"/>
    </row>
    <row r="2866" spans="2:2" x14ac:dyDescent="0.2">
      <c r="B2866" s="3"/>
    </row>
    <row r="2867" spans="2:2" x14ac:dyDescent="0.2">
      <c r="B2867" s="3"/>
    </row>
    <row r="2868" spans="2:2" x14ac:dyDescent="0.2">
      <c r="B2868" s="3"/>
    </row>
    <row r="2869" spans="2:2" x14ac:dyDescent="0.2">
      <c r="B2869" s="3"/>
    </row>
    <row r="2870" spans="2:2" x14ac:dyDescent="0.2">
      <c r="B2870" s="3"/>
    </row>
    <row r="2871" spans="2:2" x14ac:dyDescent="0.2">
      <c r="B2871" s="3"/>
    </row>
    <row r="2872" spans="2:2" x14ac:dyDescent="0.2">
      <c r="B2872" s="3"/>
    </row>
    <row r="2873" spans="2:2" x14ac:dyDescent="0.2">
      <c r="B2873" s="3"/>
    </row>
    <row r="2874" spans="2:2" x14ac:dyDescent="0.2">
      <c r="B2874" s="3"/>
    </row>
    <row r="2875" spans="2:2" x14ac:dyDescent="0.2">
      <c r="B2875" s="3"/>
    </row>
    <row r="2876" spans="2:2" x14ac:dyDescent="0.2">
      <c r="B2876" s="3"/>
    </row>
    <row r="2877" spans="2:2" x14ac:dyDescent="0.2">
      <c r="B2877" s="3"/>
    </row>
    <row r="2878" spans="2:2" x14ac:dyDescent="0.2">
      <c r="B2878" s="3"/>
    </row>
    <row r="2879" spans="2:2" x14ac:dyDescent="0.2">
      <c r="B2879" s="3"/>
    </row>
    <row r="2880" spans="2:2" x14ac:dyDescent="0.2">
      <c r="B2880" s="3"/>
    </row>
    <row r="2881" spans="2:2" x14ac:dyDescent="0.2">
      <c r="B2881" s="3"/>
    </row>
    <row r="2882" spans="2:2" x14ac:dyDescent="0.2">
      <c r="B2882" s="3"/>
    </row>
    <row r="2883" spans="2:2" x14ac:dyDescent="0.2">
      <c r="B2883" s="3"/>
    </row>
    <row r="2884" spans="2:2" x14ac:dyDescent="0.2">
      <c r="B2884" s="3"/>
    </row>
    <row r="2885" spans="2:2" x14ac:dyDescent="0.2">
      <c r="B2885" s="3"/>
    </row>
    <row r="2886" spans="2:2" x14ac:dyDescent="0.2">
      <c r="B2886" s="3"/>
    </row>
    <row r="2887" spans="2:2" x14ac:dyDescent="0.2">
      <c r="B2887" s="3"/>
    </row>
    <row r="2888" spans="2:2" x14ac:dyDescent="0.2">
      <c r="B2888" s="3"/>
    </row>
    <row r="2889" spans="2:2" x14ac:dyDescent="0.2">
      <c r="B2889" s="3"/>
    </row>
    <row r="2890" spans="2:2" x14ac:dyDescent="0.2">
      <c r="B2890" s="3"/>
    </row>
    <row r="2891" spans="2:2" x14ac:dyDescent="0.2">
      <c r="B2891" s="3"/>
    </row>
    <row r="2892" spans="2:2" x14ac:dyDescent="0.2">
      <c r="B2892" s="3"/>
    </row>
    <row r="2893" spans="2:2" x14ac:dyDescent="0.2">
      <c r="B2893" s="3"/>
    </row>
    <row r="2894" spans="2:2" x14ac:dyDescent="0.2">
      <c r="B2894" s="3"/>
    </row>
    <row r="2895" spans="2:2" x14ac:dyDescent="0.2">
      <c r="B2895" s="3"/>
    </row>
    <row r="2896" spans="2:2" x14ac:dyDescent="0.2">
      <c r="B2896" s="3"/>
    </row>
    <row r="2897" spans="2:2" x14ac:dyDescent="0.2">
      <c r="B2897" s="3"/>
    </row>
    <row r="2898" spans="2:2" x14ac:dyDescent="0.2">
      <c r="B2898" s="3"/>
    </row>
    <row r="2899" spans="2:2" x14ac:dyDescent="0.2">
      <c r="B2899" s="3"/>
    </row>
    <row r="2900" spans="2:2" x14ac:dyDescent="0.2">
      <c r="B2900" s="3"/>
    </row>
    <row r="2901" spans="2:2" x14ac:dyDescent="0.2">
      <c r="B2901" s="3"/>
    </row>
    <row r="2902" spans="2:2" x14ac:dyDescent="0.2">
      <c r="B2902" s="3"/>
    </row>
    <row r="2903" spans="2:2" x14ac:dyDescent="0.2">
      <c r="B2903" s="3"/>
    </row>
    <row r="2904" spans="2:2" x14ac:dyDescent="0.2">
      <c r="B2904" s="3"/>
    </row>
    <row r="2905" spans="2:2" x14ac:dyDescent="0.2">
      <c r="B2905" s="3"/>
    </row>
    <row r="2906" spans="2:2" x14ac:dyDescent="0.2">
      <c r="B2906" s="3"/>
    </row>
    <row r="2907" spans="2:2" x14ac:dyDescent="0.2">
      <c r="B2907" s="3"/>
    </row>
    <row r="2908" spans="2:2" x14ac:dyDescent="0.2">
      <c r="B2908" s="3"/>
    </row>
    <row r="2909" spans="2:2" x14ac:dyDescent="0.2">
      <c r="B2909" s="3"/>
    </row>
    <row r="2910" spans="2:2" x14ac:dyDescent="0.2">
      <c r="B2910" s="3"/>
    </row>
    <row r="2911" spans="2:2" x14ac:dyDescent="0.2">
      <c r="B2911" s="3"/>
    </row>
    <row r="2912" spans="2:2" x14ac:dyDescent="0.2">
      <c r="B2912" s="3"/>
    </row>
    <row r="2913" spans="2:2" x14ac:dyDescent="0.2">
      <c r="B2913" s="3"/>
    </row>
    <row r="2914" spans="2:2" x14ac:dyDescent="0.2">
      <c r="B2914" s="3"/>
    </row>
    <row r="2915" spans="2:2" x14ac:dyDescent="0.2">
      <c r="B2915" s="3"/>
    </row>
    <row r="2916" spans="2:2" x14ac:dyDescent="0.2">
      <c r="B2916" s="3"/>
    </row>
    <row r="2917" spans="2:2" x14ac:dyDescent="0.2">
      <c r="B2917" s="3"/>
    </row>
    <row r="2918" spans="2:2" x14ac:dyDescent="0.2">
      <c r="B2918" s="3"/>
    </row>
    <row r="2919" spans="2:2" x14ac:dyDescent="0.2">
      <c r="B2919" s="3"/>
    </row>
    <row r="2920" spans="2:2" x14ac:dyDescent="0.2">
      <c r="B2920" s="3"/>
    </row>
    <row r="2921" spans="2:2" x14ac:dyDescent="0.2">
      <c r="B2921" s="3"/>
    </row>
    <row r="2922" spans="2:2" x14ac:dyDescent="0.2">
      <c r="B2922" s="3"/>
    </row>
    <row r="2923" spans="2:2" x14ac:dyDescent="0.2">
      <c r="B2923" s="3"/>
    </row>
    <row r="2924" spans="2:2" x14ac:dyDescent="0.2">
      <c r="B2924" s="3"/>
    </row>
    <row r="2925" spans="2:2" x14ac:dyDescent="0.2">
      <c r="B2925" s="3"/>
    </row>
    <row r="2926" spans="2:2" x14ac:dyDescent="0.2">
      <c r="B2926" s="3"/>
    </row>
    <row r="2927" spans="2:2" x14ac:dyDescent="0.2">
      <c r="B2927" s="3"/>
    </row>
    <row r="2928" spans="2:2" x14ac:dyDescent="0.2">
      <c r="B2928" s="3"/>
    </row>
    <row r="2929" spans="2:2" x14ac:dyDescent="0.2">
      <c r="B2929" s="3"/>
    </row>
    <row r="2930" spans="2:2" x14ac:dyDescent="0.2">
      <c r="B2930" s="3"/>
    </row>
    <row r="2931" spans="2:2" x14ac:dyDescent="0.2">
      <c r="B2931" s="3"/>
    </row>
    <row r="2932" spans="2:2" x14ac:dyDescent="0.2">
      <c r="B2932" s="3"/>
    </row>
    <row r="2933" spans="2:2" x14ac:dyDescent="0.2">
      <c r="B2933" s="3"/>
    </row>
    <row r="2934" spans="2:2" x14ac:dyDescent="0.2">
      <c r="B2934" s="3"/>
    </row>
    <row r="2935" spans="2:2" x14ac:dyDescent="0.2">
      <c r="B2935" s="3"/>
    </row>
    <row r="2936" spans="2:2" x14ac:dyDescent="0.2">
      <c r="B2936" s="3"/>
    </row>
    <row r="2937" spans="2:2" x14ac:dyDescent="0.2">
      <c r="B2937" s="3"/>
    </row>
    <row r="2938" spans="2:2" x14ac:dyDescent="0.2">
      <c r="B2938" s="3"/>
    </row>
    <row r="2939" spans="2:2" x14ac:dyDescent="0.2">
      <c r="B2939" s="3"/>
    </row>
    <row r="2940" spans="2:2" x14ac:dyDescent="0.2">
      <c r="B2940" s="3"/>
    </row>
    <row r="2941" spans="2:2" x14ac:dyDescent="0.2">
      <c r="B2941" s="3"/>
    </row>
    <row r="2942" spans="2:2" x14ac:dyDescent="0.2">
      <c r="B2942" s="3"/>
    </row>
    <row r="2943" spans="2:2" x14ac:dyDescent="0.2">
      <c r="B2943" s="3"/>
    </row>
    <row r="2944" spans="2:2" x14ac:dyDescent="0.2">
      <c r="B2944" s="3"/>
    </row>
    <row r="2945" spans="2:2" x14ac:dyDescent="0.2">
      <c r="B2945" s="3"/>
    </row>
    <row r="2946" spans="2:2" x14ac:dyDescent="0.2">
      <c r="B2946" s="3"/>
    </row>
    <row r="2947" spans="2:2" x14ac:dyDescent="0.2">
      <c r="B2947" s="3"/>
    </row>
    <row r="2948" spans="2:2" x14ac:dyDescent="0.2">
      <c r="B2948" s="3"/>
    </row>
    <row r="2949" spans="2:2" x14ac:dyDescent="0.2">
      <c r="B2949" s="3"/>
    </row>
    <row r="2950" spans="2:2" x14ac:dyDescent="0.2">
      <c r="B2950" s="3"/>
    </row>
    <row r="2951" spans="2:2" x14ac:dyDescent="0.2">
      <c r="B2951" s="3"/>
    </row>
    <row r="2952" spans="2:2" x14ac:dyDescent="0.2">
      <c r="B2952" s="3"/>
    </row>
    <row r="2953" spans="2:2" x14ac:dyDescent="0.2">
      <c r="B2953" s="3"/>
    </row>
    <row r="2954" spans="2:2" x14ac:dyDescent="0.2">
      <c r="B2954" s="3"/>
    </row>
    <row r="2955" spans="2:2" x14ac:dyDescent="0.2">
      <c r="B2955" s="3"/>
    </row>
    <row r="2956" spans="2:2" x14ac:dyDescent="0.2">
      <c r="B2956" s="3"/>
    </row>
    <row r="2957" spans="2:2" x14ac:dyDescent="0.2">
      <c r="B2957" s="3"/>
    </row>
    <row r="2958" spans="2:2" x14ac:dyDescent="0.2">
      <c r="B2958" s="3"/>
    </row>
    <row r="2959" spans="2:2" x14ac:dyDescent="0.2">
      <c r="B2959" s="3"/>
    </row>
    <row r="2960" spans="2:2" x14ac:dyDescent="0.2">
      <c r="B2960" s="3"/>
    </row>
    <row r="2961" spans="2:2" x14ac:dyDescent="0.2">
      <c r="B2961" s="3"/>
    </row>
    <row r="2962" spans="2:2" x14ac:dyDescent="0.2">
      <c r="B2962" s="3"/>
    </row>
    <row r="2963" spans="2:2" x14ac:dyDescent="0.2">
      <c r="B2963" s="3"/>
    </row>
    <row r="2964" spans="2:2" x14ac:dyDescent="0.2">
      <c r="B2964" s="3"/>
    </row>
    <row r="2965" spans="2:2" x14ac:dyDescent="0.2">
      <c r="B2965" s="3"/>
    </row>
    <row r="2966" spans="2:2" x14ac:dyDescent="0.2">
      <c r="B2966" s="3"/>
    </row>
    <row r="2967" spans="2:2" x14ac:dyDescent="0.2">
      <c r="B2967" s="3"/>
    </row>
    <row r="2968" spans="2:2" x14ac:dyDescent="0.2">
      <c r="B2968" s="3"/>
    </row>
    <row r="2969" spans="2:2" x14ac:dyDescent="0.2">
      <c r="B2969" s="3"/>
    </row>
    <row r="2970" spans="2:2" x14ac:dyDescent="0.2">
      <c r="B2970" s="3"/>
    </row>
    <row r="2971" spans="2:2" x14ac:dyDescent="0.2">
      <c r="B2971" s="3"/>
    </row>
    <row r="2972" spans="2:2" x14ac:dyDescent="0.2">
      <c r="B2972" s="3"/>
    </row>
    <row r="2973" spans="2:2" x14ac:dyDescent="0.2">
      <c r="B2973" s="3"/>
    </row>
    <row r="2974" spans="2:2" x14ac:dyDescent="0.2">
      <c r="B2974" s="3"/>
    </row>
    <row r="2975" spans="2:2" x14ac:dyDescent="0.2">
      <c r="B2975" s="3"/>
    </row>
    <row r="2976" spans="2:2" x14ac:dyDescent="0.2">
      <c r="B2976" s="3"/>
    </row>
    <row r="2977" spans="2:2" x14ac:dyDescent="0.2">
      <c r="B2977" s="3"/>
    </row>
    <row r="2978" spans="2:2" x14ac:dyDescent="0.2">
      <c r="B2978" s="3"/>
    </row>
    <row r="2979" spans="2:2" x14ac:dyDescent="0.2">
      <c r="B2979" s="3"/>
    </row>
    <row r="2980" spans="2:2" x14ac:dyDescent="0.2">
      <c r="B2980" s="3"/>
    </row>
    <row r="2981" spans="2:2" x14ac:dyDescent="0.2">
      <c r="B2981" s="3"/>
    </row>
    <row r="2982" spans="2:2" x14ac:dyDescent="0.2">
      <c r="B2982" s="3"/>
    </row>
    <row r="2983" spans="2:2" x14ac:dyDescent="0.2">
      <c r="B2983" s="3"/>
    </row>
    <row r="2984" spans="2:2" x14ac:dyDescent="0.2">
      <c r="B2984" s="3"/>
    </row>
    <row r="2985" spans="2:2" x14ac:dyDescent="0.2">
      <c r="B2985" s="3"/>
    </row>
    <row r="2986" spans="2:2" x14ac:dyDescent="0.2">
      <c r="B2986" s="3"/>
    </row>
    <row r="2987" spans="2:2" x14ac:dyDescent="0.2">
      <c r="B2987" s="3"/>
    </row>
    <row r="2988" spans="2:2" x14ac:dyDescent="0.2">
      <c r="B2988" s="3"/>
    </row>
    <row r="2989" spans="2:2" x14ac:dyDescent="0.2">
      <c r="B2989" s="3"/>
    </row>
    <row r="2990" spans="2:2" x14ac:dyDescent="0.2">
      <c r="B2990" s="3"/>
    </row>
    <row r="2991" spans="2:2" x14ac:dyDescent="0.2">
      <c r="B2991" s="3"/>
    </row>
    <row r="2992" spans="2:2" x14ac:dyDescent="0.2">
      <c r="B2992" s="3"/>
    </row>
    <row r="2993" spans="2:2" x14ac:dyDescent="0.2">
      <c r="B2993" s="3"/>
    </row>
    <row r="2994" spans="2:2" x14ac:dyDescent="0.2">
      <c r="B2994" s="3"/>
    </row>
    <row r="2995" spans="2:2" x14ac:dyDescent="0.2">
      <c r="B2995" s="3"/>
    </row>
    <row r="2996" spans="2:2" x14ac:dyDescent="0.2">
      <c r="B2996" s="3"/>
    </row>
    <row r="2997" spans="2:2" x14ac:dyDescent="0.2">
      <c r="B2997" s="3"/>
    </row>
    <row r="2998" spans="2:2" x14ac:dyDescent="0.2">
      <c r="B2998" s="3"/>
    </row>
    <row r="2999" spans="2:2" x14ac:dyDescent="0.2">
      <c r="B2999" s="3"/>
    </row>
    <row r="3000" spans="2:2" x14ac:dyDescent="0.2">
      <c r="B3000" s="3"/>
    </row>
    <row r="3001" spans="2:2" x14ac:dyDescent="0.2">
      <c r="B3001" s="3"/>
    </row>
    <row r="3002" spans="2:2" x14ac:dyDescent="0.2">
      <c r="B3002" s="3"/>
    </row>
    <row r="3003" spans="2:2" x14ac:dyDescent="0.2">
      <c r="B3003" s="3"/>
    </row>
    <row r="3004" spans="2:2" x14ac:dyDescent="0.2">
      <c r="B3004" s="3"/>
    </row>
    <row r="3005" spans="2:2" x14ac:dyDescent="0.2">
      <c r="B3005" s="3"/>
    </row>
    <row r="3006" spans="2:2" x14ac:dyDescent="0.2">
      <c r="B3006" s="3"/>
    </row>
    <row r="3007" spans="2:2" x14ac:dyDescent="0.2">
      <c r="B3007" s="3"/>
    </row>
    <row r="3008" spans="2:2" x14ac:dyDescent="0.2">
      <c r="B3008" s="3"/>
    </row>
    <row r="3009" spans="2:2" x14ac:dyDescent="0.2">
      <c r="B3009" s="3"/>
    </row>
    <row r="3010" spans="2:2" x14ac:dyDescent="0.2">
      <c r="B3010" s="3"/>
    </row>
    <row r="3011" spans="2:2" x14ac:dyDescent="0.2">
      <c r="B3011" s="3"/>
    </row>
    <row r="3012" spans="2:2" x14ac:dyDescent="0.2">
      <c r="B3012" s="3"/>
    </row>
    <row r="3013" spans="2:2" x14ac:dyDescent="0.2">
      <c r="B3013" s="3"/>
    </row>
    <row r="3014" spans="2:2" x14ac:dyDescent="0.2">
      <c r="B3014" s="3"/>
    </row>
    <row r="3015" spans="2:2" x14ac:dyDescent="0.2">
      <c r="B3015" s="3"/>
    </row>
    <row r="3016" spans="2:2" x14ac:dyDescent="0.2">
      <c r="B3016" s="3"/>
    </row>
    <row r="3017" spans="2:2" x14ac:dyDescent="0.2">
      <c r="B3017" s="3"/>
    </row>
    <row r="3018" spans="2:2" x14ac:dyDescent="0.2">
      <c r="B3018" s="3"/>
    </row>
    <row r="3019" spans="2:2" x14ac:dyDescent="0.2">
      <c r="B3019" s="3"/>
    </row>
    <row r="3020" spans="2:2" x14ac:dyDescent="0.2">
      <c r="B3020" s="3"/>
    </row>
    <row r="3021" spans="2:2" x14ac:dyDescent="0.2">
      <c r="B3021" s="3"/>
    </row>
    <row r="3022" spans="2:2" x14ac:dyDescent="0.2">
      <c r="B3022" s="3"/>
    </row>
    <row r="3023" spans="2:2" x14ac:dyDescent="0.2">
      <c r="B3023" s="3"/>
    </row>
    <row r="3024" spans="2:2" x14ac:dyDescent="0.2">
      <c r="B3024" s="3"/>
    </row>
    <row r="3025" spans="2:2" x14ac:dyDescent="0.2">
      <c r="B3025" s="3"/>
    </row>
    <row r="3026" spans="2:2" x14ac:dyDescent="0.2">
      <c r="B3026" s="3"/>
    </row>
    <row r="3027" spans="2:2" x14ac:dyDescent="0.2">
      <c r="B3027" s="3"/>
    </row>
    <row r="3028" spans="2:2" x14ac:dyDescent="0.2">
      <c r="B3028" s="3"/>
    </row>
    <row r="3029" spans="2:2" x14ac:dyDescent="0.2">
      <c r="B3029" s="3"/>
    </row>
    <row r="3030" spans="2:2" x14ac:dyDescent="0.2">
      <c r="B3030" s="3"/>
    </row>
    <row r="3031" spans="2:2" x14ac:dyDescent="0.2">
      <c r="B3031" s="3"/>
    </row>
    <row r="3032" spans="2:2" x14ac:dyDescent="0.2">
      <c r="B3032" s="3"/>
    </row>
    <row r="3033" spans="2:2" x14ac:dyDescent="0.2">
      <c r="B3033" s="3"/>
    </row>
    <row r="3034" spans="2:2" x14ac:dyDescent="0.2">
      <c r="B3034" s="3"/>
    </row>
    <row r="3035" spans="2:2" x14ac:dyDescent="0.2">
      <c r="B3035" s="3"/>
    </row>
    <row r="3036" spans="2:2" x14ac:dyDescent="0.2">
      <c r="B3036" s="3"/>
    </row>
    <row r="3037" spans="2:2" x14ac:dyDescent="0.2">
      <c r="B3037" s="3"/>
    </row>
    <row r="3038" spans="2:2" x14ac:dyDescent="0.2">
      <c r="B3038" s="3"/>
    </row>
    <row r="3039" spans="2:2" x14ac:dyDescent="0.2">
      <c r="B3039" s="3"/>
    </row>
    <row r="3040" spans="2:2" x14ac:dyDescent="0.2">
      <c r="B3040" s="3"/>
    </row>
    <row r="3041" spans="2:2" x14ac:dyDescent="0.2">
      <c r="B3041" s="3"/>
    </row>
    <row r="3042" spans="2:2" x14ac:dyDescent="0.2">
      <c r="B3042" s="3"/>
    </row>
    <row r="3043" spans="2:2" x14ac:dyDescent="0.2">
      <c r="B3043" s="3"/>
    </row>
    <row r="3044" spans="2:2" x14ac:dyDescent="0.2">
      <c r="B3044" s="3"/>
    </row>
    <row r="3045" spans="2:2" x14ac:dyDescent="0.2">
      <c r="B3045" s="3"/>
    </row>
    <row r="3046" spans="2:2" x14ac:dyDescent="0.2">
      <c r="B3046" s="3"/>
    </row>
    <row r="3047" spans="2:2" x14ac:dyDescent="0.2">
      <c r="B3047" s="3"/>
    </row>
    <row r="3048" spans="2:2" x14ac:dyDescent="0.2">
      <c r="B3048" s="3"/>
    </row>
    <row r="3049" spans="2:2" x14ac:dyDescent="0.2">
      <c r="B3049" s="3"/>
    </row>
    <row r="3050" spans="2:2" x14ac:dyDescent="0.2">
      <c r="B3050" s="3"/>
    </row>
    <row r="3051" spans="2:2" x14ac:dyDescent="0.2">
      <c r="B3051" s="3"/>
    </row>
    <row r="3052" spans="2:2" x14ac:dyDescent="0.2">
      <c r="B3052" s="3"/>
    </row>
    <row r="3053" spans="2:2" x14ac:dyDescent="0.2">
      <c r="B3053" s="3"/>
    </row>
    <row r="3054" spans="2:2" x14ac:dyDescent="0.2">
      <c r="B3054" s="3"/>
    </row>
    <row r="3055" spans="2:2" x14ac:dyDescent="0.2">
      <c r="B3055" s="3"/>
    </row>
    <row r="3056" spans="2:2" x14ac:dyDescent="0.2">
      <c r="B3056" s="3"/>
    </row>
    <row r="3057" spans="2:2" x14ac:dyDescent="0.2">
      <c r="B3057" s="3"/>
    </row>
    <row r="3058" spans="2:2" x14ac:dyDescent="0.2">
      <c r="B3058" s="3"/>
    </row>
    <row r="3059" spans="2:2" x14ac:dyDescent="0.2">
      <c r="B3059" s="3"/>
    </row>
    <row r="3060" spans="2:2" x14ac:dyDescent="0.2">
      <c r="B3060" s="3"/>
    </row>
    <row r="3061" spans="2:2" x14ac:dyDescent="0.2">
      <c r="B3061" s="3"/>
    </row>
    <row r="3062" spans="2:2" x14ac:dyDescent="0.2">
      <c r="B3062" s="3"/>
    </row>
    <row r="3063" spans="2:2" x14ac:dyDescent="0.2">
      <c r="B3063" s="3"/>
    </row>
    <row r="3064" spans="2:2" x14ac:dyDescent="0.2">
      <c r="B3064" s="3"/>
    </row>
    <row r="3065" spans="2:2" x14ac:dyDescent="0.2">
      <c r="B3065" s="3"/>
    </row>
    <row r="3066" spans="2:2" x14ac:dyDescent="0.2">
      <c r="B3066" s="3"/>
    </row>
    <row r="3067" spans="2:2" x14ac:dyDescent="0.2">
      <c r="B3067" s="3"/>
    </row>
    <row r="3068" spans="2:2" x14ac:dyDescent="0.2">
      <c r="B3068" s="3"/>
    </row>
    <row r="3069" spans="2:2" x14ac:dyDescent="0.2">
      <c r="B3069" s="3"/>
    </row>
    <row r="3070" spans="2:2" x14ac:dyDescent="0.2">
      <c r="B3070" s="3"/>
    </row>
    <row r="3071" spans="2:2" x14ac:dyDescent="0.2">
      <c r="B3071" s="3"/>
    </row>
    <row r="3072" spans="2:2" x14ac:dyDescent="0.2">
      <c r="B3072" s="3"/>
    </row>
    <row r="3073" spans="2:2" x14ac:dyDescent="0.2">
      <c r="B3073" s="3"/>
    </row>
    <row r="3074" spans="2:2" x14ac:dyDescent="0.2">
      <c r="B3074" s="3"/>
    </row>
    <row r="3075" spans="2:2" x14ac:dyDescent="0.2">
      <c r="B3075" s="3"/>
    </row>
    <row r="3076" spans="2:2" x14ac:dyDescent="0.2">
      <c r="B3076" s="3"/>
    </row>
    <row r="3077" spans="2:2" x14ac:dyDescent="0.2">
      <c r="B3077" s="3"/>
    </row>
    <row r="3078" spans="2:2" x14ac:dyDescent="0.2">
      <c r="B3078" s="3"/>
    </row>
    <row r="3079" spans="2:2" x14ac:dyDescent="0.2">
      <c r="B3079" s="3"/>
    </row>
    <row r="3080" spans="2:2" x14ac:dyDescent="0.2">
      <c r="B3080" s="3"/>
    </row>
    <row r="3081" spans="2:2" x14ac:dyDescent="0.2">
      <c r="B3081" s="3"/>
    </row>
    <row r="3082" spans="2:2" x14ac:dyDescent="0.2">
      <c r="B3082" s="3"/>
    </row>
    <row r="3083" spans="2:2" x14ac:dyDescent="0.2">
      <c r="B3083" s="3"/>
    </row>
    <row r="3084" spans="2:2" x14ac:dyDescent="0.2">
      <c r="B3084" s="3"/>
    </row>
    <row r="3085" spans="2:2" x14ac:dyDescent="0.2">
      <c r="B3085" s="3"/>
    </row>
    <row r="3086" spans="2:2" x14ac:dyDescent="0.2">
      <c r="B3086" s="3"/>
    </row>
    <row r="3087" spans="2:2" x14ac:dyDescent="0.2">
      <c r="B3087" s="3"/>
    </row>
    <row r="3088" spans="2:2" x14ac:dyDescent="0.2">
      <c r="B3088" s="3"/>
    </row>
    <row r="3089" spans="2:2" x14ac:dyDescent="0.2">
      <c r="B3089" s="3"/>
    </row>
    <row r="3090" spans="2:2" x14ac:dyDescent="0.2">
      <c r="B3090" s="3"/>
    </row>
    <row r="3091" spans="2:2" x14ac:dyDescent="0.2">
      <c r="B3091" s="3"/>
    </row>
    <row r="3092" spans="2:2" x14ac:dyDescent="0.2">
      <c r="B3092" s="3"/>
    </row>
    <row r="3093" spans="2:2" x14ac:dyDescent="0.2">
      <c r="B3093" s="3"/>
    </row>
    <row r="3094" spans="2:2" x14ac:dyDescent="0.2">
      <c r="B3094" s="3"/>
    </row>
    <row r="3095" spans="2:2" x14ac:dyDescent="0.2">
      <c r="B3095" s="3"/>
    </row>
    <row r="3096" spans="2:2" x14ac:dyDescent="0.2">
      <c r="B3096" s="3"/>
    </row>
    <row r="3097" spans="2:2" x14ac:dyDescent="0.2">
      <c r="B3097" s="3"/>
    </row>
    <row r="3098" spans="2:2" x14ac:dyDescent="0.2">
      <c r="B3098" s="3"/>
    </row>
    <row r="3099" spans="2:2" x14ac:dyDescent="0.2">
      <c r="B3099" s="3"/>
    </row>
    <row r="3100" spans="2:2" x14ac:dyDescent="0.2">
      <c r="B3100" s="3"/>
    </row>
    <row r="3101" spans="2:2" x14ac:dyDescent="0.2">
      <c r="B3101" s="3"/>
    </row>
    <row r="3102" spans="2:2" x14ac:dyDescent="0.2">
      <c r="B3102" s="3"/>
    </row>
    <row r="3103" spans="2:2" x14ac:dyDescent="0.2">
      <c r="B3103" s="3"/>
    </row>
    <row r="3104" spans="2:2" x14ac:dyDescent="0.2">
      <c r="B3104" s="3"/>
    </row>
    <row r="3105" spans="2:2" x14ac:dyDescent="0.2">
      <c r="B3105" s="3"/>
    </row>
    <row r="3106" spans="2:2" x14ac:dyDescent="0.2">
      <c r="B3106" s="3"/>
    </row>
    <row r="3107" spans="2:2" x14ac:dyDescent="0.2">
      <c r="B3107" s="3"/>
    </row>
    <row r="3108" spans="2:2" x14ac:dyDescent="0.2">
      <c r="B3108" s="3"/>
    </row>
    <row r="3109" spans="2:2" x14ac:dyDescent="0.2">
      <c r="B3109" s="3"/>
    </row>
    <row r="3110" spans="2:2" x14ac:dyDescent="0.2">
      <c r="B3110" s="3"/>
    </row>
    <row r="3111" spans="2:2" x14ac:dyDescent="0.2">
      <c r="B3111" s="3"/>
    </row>
    <row r="3112" spans="2:2" x14ac:dyDescent="0.2">
      <c r="B3112" s="3"/>
    </row>
    <row r="3113" spans="2:2" x14ac:dyDescent="0.2">
      <c r="B3113" s="3"/>
    </row>
    <row r="3114" spans="2:2" x14ac:dyDescent="0.2">
      <c r="B3114" s="3"/>
    </row>
    <row r="3115" spans="2:2" x14ac:dyDescent="0.2">
      <c r="B3115" s="3"/>
    </row>
    <row r="3116" spans="2:2" x14ac:dyDescent="0.2">
      <c r="B3116" s="3"/>
    </row>
    <row r="3117" spans="2:2" x14ac:dyDescent="0.2">
      <c r="B3117" s="3"/>
    </row>
    <row r="3118" spans="2:2" x14ac:dyDescent="0.2">
      <c r="B3118" s="3"/>
    </row>
    <row r="3119" spans="2:2" x14ac:dyDescent="0.2">
      <c r="B3119" s="3"/>
    </row>
    <row r="3120" spans="2:2" x14ac:dyDescent="0.2">
      <c r="B3120" s="3"/>
    </row>
    <row r="3121" spans="2:2" x14ac:dyDescent="0.2">
      <c r="B3121" s="3"/>
    </row>
    <row r="3122" spans="2:2" x14ac:dyDescent="0.2">
      <c r="B3122" s="3"/>
    </row>
    <row r="3123" spans="2:2" x14ac:dyDescent="0.2">
      <c r="B3123" s="3"/>
    </row>
    <row r="3124" spans="2:2" x14ac:dyDescent="0.2">
      <c r="B3124" s="3"/>
    </row>
    <row r="3125" spans="2:2" x14ac:dyDescent="0.2">
      <c r="B3125" s="3"/>
    </row>
    <row r="3126" spans="2:2" x14ac:dyDescent="0.2">
      <c r="B3126" s="3"/>
    </row>
    <row r="3127" spans="2:2" x14ac:dyDescent="0.2">
      <c r="B3127" s="3"/>
    </row>
    <row r="3128" spans="2:2" x14ac:dyDescent="0.2">
      <c r="B3128" s="3"/>
    </row>
    <row r="3129" spans="2:2" x14ac:dyDescent="0.2">
      <c r="B3129" s="3"/>
    </row>
    <row r="3130" spans="2:2" x14ac:dyDescent="0.2">
      <c r="B3130" s="3"/>
    </row>
    <row r="3131" spans="2:2" x14ac:dyDescent="0.2">
      <c r="B3131" s="3"/>
    </row>
    <row r="3132" spans="2:2" x14ac:dyDescent="0.2">
      <c r="B3132" s="3"/>
    </row>
    <row r="3133" spans="2:2" x14ac:dyDescent="0.2">
      <c r="B3133" s="3"/>
    </row>
    <row r="3134" spans="2:2" x14ac:dyDescent="0.2">
      <c r="B3134" s="3"/>
    </row>
    <row r="3135" spans="2:2" x14ac:dyDescent="0.2">
      <c r="B3135" s="3"/>
    </row>
    <row r="3136" spans="2:2" x14ac:dyDescent="0.2">
      <c r="B3136" s="3"/>
    </row>
    <row r="3137" spans="2:2" x14ac:dyDescent="0.2">
      <c r="B3137" s="3"/>
    </row>
    <row r="3138" spans="2:2" x14ac:dyDescent="0.2">
      <c r="B3138" s="3"/>
    </row>
    <row r="3139" spans="2:2" x14ac:dyDescent="0.2">
      <c r="B3139" s="3"/>
    </row>
    <row r="3140" spans="2:2" x14ac:dyDescent="0.2">
      <c r="B3140" s="3"/>
    </row>
    <row r="3141" spans="2:2" x14ac:dyDescent="0.2">
      <c r="B3141" s="3"/>
    </row>
    <row r="3142" spans="2:2" x14ac:dyDescent="0.2">
      <c r="B3142" s="3"/>
    </row>
    <row r="3143" spans="2:2" x14ac:dyDescent="0.2">
      <c r="B3143" s="3"/>
    </row>
    <row r="3144" spans="2:2" x14ac:dyDescent="0.2">
      <c r="B3144" s="3"/>
    </row>
    <row r="3145" spans="2:2" x14ac:dyDescent="0.2">
      <c r="B3145" s="3"/>
    </row>
    <row r="3146" spans="2:2" x14ac:dyDescent="0.2">
      <c r="B3146" s="3"/>
    </row>
    <row r="3147" spans="2:2" x14ac:dyDescent="0.2">
      <c r="B3147" s="3"/>
    </row>
    <row r="3148" spans="2:2" x14ac:dyDescent="0.2">
      <c r="B3148" s="3"/>
    </row>
    <row r="3149" spans="2:2" x14ac:dyDescent="0.2">
      <c r="B3149" s="3"/>
    </row>
    <row r="3150" spans="2:2" x14ac:dyDescent="0.2">
      <c r="B3150" s="3"/>
    </row>
    <row r="3151" spans="2:2" x14ac:dyDescent="0.2">
      <c r="B3151" s="3"/>
    </row>
    <row r="3152" spans="2:2" x14ac:dyDescent="0.2">
      <c r="B3152" s="3"/>
    </row>
    <row r="3153" spans="2:2" x14ac:dyDescent="0.2">
      <c r="B3153" s="3"/>
    </row>
    <row r="3154" spans="2:2" x14ac:dyDescent="0.2">
      <c r="B3154" s="3"/>
    </row>
    <row r="3155" spans="2:2" x14ac:dyDescent="0.2">
      <c r="B3155" s="3"/>
    </row>
    <row r="3156" spans="2:2" x14ac:dyDescent="0.2">
      <c r="B3156" s="3"/>
    </row>
    <row r="3157" spans="2:2" x14ac:dyDescent="0.2">
      <c r="B3157" s="3"/>
    </row>
    <row r="3158" spans="2:2" x14ac:dyDescent="0.2">
      <c r="B3158" s="3"/>
    </row>
    <row r="3159" spans="2:2" x14ac:dyDescent="0.2">
      <c r="B3159" s="3"/>
    </row>
    <row r="3160" spans="2:2" x14ac:dyDescent="0.2">
      <c r="B3160" s="3"/>
    </row>
    <row r="3161" spans="2:2" x14ac:dyDescent="0.2">
      <c r="B3161" s="3"/>
    </row>
    <row r="3162" spans="2:2" x14ac:dyDescent="0.2">
      <c r="B3162" s="3"/>
    </row>
    <row r="3163" spans="2:2" x14ac:dyDescent="0.2">
      <c r="B3163" s="3"/>
    </row>
    <row r="3164" spans="2:2" x14ac:dyDescent="0.2">
      <c r="B3164" s="3"/>
    </row>
    <row r="3165" spans="2:2" x14ac:dyDescent="0.2">
      <c r="B3165" s="3"/>
    </row>
    <row r="3166" spans="2:2" x14ac:dyDescent="0.2">
      <c r="B3166" s="3"/>
    </row>
    <row r="3167" spans="2:2" x14ac:dyDescent="0.2">
      <c r="B3167" s="3"/>
    </row>
    <row r="3168" spans="2:2" x14ac:dyDescent="0.2">
      <c r="B3168" s="3"/>
    </row>
    <row r="3169" spans="2:2" x14ac:dyDescent="0.2">
      <c r="B3169" s="3"/>
    </row>
    <row r="3170" spans="2:2" x14ac:dyDescent="0.2">
      <c r="B3170" s="3"/>
    </row>
    <row r="3171" spans="2:2" x14ac:dyDescent="0.2">
      <c r="B3171" s="3"/>
    </row>
    <row r="3172" spans="2:2" x14ac:dyDescent="0.2">
      <c r="B3172" s="3"/>
    </row>
    <row r="3173" spans="2:2" x14ac:dyDescent="0.2">
      <c r="B3173" s="3"/>
    </row>
    <row r="3174" spans="2:2" x14ac:dyDescent="0.2">
      <c r="B3174" s="3"/>
    </row>
    <row r="3175" spans="2:2" x14ac:dyDescent="0.2">
      <c r="B3175" s="3"/>
    </row>
    <row r="3176" spans="2:2" x14ac:dyDescent="0.2">
      <c r="B3176" s="3"/>
    </row>
    <row r="3177" spans="2:2" x14ac:dyDescent="0.2">
      <c r="B3177" s="3"/>
    </row>
    <row r="3178" spans="2:2" x14ac:dyDescent="0.2">
      <c r="B3178" s="3"/>
    </row>
    <row r="3179" spans="2:2" x14ac:dyDescent="0.2">
      <c r="B3179" s="3"/>
    </row>
    <row r="3180" spans="2:2" x14ac:dyDescent="0.2">
      <c r="B3180" s="3"/>
    </row>
    <row r="3181" spans="2:2" x14ac:dyDescent="0.2">
      <c r="B3181" s="3"/>
    </row>
    <row r="3182" spans="2:2" x14ac:dyDescent="0.2">
      <c r="B3182" s="3"/>
    </row>
    <row r="3183" spans="2:2" x14ac:dyDescent="0.2">
      <c r="B3183" s="3"/>
    </row>
    <row r="3184" spans="2:2" x14ac:dyDescent="0.2">
      <c r="B3184" s="3"/>
    </row>
    <row r="3185" spans="2:2" x14ac:dyDescent="0.2">
      <c r="B3185" s="3"/>
    </row>
    <row r="3186" spans="2:2" x14ac:dyDescent="0.2">
      <c r="B3186" s="3"/>
    </row>
    <row r="3187" spans="2:2" x14ac:dyDescent="0.2">
      <c r="B3187" s="3"/>
    </row>
    <row r="3188" spans="2:2" x14ac:dyDescent="0.2">
      <c r="B3188" s="3"/>
    </row>
    <row r="3189" spans="2:2" x14ac:dyDescent="0.2">
      <c r="B3189" s="3"/>
    </row>
    <row r="3190" spans="2:2" x14ac:dyDescent="0.2">
      <c r="B3190" s="3"/>
    </row>
    <row r="3191" spans="2:2" x14ac:dyDescent="0.2">
      <c r="B3191" s="3"/>
    </row>
    <row r="3192" spans="2:2" x14ac:dyDescent="0.2">
      <c r="B3192" s="3"/>
    </row>
    <row r="3193" spans="2:2" x14ac:dyDescent="0.2">
      <c r="B3193" s="3"/>
    </row>
    <row r="3194" spans="2:2" x14ac:dyDescent="0.2">
      <c r="B3194" s="3"/>
    </row>
    <row r="3195" spans="2:2" x14ac:dyDescent="0.2">
      <c r="B3195" s="3"/>
    </row>
    <row r="3196" spans="2:2" x14ac:dyDescent="0.2">
      <c r="B3196" s="3"/>
    </row>
    <row r="3197" spans="2:2" x14ac:dyDescent="0.2">
      <c r="B3197" s="3"/>
    </row>
    <row r="3198" spans="2:2" x14ac:dyDescent="0.2">
      <c r="B3198" s="3"/>
    </row>
    <row r="3199" spans="2:2" x14ac:dyDescent="0.2">
      <c r="B3199" s="3"/>
    </row>
    <row r="3200" spans="2:2" x14ac:dyDescent="0.2">
      <c r="B3200" s="3"/>
    </row>
    <row r="3201" spans="2:2" x14ac:dyDescent="0.2">
      <c r="B3201" s="3"/>
    </row>
    <row r="3202" spans="2:2" x14ac:dyDescent="0.2">
      <c r="B3202" s="3"/>
    </row>
    <row r="3203" spans="2:2" x14ac:dyDescent="0.2">
      <c r="B3203" s="3"/>
    </row>
    <row r="3204" spans="2:2" x14ac:dyDescent="0.2">
      <c r="B3204" s="3"/>
    </row>
    <row r="3205" spans="2:2" x14ac:dyDescent="0.2">
      <c r="B3205" s="3"/>
    </row>
    <row r="3206" spans="2:2" x14ac:dyDescent="0.2">
      <c r="B3206" s="3"/>
    </row>
    <row r="3207" spans="2:2" x14ac:dyDescent="0.2">
      <c r="B3207" s="3"/>
    </row>
    <row r="3208" spans="2:2" x14ac:dyDescent="0.2">
      <c r="B3208" s="3"/>
    </row>
    <row r="3209" spans="2:2" x14ac:dyDescent="0.2">
      <c r="B3209" s="3"/>
    </row>
    <row r="3210" spans="2:2" x14ac:dyDescent="0.2">
      <c r="B3210" s="3"/>
    </row>
    <row r="3211" spans="2:2" x14ac:dyDescent="0.2">
      <c r="B3211" s="3"/>
    </row>
    <row r="3212" spans="2:2" x14ac:dyDescent="0.2">
      <c r="B3212" s="3"/>
    </row>
    <row r="3213" spans="2:2" x14ac:dyDescent="0.2">
      <c r="B3213" s="3"/>
    </row>
    <row r="3214" spans="2:2" x14ac:dyDescent="0.2">
      <c r="B3214" s="3"/>
    </row>
    <row r="3215" spans="2:2" x14ac:dyDescent="0.2">
      <c r="B3215" s="3"/>
    </row>
    <row r="3216" spans="2:2" x14ac:dyDescent="0.2">
      <c r="B3216" s="3"/>
    </row>
    <row r="3217" spans="2:2" x14ac:dyDescent="0.2">
      <c r="B3217" s="3"/>
    </row>
    <row r="3218" spans="2:2" x14ac:dyDescent="0.2">
      <c r="B3218" s="3"/>
    </row>
    <row r="3219" spans="2:2" x14ac:dyDescent="0.2">
      <c r="B3219" s="3"/>
    </row>
    <row r="3220" spans="2:2" x14ac:dyDescent="0.2">
      <c r="B3220" s="3"/>
    </row>
    <row r="3221" spans="2:2" x14ac:dyDescent="0.2">
      <c r="B3221" s="3"/>
    </row>
    <row r="3222" spans="2:2" x14ac:dyDescent="0.2">
      <c r="B3222" s="3"/>
    </row>
    <row r="3223" spans="2:2" x14ac:dyDescent="0.2">
      <c r="B3223" s="3"/>
    </row>
    <row r="3224" spans="2:2" x14ac:dyDescent="0.2">
      <c r="B3224" s="3"/>
    </row>
    <row r="3225" spans="2:2" x14ac:dyDescent="0.2">
      <c r="B3225" s="3"/>
    </row>
    <row r="3226" spans="2:2" x14ac:dyDescent="0.2">
      <c r="B3226" s="3"/>
    </row>
    <row r="3227" spans="2:2" x14ac:dyDescent="0.2">
      <c r="B3227" s="3"/>
    </row>
    <row r="3228" spans="2:2" x14ac:dyDescent="0.2">
      <c r="B3228" s="3"/>
    </row>
    <row r="3229" spans="2:2" x14ac:dyDescent="0.2">
      <c r="B3229" s="3"/>
    </row>
    <row r="3230" spans="2:2" x14ac:dyDescent="0.2">
      <c r="B3230" s="3"/>
    </row>
    <row r="3231" spans="2:2" x14ac:dyDescent="0.2">
      <c r="B3231" s="3"/>
    </row>
    <row r="3232" spans="2:2" x14ac:dyDescent="0.2">
      <c r="B3232" s="3"/>
    </row>
    <row r="3233" spans="2:2" x14ac:dyDescent="0.2">
      <c r="B3233" s="3"/>
    </row>
    <row r="3234" spans="2:2" x14ac:dyDescent="0.2">
      <c r="B3234" s="3"/>
    </row>
    <row r="3235" spans="2:2" x14ac:dyDescent="0.2">
      <c r="B3235" s="3"/>
    </row>
    <row r="3236" spans="2:2" x14ac:dyDescent="0.2">
      <c r="B3236" s="3"/>
    </row>
    <row r="3237" spans="2:2" x14ac:dyDescent="0.2">
      <c r="B3237" s="3"/>
    </row>
    <row r="3238" spans="2:2" x14ac:dyDescent="0.2">
      <c r="B3238" s="3"/>
    </row>
    <row r="3239" spans="2:2" x14ac:dyDescent="0.2">
      <c r="B3239" s="3"/>
    </row>
    <row r="3240" spans="2:2" x14ac:dyDescent="0.2">
      <c r="B3240" s="3"/>
    </row>
    <row r="3241" spans="2:2" x14ac:dyDescent="0.2">
      <c r="B3241" s="3"/>
    </row>
    <row r="3242" spans="2:2" x14ac:dyDescent="0.2">
      <c r="B3242" s="3"/>
    </row>
    <row r="3243" spans="2:2" x14ac:dyDescent="0.2">
      <c r="B3243" s="3"/>
    </row>
    <row r="3244" spans="2:2" x14ac:dyDescent="0.2">
      <c r="B3244" s="3"/>
    </row>
    <row r="3245" spans="2:2" x14ac:dyDescent="0.2">
      <c r="B3245" s="3"/>
    </row>
    <row r="3246" spans="2:2" x14ac:dyDescent="0.2">
      <c r="B3246" s="3"/>
    </row>
    <row r="3247" spans="2:2" x14ac:dyDescent="0.2">
      <c r="B3247" s="3"/>
    </row>
    <row r="3248" spans="2:2" x14ac:dyDescent="0.2">
      <c r="B3248" s="3"/>
    </row>
    <row r="3249" spans="2:2" x14ac:dyDescent="0.2">
      <c r="B3249" s="3"/>
    </row>
    <row r="3250" spans="2:2" x14ac:dyDescent="0.2">
      <c r="B3250" s="3"/>
    </row>
    <row r="3251" spans="2:2" x14ac:dyDescent="0.2">
      <c r="B3251" s="3"/>
    </row>
    <row r="3252" spans="2:2" x14ac:dyDescent="0.2">
      <c r="B3252" s="3"/>
    </row>
    <row r="3253" spans="2:2" x14ac:dyDescent="0.2">
      <c r="B3253" s="3"/>
    </row>
    <row r="3254" spans="2:2" x14ac:dyDescent="0.2">
      <c r="B3254" s="3"/>
    </row>
    <row r="3255" spans="2:2" x14ac:dyDescent="0.2">
      <c r="B3255" s="3"/>
    </row>
    <row r="3256" spans="2:2" x14ac:dyDescent="0.2">
      <c r="B3256" s="3"/>
    </row>
    <row r="3257" spans="2:2" x14ac:dyDescent="0.2">
      <c r="B3257" s="3"/>
    </row>
    <row r="3258" spans="2:2" x14ac:dyDescent="0.2">
      <c r="B3258" s="3"/>
    </row>
    <row r="3259" spans="2:2" x14ac:dyDescent="0.2">
      <c r="B3259" s="3"/>
    </row>
    <row r="3260" spans="2:2" x14ac:dyDescent="0.2">
      <c r="B3260" s="3"/>
    </row>
    <row r="3261" spans="2:2" x14ac:dyDescent="0.2">
      <c r="B3261" s="3"/>
    </row>
    <row r="3262" spans="2:2" x14ac:dyDescent="0.2">
      <c r="B3262" s="3"/>
    </row>
    <row r="3263" spans="2:2" x14ac:dyDescent="0.2">
      <c r="B3263" s="3"/>
    </row>
    <row r="3264" spans="2:2" x14ac:dyDescent="0.2">
      <c r="B3264" s="3"/>
    </row>
    <row r="3265" spans="2:2" x14ac:dyDescent="0.2">
      <c r="B3265" s="3"/>
    </row>
    <row r="3266" spans="2:2" x14ac:dyDescent="0.2">
      <c r="B3266" s="3"/>
    </row>
    <row r="3267" spans="2:2" x14ac:dyDescent="0.2">
      <c r="B3267" s="3"/>
    </row>
    <row r="3268" spans="2:2" x14ac:dyDescent="0.2">
      <c r="B3268" s="3"/>
    </row>
    <row r="3269" spans="2:2" x14ac:dyDescent="0.2">
      <c r="B3269" s="3"/>
    </row>
    <row r="3270" spans="2:2" x14ac:dyDescent="0.2">
      <c r="B3270" s="3"/>
    </row>
    <row r="3271" spans="2:2" x14ac:dyDescent="0.2">
      <c r="B3271" s="3"/>
    </row>
    <row r="3272" spans="2:2" x14ac:dyDescent="0.2">
      <c r="B3272" s="3"/>
    </row>
    <row r="3273" spans="2:2" x14ac:dyDescent="0.2">
      <c r="B3273" s="3"/>
    </row>
    <row r="3274" spans="2:2" x14ac:dyDescent="0.2">
      <c r="B3274" s="3"/>
    </row>
    <row r="3275" spans="2:2" x14ac:dyDescent="0.2">
      <c r="B3275" s="3"/>
    </row>
    <row r="3276" spans="2:2" x14ac:dyDescent="0.2">
      <c r="B3276" s="3"/>
    </row>
    <row r="3277" spans="2:2" x14ac:dyDescent="0.2">
      <c r="B3277" s="3"/>
    </row>
    <row r="3278" spans="2:2" x14ac:dyDescent="0.2">
      <c r="B3278" s="3"/>
    </row>
    <row r="3279" spans="2:2" x14ac:dyDescent="0.2">
      <c r="B3279" s="3"/>
    </row>
    <row r="3280" spans="2:2" x14ac:dyDescent="0.2">
      <c r="B3280" s="3"/>
    </row>
    <row r="3281" spans="2:2" x14ac:dyDescent="0.2">
      <c r="B3281" s="3"/>
    </row>
    <row r="3282" spans="2:2" x14ac:dyDescent="0.2">
      <c r="B3282" s="3"/>
    </row>
    <row r="3283" spans="2:2" x14ac:dyDescent="0.2">
      <c r="B3283" s="3"/>
    </row>
    <row r="3284" spans="2:2" x14ac:dyDescent="0.2">
      <c r="B3284" s="3"/>
    </row>
    <row r="3285" spans="2:2" x14ac:dyDescent="0.2">
      <c r="B3285" s="3"/>
    </row>
    <row r="3286" spans="2:2" x14ac:dyDescent="0.2">
      <c r="B3286" s="3"/>
    </row>
    <row r="3287" spans="2:2" x14ac:dyDescent="0.2">
      <c r="B3287" s="3"/>
    </row>
    <row r="3288" spans="2:2" x14ac:dyDescent="0.2">
      <c r="B3288" s="3"/>
    </row>
    <row r="3289" spans="2:2" x14ac:dyDescent="0.2">
      <c r="B3289" s="3"/>
    </row>
    <row r="3290" spans="2:2" x14ac:dyDescent="0.2">
      <c r="B3290" s="3"/>
    </row>
    <row r="3291" spans="2:2" x14ac:dyDescent="0.2">
      <c r="B3291" s="3"/>
    </row>
    <row r="3292" spans="2:2" x14ac:dyDescent="0.2">
      <c r="B3292" s="3"/>
    </row>
    <row r="3293" spans="2:2" x14ac:dyDescent="0.2">
      <c r="B3293" s="3"/>
    </row>
    <row r="3294" spans="2:2" x14ac:dyDescent="0.2">
      <c r="B3294" s="3"/>
    </row>
    <row r="3295" spans="2:2" x14ac:dyDescent="0.2">
      <c r="B3295" s="3"/>
    </row>
    <row r="3296" spans="2:2" x14ac:dyDescent="0.2">
      <c r="B3296" s="3"/>
    </row>
    <row r="3297" spans="2:2" x14ac:dyDescent="0.2">
      <c r="B3297" s="3"/>
    </row>
    <row r="3298" spans="2:2" x14ac:dyDescent="0.2">
      <c r="B3298" s="3"/>
    </row>
    <row r="3299" spans="2:2" x14ac:dyDescent="0.2">
      <c r="B3299" s="3"/>
    </row>
    <row r="3300" spans="2:2" x14ac:dyDescent="0.2">
      <c r="B3300" s="3"/>
    </row>
    <row r="3301" spans="2:2" x14ac:dyDescent="0.2">
      <c r="B3301" s="3"/>
    </row>
    <row r="3302" spans="2:2" x14ac:dyDescent="0.2">
      <c r="B3302" s="3"/>
    </row>
    <row r="3303" spans="2:2" x14ac:dyDescent="0.2">
      <c r="B3303" s="3"/>
    </row>
    <row r="3304" spans="2:2" x14ac:dyDescent="0.2">
      <c r="B3304" s="3"/>
    </row>
    <row r="3305" spans="2:2" x14ac:dyDescent="0.2">
      <c r="B3305" s="3"/>
    </row>
    <row r="3306" spans="2:2" x14ac:dyDescent="0.2">
      <c r="B3306" s="3"/>
    </row>
    <row r="3307" spans="2:2" x14ac:dyDescent="0.2">
      <c r="B3307" s="3"/>
    </row>
    <row r="3308" spans="2:2" x14ac:dyDescent="0.2">
      <c r="B3308" s="3"/>
    </row>
    <row r="3309" spans="2:2" x14ac:dyDescent="0.2">
      <c r="B3309" s="3"/>
    </row>
    <row r="3310" spans="2:2" x14ac:dyDescent="0.2">
      <c r="B3310" s="3"/>
    </row>
    <row r="3311" spans="2:2" x14ac:dyDescent="0.2">
      <c r="B3311" s="3"/>
    </row>
    <row r="3312" spans="2:2" x14ac:dyDescent="0.2">
      <c r="B3312" s="3"/>
    </row>
    <row r="3313" spans="2:2" x14ac:dyDescent="0.2">
      <c r="B3313" s="3"/>
    </row>
    <row r="3314" spans="2:2" x14ac:dyDescent="0.2">
      <c r="B3314" s="3"/>
    </row>
    <row r="3315" spans="2:2" x14ac:dyDescent="0.2">
      <c r="B3315" s="3"/>
    </row>
    <row r="3316" spans="2:2" x14ac:dyDescent="0.2">
      <c r="B3316" s="3"/>
    </row>
    <row r="3317" spans="2:2" x14ac:dyDescent="0.2">
      <c r="B3317" s="3"/>
    </row>
    <row r="3318" spans="2:2" x14ac:dyDescent="0.2">
      <c r="B3318" s="3"/>
    </row>
    <row r="3319" spans="2:2" x14ac:dyDescent="0.2">
      <c r="B3319" s="3"/>
    </row>
    <row r="3320" spans="2:2" x14ac:dyDescent="0.2">
      <c r="B3320" s="3"/>
    </row>
    <row r="3321" spans="2:2" x14ac:dyDescent="0.2">
      <c r="B3321" s="3"/>
    </row>
    <row r="3322" spans="2:2" x14ac:dyDescent="0.2">
      <c r="B3322" s="3"/>
    </row>
    <row r="3323" spans="2:2" x14ac:dyDescent="0.2">
      <c r="B3323" s="3"/>
    </row>
    <row r="3324" spans="2:2" x14ac:dyDescent="0.2">
      <c r="B3324" s="3"/>
    </row>
    <row r="3325" spans="2:2" x14ac:dyDescent="0.2">
      <c r="B3325" s="3"/>
    </row>
    <row r="3326" spans="2:2" x14ac:dyDescent="0.2">
      <c r="B3326" s="3"/>
    </row>
    <row r="3327" spans="2:2" x14ac:dyDescent="0.2">
      <c r="B3327" s="3"/>
    </row>
    <row r="3328" spans="2:2" x14ac:dyDescent="0.2">
      <c r="B3328" s="3"/>
    </row>
    <row r="3329" spans="2:2" x14ac:dyDescent="0.2">
      <c r="B3329" s="3"/>
    </row>
    <row r="3330" spans="2:2" x14ac:dyDescent="0.2">
      <c r="B3330" s="3"/>
    </row>
    <row r="3331" spans="2:2" x14ac:dyDescent="0.2">
      <c r="B3331" s="3"/>
    </row>
    <row r="3332" spans="2:2" x14ac:dyDescent="0.2">
      <c r="B3332" s="3"/>
    </row>
    <row r="3333" spans="2:2" x14ac:dyDescent="0.2">
      <c r="B3333" s="3"/>
    </row>
    <row r="3334" spans="2:2" x14ac:dyDescent="0.2">
      <c r="B3334" s="3"/>
    </row>
    <row r="3335" spans="2:2" x14ac:dyDescent="0.2">
      <c r="B3335" s="3"/>
    </row>
    <row r="3336" spans="2:2" x14ac:dyDescent="0.2">
      <c r="B3336" s="3"/>
    </row>
    <row r="3337" spans="2:2" x14ac:dyDescent="0.2">
      <c r="B3337" s="3"/>
    </row>
    <row r="3338" spans="2:2" x14ac:dyDescent="0.2">
      <c r="B3338" s="3"/>
    </row>
    <row r="3339" spans="2:2" x14ac:dyDescent="0.2">
      <c r="B3339" s="3"/>
    </row>
    <row r="3340" spans="2:2" x14ac:dyDescent="0.2">
      <c r="B3340" s="3"/>
    </row>
    <row r="3341" spans="2:2" x14ac:dyDescent="0.2">
      <c r="B3341" s="3"/>
    </row>
    <row r="3342" spans="2:2" x14ac:dyDescent="0.2">
      <c r="B3342" s="3"/>
    </row>
    <row r="3343" spans="2:2" x14ac:dyDescent="0.2">
      <c r="B3343" s="3"/>
    </row>
    <row r="3344" spans="2:2" x14ac:dyDescent="0.2">
      <c r="B3344" s="3"/>
    </row>
    <row r="3345" spans="2:2" x14ac:dyDescent="0.2">
      <c r="B3345" s="3"/>
    </row>
    <row r="3346" spans="2:2" x14ac:dyDescent="0.2">
      <c r="B3346" s="3"/>
    </row>
    <row r="3347" spans="2:2" x14ac:dyDescent="0.2">
      <c r="B3347" s="3"/>
    </row>
    <row r="3348" spans="2:2" x14ac:dyDescent="0.2">
      <c r="B3348" s="3"/>
    </row>
    <row r="3349" spans="2:2" x14ac:dyDescent="0.2">
      <c r="B3349" s="3"/>
    </row>
    <row r="3350" spans="2:2" x14ac:dyDescent="0.2">
      <c r="B3350" s="3"/>
    </row>
    <row r="3351" spans="2:2" x14ac:dyDescent="0.2">
      <c r="B3351" s="3"/>
    </row>
    <row r="3352" spans="2:2" x14ac:dyDescent="0.2">
      <c r="B3352" s="3"/>
    </row>
    <row r="3353" spans="2:2" x14ac:dyDescent="0.2">
      <c r="B3353" s="3"/>
    </row>
    <row r="3354" spans="2:2" x14ac:dyDescent="0.2">
      <c r="B3354" s="3"/>
    </row>
    <row r="3355" spans="2:2" x14ac:dyDescent="0.2">
      <c r="B3355" s="3"/>
    </row>
    <row r="3356" spans="2:2" x14ac:dyDescent="0.2">
      <c r="B3356" s="3"/>
    </row>
    <row r="3357" spans="2:2" x14ac:dyDescent="0.2">
      <c r="B3357" s="3"/>
    </row>
    <row r="3358" spans="2:2" x14ac:dyDescent="0.2">
      <c r="B3358" s="3"/>
    </row>
    <row r="3359" spans="2:2" x14ac:dyDescent="0.2">
      <c r="B3359" s="3"/>
    </row>
    <row r="3360" spans="2:2" x14ac:dyDescent="0.2">
      <c r="B3360" s="3"/>
    </row>
    <row r="3361" spans="2:2" x14ac:dyDescent="0.2">
      <c r="B3361" s="3"/>
    </row>
    <row r="3362" spans="2:2" x14ac:dyDescent="0.2">
      <c r="B3362" s="3"/>
    </row>
    <row r="3363" spans="2:2" x14ac:dyDescent="0.2">
      <c r="B3363" s="3"/>
    </row>
    <row r="3364" spans="2:2" x14ac:dyDescent="0.2">
      <c r="B3364" s="3"/>
    </row>
    <row r="3365" spans="2:2" x14ac:dyDescent="0.2">
      <c r="B3365" s="3"/>
    </row>
    <row r="3366" spans="2:2" x14ac:dyDescent="0.2">
      <c r="B3366" s="3"/>
    </row>
    <row r="3367" spans="2:2" x14ac:dyDescent="0.2">
      <c r="B3367" s="3"/>
    </row>
    <row r="3368" spans="2:2" x14ac:dyDescent="0.2">
      <c r="B3368" s="3"/>
    </row>
    <row r="3369" spans="2:2" x14ac:dyDescent="0.2">
      <c r="B3369" s="3"/>
    </row>
    <row r="3370" spans="2:2" x14ac:dyDescent="0.2">
      <c r="B3370" s="3"/>
    </row>
    <row r="3371" spans="2:2" x14ac:dyDescent="0.2">
      <c r="B3371" s="3"/>
    </row>
    <row r="3372" spans="2:2" x14ac:dyDescent="0.2">
      <c r="B3372" s="3"/>
    </row>
    <row r="3373" spans="2:2" x14ac:dyDescent="0.2">
      <c r="B3373" s="3"/>
    </row>
    <row r="3374" spans="2:2" x14ac:dyDescent="0.2">
      <c r="B3374" s="3"/>
    </row>
    <row r="3375" spans="2:2" x14ac:dyDescent="0.2">
      <c r="B3375" s="3"/>
    </row>
    <row r="3376" spans="2:2" x14ac:dyDescent="0.2">
      <c r="B3376" s="3"/>
    </row>
    <row r="3377" spans="2:2" x14ac:dyDescent="0.2">
      <c r="B3377" s="3"/>
    </row>
    <row r="3378" spans="2:2" x14ac:dyDescent="0.2">
      <c r="B3378" s="3"/>
    </row>
    <row r="3379" spans="2:2" x14ac:dyDescent="0.2">
      <c r="B3379" s="3"/>
    </row>
    <row r="3380" spans="2:2" x14ac:dyDescent="0.2">
      <c r="B3380" s="3"/>
    </row>
    <row r="3381" spans="2:2" x14ac:dyDescent="0.2">
      <c r="B3381" s="3"/>
    </row>
    <row r="3382" spans="2:2" x14ac:dyDescent="0.2">
      <c r="B3382" s="3"/>
    </row>
    <row r="3383" spans="2:2" x14ac:dyDescent="0.2">
      <c r="B3383" s="3"/>
    </row>
    <row r="3384" spans="2:2" x14ac:dyDescent="0.2">
      <c r="B3384" s="3"/>
    </row>
    <row r="3385" spans="2:2" x14ac:dyDescent="0.2">
      <c r="B3385" s="3"/>
    </row>
    <row r="3386" spans="2:2" x14ac:dyDescent="0.2">
      <c r="B3386" s="3"/>
    </row>
    <row r="3387" spans="2:2" x14ac:dyDescent="0.2">
      <c r="B3387" s="3"/>
    </row>
    <row r="3388" spans="2:2" x14ac:dyDescent="0.2">
      <c r="B3388" s="3"/>
    </row>
    <row r="3389" spans="2:2" x14ac:dyDescent="0.2">
      <c r="B3389" s="3"/>
    </row>
    <row r="3390" spans="2:2" x14ac:dyDescent="0.2">
      <c r="B3390" s="3"/>
    </row>
    <row r="3391" spans="2:2" x14ac:dyDescent="0.2">
      <c r="B3391" s="3"/>
    </row>
    <row r="3392" spans="2:2" x14ac:dyDescent="0.2">
      <c r="B3392" s="3"/>
    </row>
    <row r="3393" spans="2:2" x14ac:dyDescent="0.2">
      <c r="B3393" s="3"/>
    </row>
    <row r="3394" spans="2:2" x14ac:dyDescent="0.2">
      <c r="B3394" s="3"/>
    </row>
    <row r="3395" spans="2:2" x14ac:dyDescent="0.2">
      <c r="B3395" s="3"/>
    </row>
    <row r="3396" spans="2:2" x14ac:dyDescent="0.2">
      <c r="B3396" s="3"/>
    </row>
    <row r="3397" spans="2:2" x14ac:dyDescent="0.2">
      <c r="B3397" s="3"/>
    </row>
    <row r="3398" spans="2:2" x14ac:dyDescent="0.2">
      <c r="B3398" s="3"/>
    </row>
    <row r="3399" spans="2:2" x14ac:dyDescent="0.2">
      <c r="B3399" s="3"/>
    </row>
    <row r="3400" spans="2:2" x14ac:dyDescent="0.2">
      <c r="B3400" s="3"/>
    </row>
    <row r="3401" spans="2:2" x14ac:dyDescent="0.2">
      <c r="B3401" s="3"/>
    </row>
    <row r="3402" spans="2:2" x14ac:dyDescent="0.2">
      <c r="B3402" s="3"/>
    </row>
    <row r="3403" spans="2:2" x14ac:dyDescent="0.2">
      <c r="B3403" s="3"/>
    </row>
    <row r="3404" spans="2:2" x14ac:dyDescent="0.2">
      <c r="B3404" s="3"/>
    </row>
    <row r="3405" spans="2:2" x14ac:dyDescent="0.2">
      <c r="B3405" s="3"/>
    </row>
    <row r="3406" spans="2:2" x14ac:dyDescent="0.2">
      <c r="B3406" s="3"/>
    </row>
    <row r="3407" spans="2:2" x14ac:dyDescent="0.2">
      <c r="B3407" s="3"/>
    </row>
    <row r="3408" spans="2:2" x14ac:dyDescent="0.2">
      <c r="B3408" s="3"/>
    </row>
    <row r="3409" spans="2:2" x14ac:dyDescent="0.2">
      <c r="B3409" s="3"/>
    </row>
    <row r="3410" spans="2:2" x14ac:dyDescent="0.2">
      <c r="B3410" s="3"/>
    </row>
    <row r="3411" spans="2:2" x14ac:dyDescent="0.2">
      <c r="B3411" s="3"/>
    </row>
    <row r="3412" spans="2:2" x14ac:dyDescent="0.2">
      <c r="B3412" s="3"/>
    </row>
    <row r="3413" spans="2:2" x14ac:dyDescent="0.2">
      <c r="B3413" s="3"/>
    </row>
    <row r="3414" spans="2:2" x14ac:dyDescent="0.2">
      <c r="B3414" s="3"/>
    </row>
    <row r="3415" spans="2:2" x14ac:dyDescent="0.2">
      <c r="B3415" s="3"/>
    </row>
    <row r="3416" spans="2:2" x14ac:dyDescent="0.2">
      <c r="B3416" s="3"/>
    </row>
    <row r="3417" spans="2:2" x14ac:dyDescent="0.2">
      <c r="B3417" s="3"/>
    </row>
    <row r="3418" spans="2:2" x14ac:dyDescent="0.2">
      <c r="B3418" s="3"/>
    </row>
    <row r="3419" spans="2:2" x14ac:dyDescent="0.2">
      <c r="B3419" s="3"/>
    </row>
    <row r="3420" spans="2:2" x14ac:dyDescent="0.2">
      <c r="B3420" s="3"/>
    </row>
    <row r="3421" spans="2:2" x14ac:dyDescent="0.2">
      <c r="B3421" s="3"/>
    </row>
    <row r="3422" spans="2:2" x14ac:dyDescent="0.2">
      <c r="B3422" s="3"/>
    </row>
    <row r="3423" spans="2:2" x14ac:dyDescent="0.2">
      <c r="B3423" s="3"/>
    </row>
    <row r="3424" spans="2:2" x14ac:dyDescent="0.2">
      <c r="B3424" s="3"/>
    </row>
    <row r="3425" spans="2:2" x14ac:dyDescent="0.2">
      <c r="B3425" s="3"/>
    </row>
    <row r="3426" spans="2:2" x14ac:dyDescent="0.2">
      <c r="B3426" s="3"/>
    </row>
    <row r="3427" spans="2:2" x14ac:dyDescent="0.2">
      <c r="B3427" s="3"/>
    </row>
    <row r="3428" spans="2:2" x14ac:dyDescent="0.2">
      <c r="B3428" s="3"/>
    </row>
    <row r="3429" spans="2:2" x14ac:dyDescent="0.2">
      <c r="B3429" s="3"/>
    </row>
    <row r="3430" spans="2:2" x14ac:dyDescent="0.2">
      <c r="B3430" s="3"/>
    </row>
    <row r="3431" spans="2:2" x14ac:dyDescent="0.2">
      <c r="B3431" s="3"/>
    </row>
    <row r="3432" spans="2:2" x14ac:dyDescent="0.2">
      <c r="B3432" s="3"/>
    </row>
    <row r="3433" spans="2:2" x14ac:dyDescent="0.2">
      <c r="B3433" s="3"/>
    </row>
    <row r="3434" spans="2:2" x14ac:dyDescent="0.2">
      <c r="B3434" s="3"/>
    </row>
    <row r="3435" spans="2:2" x14ac:dyDescent="0.2">
      <c r="B3435" s="3"/>
    </row>
    <row r="3436" spans="2:2" x14ac:dyDescent="0.2">
      <c r="B3436" s="3"/>
    </row>
    <row r="3437" spans="2:2" x14ac:dyDescent="0.2">
      <c r="B3437" s="3"/>
    </row>
    <row r="3438" spans="2:2" x14ac:dyDescent="0.2">
      <c r="B3438" s="3"/>
    </row>
    <row r="3439" spans="2:2" x14ac:dyDescent="0.2">
      <c r="B3439" s="3"/>
    </row>
    <row r="3440" spans="2:2" x14ac:dyDescent="0.2">
      <c r="B3440" s="3"/>
    </row>
    <row r="3441" spans="2:2" x14ac:dyDescent="0.2">
      <c r="B3441" s="3"/>
    </row>
    <row r="3442" spans="2:2" x14ac:dyDescent="0.2">
      <c r="B3442" s="3"/>
    </row>
    <row r="3443" spans="2:2" x14ac:dyDescent="0.2">
      <c r="B3443" s="3"/>
    </row>
    <row r="3444" spans="2:2" x14ac:dyDescent="0.2">
      <c r="B3444" s="3"/>
    </row>
    <row r="3445" spans="2:2" x14ac:dyDescent="0.2">
      <c r="B3445" s="3"/>
    </row>
    <row r="3446" spans="2:2" x14ac:dyDescent="0.2">
      <c r="B3446" s="3"/>
    </row>
    <row r="3447" spans="2:2" x14ac:dyDescent="0.2">
      <c r="B3447" s="3"/>
    </row>
    <row r="3448" spans="2:2" x14ac:dyDescent="0.2">
      <c r="B3448" s="3"/>
    </row>
    <row r="3449" spans="2:2" x14ac:dyDescent="0.2">
      <c r="B3449" s="3"/>
    </row>
    <row r="3450" spans="2:2" x14ac:dyDescent="0.2">
      <c r="B3450" s="3"/>
    </row>
    <row r="3451" spans="2:2" x14ac:dyDescent="0.2">
      <c r="B3451" s="3"/>
    </row>
    <row r="3452" spans="2:2" x14ac:dyDescent="0.2">
      <c r="B3452" s="3"/>
    </row>
    <row r="3453" spans="2:2" x14ac:dyDescent="0.2">
      <c r="B3453" s="3"/>
    </row>
    <row r="3454" spans="2:2" x14ac:dyDescent="0.2">
      <c r="B3454" s="3"/>
    </row>
    <row r="3455" spans="2:2" x14ac:dyDescent="0.2">
      <c r="B3455" s="3"/>
    </row>
    <row r="3456" spans="2:2" x14ac:dyDescent="0.2">
      <c r="B3456" s="3"/>
    </row>
    <row r="3457" spans="2:2" x14ac:dyDescent="0.2">
      <c r="B3457" s="3"/>
    </row>
    <row r="3458" spans="2:2" x14ac:dyDescent="0.2">
      <c r="B3458" s="3"/>
    </row>
    <row r="3459" spans="2:2" x14ac:dyDescent="0.2">
      <c r="B3459" s="3"/>
    </row>
    <row r="3460" spans="2:2" x14ac:dyDescent="0.2">
      <c r="B3460" s="3"/>
    </row>
    <row r="3461" spans="2:2" x14ac:dyDescent="0.2">
      <c r="B3461" s="3"/>
    </row>
    <row r="3462" spans="2:2" x14ac:dyDescent="0.2">
      <c r="B3462" s="3"/>
    </row>
    <row r="3463" spans="2:2" x14ac:dyDescent="0.2">
      <c r="B3463" s="3"/>
    </row>
    <row r="3464" spans="2:2" x14ac:dyDescent="0.2">
      <c r="B3464" s="3"/>
    </row>
    <row r="3465" spans="2:2" x14ac:dyDescent="0.2">
      <c r="B3465" s="3"/>
    </row>
    <row r="3466" spans="2:2" x14ac:dyDescent="0.2">
      <c r="B3466" s="3"/>
    </row>
    <row r="3467" spans="2:2" x14ac:dyDescent="0.2">
      <c r="B3467" s="3"/>
    </row>
    <row r="3468" spans="2:2" x14ac:dyDescent="0.2">
      <c r="B3468" s="3"/>
    </row>
    <row r="3469" spans="2:2" x14ac:dyDescent="0.2">
      <c r="B3469" s="3"/>
    </row>
    <row r="3470" spans="2:2" x14ac:dyDescent="0.2">
      <c r="B3470" s="3"/>
    </row>
    <row r="3471" spans="2:2" x14ac:dyDescent="0.2">
      <c r="B3471" s="3"/>
    </row>
    <row r="3472" spans="2:2" x14ac:dyDescent="0.2">
      <c r="B3472" s="3"/>
    </row>
    <row r="3473" spans="2:2" x14ac:dyDescent="0.2">
      <c r="B3473" s="3"/>
    </row>
    <row r="3474" spans="2:2" x14ac:dyDescent="0.2">
      <c r="B3474" s="3"/>
    </row>
    <row r="3475" spans="2:2" x14ac:dyDescent="0.2">
      <c r="B3475" s="3"/>
    </row>
    <row r="3476" spans="2:2" x14ac:dyDescent="0.2">
      <c r="B3476" s="3"/>
    </row>
    <row r="3477" spans="2:2" x14ac:dyDescent="0.2">
      <c r="B3477" s="3"/>
    </row>
    <row r="3478" spans="2:2" x14ac:dyDescent="0.2">
      <c r="B3478" s="3"/>
    </row>
    <row r="3479" spans="2:2" x14ac:dyDescent="0.2">
      <c r="B3479" s="3"/>
    </row>
    <row r="3480" spans="2:2" x14ac:dyDescent="0.2">
      <c r="B3480" s="3"/>
    </row>
    <row r="3481" spans="2:2" x14ac:dyDescent="0.2">
      <c r="B3481" s="3"/>
    </row>
    <row r="3482" spans="2:2" x14ac:dyDescent="0.2">
      <c r="B3482" s="3"/>
    </row>
    <row r="3483" spans="2:2" x14ac:dyDescent="0.2">
      <c r="B3483" s="3"/>
    </row>
    <row r="3484" spans="2:2" x14ac:dyDescent="0.2">
      <c r="B3484" s="3"/>
    </row>
    <row r="3485" spans="2:2" x14ac:dyDescent="0.2">
      <c r="B3485" s="3"/>
    </row>
    <row r="3486" spans="2:2" x14ac:dyDescent="0.2">
      <c r="B3486" s="3"/>
    </row>
    <row r="3487" spans="2:2" x14ac:dyDescent="0.2">
      <c r="B3487" s="3"/>
    </row>
    <row r="3488" spans="2:2" x14ac:dyDescent="0.2">
      <c r="B3488" s="3"/>
    </row>
    <row r="3489" spans="2:2" x14ac:dyDescent="0.2">
      <c r="B3489" s="3"/>
    </row>
    <row r="3490" spans="2:2" x14ac:dyDescent="0.2">
      <c r="B3490" s="3"/>
    </row>
    <row r="3491" spans="2:2" x14ac:dyDescent="0.2">
      <c r="B3491" s="3"/>
    </row>
    <row r="3492" spans="2:2" x14ac:dyDescent="0.2">
      <c r="B3492" s="3"/>
    </row>
    <row r="3493" spans="2:2" x14ac:dyDescent="0.2">
      <c r="B3493" s="3"/>
    </row>
    <row r="3494" spans="2:2" x14ac:dyDescent="0.2">
      <c r="B3494" s="3"/>
    </row>
    <row r="3495" spans="2:2" x14ac:dyDescent="0.2">
      <c r="B3495" s="3"/>
    </row>
    <row r="3496" spans="2:2" x14ac:dyDescent="0.2">
      <c r="B3496" s="3"/>
    </row>
    <row r="3497" spans="2:2" x14ac:dyDescent="0.2">
      <c r="B3497" s="3"/>
    </row>
    <row r="3498" spans="2:2" x14ac:dyDescent="0.2">
      <c r="B3498" s="3"/>
    </row>
    <row r="3499" spans="2:2" x14ac:dyDescent="0.2">
      <c r="B3499" s="3"/>
    </row>
    <row r="3500" spans="2:2" x14ac:dyDescent="0.2">
      <c r="B3500" s="3"/>
    </row>
    <row r="3501" spans="2:2" x14ac:dyDescent="0.2">
      <c r="B3501" s="3"/>
    </row>
    <row r="3502" spans="2:2" x14ac:dyDescent="0.2">
      <c r="B3502" s="3"/>
    </row>
    <row r="3503" spans="2:2" x14ac:dyDescent="0.2">
      <c r="B3503" s="3"/>
    </row>
    <row r="3504" spans="2:2" x14ac:dyDescent="0.2">
      <c r="B3504" s="3"/>
    </row>
    <row r="3505" spans="2:2" x14ac:dyDescent="0.2">
      <c r="B3505" s="3"/>
    </row>
    <row r="3506" spans="2:2" x14ac:dyDescent="0.2">
      <c r="B3506" s="3"/>
    </row>
    <row r="3507" spans="2:2" x14ac:dyDescent="0.2">
      <c r="B3507" s="3"/>
    </row>
    <row r="3508" spans="2:2" x14ac:dyDescent="0.2">
      <c r="B3508" s="3"/>
    </row>
    <row r="3509" spans="2:2" x14ac:dyDescent="0.2">
      <c r="B3509" s="3"/>
    </row>
    <row r="3510" spans="2:2" x14ac:dyDescent="0.2">
      <c r="B3510" s="3"/>
    </row>
    <row r="3511" spans="2:2" x14ac:dyDescent="0.2">
      <c r="B3511" s="3"/>
    </row>
    <row r="3512" spans="2:2" x14ac:dyDescent="0.2">
      <c r="B3512" s="3"/>
    </row>
    <row r="3513" spans="2:2" x14ac:dyDescent="0.2">
      <c r="B3513" s="3"/>
    </row>
    <row r="3514" spans="2:2" x14ac:dyDescent="0.2">
      <c r="B3514" s="3"/>
    </row>
    <row r="3515" spans="2:2" x14ac:dyDescent="0.2">
      <c r="B3515" s="3"/>
    </row>
    <row r="3516" spans="2:2" x14ac:dyDescent="0.2">
      <c r="B3516" s="3"/>
    </row>
    <row r="3517" spans="2:2" x14ac:dyDescent="0.2">
      <c r="B3517" s="3"/>
    </row>
    <row r="3518" spans="2:2" x14ac:dyDescent="0.2">
      <c r="B3518" s="3"/>
    </row>
    <row r="3519" spans="2:2" x14ac:dyDescent="0.2">
      <c r="B3519" s="3"/>
    </row>
    <row r="3520" spans="2:2" x14ac:dyDescent="0.2">
      <c r="B3520" s="3"/>
    </row>
    <row r="3521" spans="2:2" x14ac:dyDescent="0.2">
      <c r="B3521" s="3"/>
    </row>
    <row r="3522" spans="2:2" x14ac:dyDescent="0.2">
      <c r="B3522" s="3"/>
    </row>
    <row r="3523" spans="2:2" x14ac:dyDescent="0.2">
      <c r="B3523" s="3"/>
    </row>
    <row r="3524" spans="2:2" x14ac:dyDescent="0.2">
      <c r="B3524" s="3"/>
    </row>
    <row r="3525" spans="2:2" x14ac:dyDescent="0.2">
      <c r="B3525" s="3"/>
    </row>
    <row r="3526" spans="2:2" x14ac:dyDescent="0.2">
      <c r="B3526" s="3"/>
    </row>
    <row r="3527" spans="2:2" x14ac:dyDescent="0.2">
      <c r="B3527" s="3"/>
    </row>
    <row r="3528" spans="2:2" x14ac:dyDescent="0.2">
      <c r="B3528" s="3"/>
    </row>
    <row r="3529" spans="2:2" x14ac:dyDescent="0.2">
      <c r="B3529" s="3"/>
    </row>
    <row r="3530" spans="2:2" x14ac:dyDescent="0.2">
      <c r="B3530" s="3"/>
    </row>
    <row r="3531" spans="2:2" x14ac:dyDescent="0.2">
      <c r="B3531" s="3"/>
    </row>
    <row r="3532" spans="2:2" x14ac:dyDescent="0.2">
      <c r="B3532" s="3"/>
    </row>
    <row r="3533" spans="2:2" x14ac:dyDescent="0.2">
      <c r="B3533" s="3"/>
    </row>
    <row r="3534" spans="2:2" x14ac:dyDescent="0.2">
      <c r="B3534" s="3"/>
    </row>
    <row r="3535" spans="2:2" x14ac:dyDescent="0.2">
      <c r="B3535" s="3"/>
    </row>
    <row r="3536" spans="2:2" x14ac:dyDescent="0.2">
      <c r="B3536" s="3"/>
    </row>
    <row r="3537" spans="2:2" x14ac:dyDescent="0.2">
      <c r="B3537" s="3"/>
    </row>
    <row r="3538" spans="2:2" x14ac:dyDescent="0.2">
      <c r="B3538" s="3"/>
    </row>
    <row r="3539" spans="2:2" x14ac:dyDescent="0.2">
      <c r="B3539" s="3"/>
    </row>
    <row r="3540" spans="2:2" x14ac:dyDescent="0.2">
      <c r="B3540" s="3"/>
    </row>
    <row r="3541" spans="2:2" x14ac:dyDescent="0.2">
      <c r="B3541" s="3"/>
    </row>
    <row r="3542" spans="2:2" x14ac:dyDescent="0.2">
      <c r="B3542" s="3"/>
    </row>
    <row r="3543" spans="2:2" x14ac:dyDescent="0.2">
      <c r="B3543" s="3"/>
    </row>
    <row r="3544" spans="2:2" x14ac:dyDescent="0.2">
      <c r="B3544" s="3"/>
    </row>
    <row r="3545" spans="2:2" x14ac:dyDescent="0.2">
      <c r="B3545" s="3"/>
    </row>
    <row r="3546" spans="2:2" x14ac:dyDescent="0.2">
      <c r="B3546" s="3"/>
    </row>
    <row r="3547" spans="2:2" x14ac:dyDescent="0.2">
      <c r="B3547" s="3"/>
    </row>
    <row r="3548" spans="2:2" x14ac:dyDescent="0.2">
      <c r="B3548" s="3"/>
    </row>
    <row r="3549" spans="2:2" x14ac:dyDescent="0.2">
      <c r="B3549" s="3"/>
    </row>
    <row r="3550" spans="2:2" x14ac:dyDescent="0.2">
      <c r="B3550" s="3"/>
    </row>
    <row r="3551" spans="2:2" x14ac:dyDescent="0.2">
      <c r="B3551" s="3"/>
    </row>
    <row r="3552" spans="2:2" x14ac:dyDescent="0.2">
      <c r="B3552" s="3"/>
    </row>
    <row r="3553" spans="2:2" x14ac:dyDescent="0.2">
      <c r="B3553" s="3"/>
    </row>
    <row r="3554" spans="2:2" x14ac:dyDescent="0.2">
      <c r="B3554" s="3"/>
    </row>
    <row r="3555" spans="2:2" x14ac:dyDescent="0.2">
      <c r="B3555" s="3"/>
    </row>
    <row r="3556" spans="2:2" x14ac:dyDescent="0.2">
      <c r="B3556" s="3"/>
    </row>
    <row r="3557" spans="2:2" x14ac:dyDescent="0.2">
      <c r="B3557" s="3"/>
    </row>
    <row r="3558" spans="2:2" x14ac:dyDescent="0.2">
      <c r="B3558" s="3"/>
    </row>
    <row r="3559" spans="2:2" x14ac:dyDescent="0.2">
      <c r="B3559" s="3"/>
    </row>
    <row r="3560" spans="2:2" x14ac:dyDescent="0.2">
      <c r="B3560" s="3"/>
    </row>
    <row r="3561" spans="2:2" x14ac:dyDescent="0.2">
      <c r="B3561" s="3"/>
    </row>
    <row r="3562" spans="2:2" x14ac:dyDescent="0.2">
      <c r="B3562" s="3"/>
    </row>
    <row r="3563" spans="2:2" x14ac:dyDescent="0.2">
      <c r="B3563" s="3"/>
    </row>
    <row r="3564" spans="2:2" x14ac:dyDescent="0.2">
      <c r="B3564" s="3"/>
    </row>
    <row r="3565" spans="2:2" x14ac:dyDescent="0.2">
      <c r="B3565" s="3"/>
    </row>
    <row r="3566" spans="2:2" x14ac:dyDescent="0.2">
      <c r="B3566" s="3"/>
    </row>
    <row r="3567" spans="2:2" x14ac:dyDescent="0.2">
      <c r="B3567" s="3"/>
    </row>
    <row r="3568" spans="2:2" x14ac:dyDescent="0.2">
      <c r="B3568" s="3"/>
    </row>
    <row r="3569" spans="2:2" x14ac:dyDescent="0.2">
      <c r="B3569" s="3"/>
    </row>
    <row r="3570" spans="2:2" x14ac:dyDescent="0.2">
      <c r="B3570" s="3"/>
    </row>
    <row r="3571" spans="2:2" x14ac:dyDescent="0.2">
      <c r="B3571" s="3"/>
    </row>
    <row r="3572" spans="2:2" x14ac:dyDescent="0.2">
      <c r="B3572" s="3"/>
    </row>
    <row r="3573" spans="2:2" x14ac:dyDescent="0.2">
      <c r="B3573" s="3"/>
    </row>
    <row r="3574" spans="2:2" x14ac:dyDescent="0.2">
      <c r="B3574" s="3"/>
    </row>
    <row r="3575" spans="2:2" x14ac:dyDescent="0.2">
      <c r="B3575" s="3"/>
    </row>
    <row r="3576" spans="2:2" x14ac:dyDescent="0.2">
      <c r="B3576" s="3"/>
    </row>
    <row r="3577" spans="2:2" x14ac:dyDescent="0.2">
      <c r="B3577" s="3"/>
    </row>
    <row r="3578" spans="2:2" x14ac:dyDescent="0.2">
      <c r="B3578" s="3"/>
    </row>
    <row r="3579" spans="2:2" x14ac:dyDescent="0.2">
      <c r="B3579" s="3"/>
    </row>
    <row r="3580" spans="2:2" x14ac:dyDescent="0.2">
      <c r="B3580" s="3"/>
    </row>
    <row r="3581" spans="2:2" x14ac:dyDescent="0.2">
      <c r="B3581" s="3"/>
    </row>
    <row r="3582" spans="2:2" x14ac:dyDescent="0.2">
      <c r="B3582" s="3"/>
    </row>
    <row r="3583" spans="2:2" x14ac:dyDescent="0.2">
      <c r="B3583" s="3"/>
    </row>
    <row r="3584" spans="2:2" x14ac:dyDescent="0.2">
      <c r="B3584" s="3"/>
    </row>
    <row r="3585" spans="2:2" x14ac:dyDescent="0.2">
      <c r="B3585" s="3"/>
    </row>
    <row r="3586" spans="2:2" x14ac:dyDescent="0.2">
      <c r="B3586" s="3"/>
    </row>
    <row r="3587" spans="2:2" x14ac:dyDescent="0.2">
      <c r="B3587" s="3"/>
    </row>
    <row r="3588" spans="2:2" x14ac:dyDescent="0.2">
      <c r="B3588" s="3"/>
    </row>
    <row r="3589" spans="2:2" x14ac:dyDescent="0.2">
      <c r="B3589" s="3"/>
    </row>
    <row r="3590" spans="2:2" x14ac:dyDescent="0.2">
      <c r="B3590" s="3"/>
    </row>
    <row r="3591" spans="2:2" x14ac:dyDescent="0.2">
      <c r="B3591" s="3"/>
    </row>
    <row r="3592" spans="2:2" x14ac:dyDescent="0.2">
      <c r="B3592" s="3"/>
    </row>
    <row r="3593" spans="2:2" x14ac:dyDescent="0.2">
      <c r="B3593" s="3"/>
    </row>
    <row r="3594" spans="2:2" x14ac:dyDescent="0.2">
      <c r="B3594" s="3"/>
    </row>
    <row r="3595" spans="2:2" x14ac:dyDescent="0.2">
      <c r="B3595" s="3"/>
    </row>
    <row r="3596" spans="2:2" x14ac:dyDescent="0.2">
      <c r="B3596" s="3"/>
    </row>
    <row r="3597" spans="2:2" x14ac:dyDescent="0.2">
      <c r="B3597" s="3"/>
    </row>
    <row r="3598" spans="2:2" x14ac:dyDescent="0.2">
      <c r="B3598" s="3"/>
    </row>
    <row r="3599" spans="2:2" x14ac:dyDescent="0.2">
      <c r="B3599" s="3"/>
    </row>
    <row r="3600" spans="2:2" x14ac:dyDescent="0.2">
      <c r="B3600" s="3"/>
    </row>
    <row r="3601" spans="2:2" x14ac:dyDescent="0.2">
      <c r="B3601" s="3"/>
    </row>
    <row r="3602" spans="2:2" x14ac:dyDescent="0.2">
      <c r="B3602" s="3"/>
    </row>
    <row r="3603" spans="2:2" x14ac:dyDescent="0.2">
      <c r="B3603" s="3"/>
    </row>
    <row r="3604" spans="2:2" x14ac:dyDescent="0.2">
      <c r="B3604" s="3"/>
    </row>
    <row r="3605" spans="2:2" x14ac:dyDescent="0.2">
      <c r="B3605" s="3"/>
    </row>
    <row r="3606" spans="2:2" x14ac:dyDescent="0.2">
      <c r="B3606" s="3"/>
    </row>
    <row r="3607" spans="2:2" x14ac:dyDescent="0.2">
      <c r="B3607" s="3"/>
    </row>
    <row r="3608" spans="2:2" x14ac:dyDescent="0.2">
      <c r="B3608" s="3"/>
    </row>
    <row r="3609" spans="2:2" x14ac:dyDescent="0.2">
      <c r="B3609" s="3"/>
    </row>
    <row r="3610" spans="2:2" x14ac:dyDescent="0.2">
      <c r="B3610" s="3"/>
    </row>
    <row r="3611" spans="2:2" x14ac:dyDescent="0.2">
      <c r="B3611" s="3"/>
    </row>
    <row r="3612" spans="2:2" x14ac:dyDescent="0.2">
      <c r="B3612" s="3"/>
    </row>
    <row r="3613" spans="2:2" x14ac:dyDescent="0.2">
      <c r="B3613" s="3"/>
    </row>
    <row r="3614" spans="2:2" x14ac:dyDescent="0.2">
      <c r="B3614" s="3"/>
    </row>
    <row r="3615" spans="2:2" x14ac:dyDescent="0.2">
      <c r="B3615" s="3"/>
    </row>
    <row r="3616" spans="2:2" x14ac:dyDescent="0.2">
      <c r="B3616" s="3"/>
    </row>
    <row r="3617" spans="2:2" x14ac:dyDescent="0.2">
      <c r="B3617" s="3"/>
    </row>
    <row r="3618" spans="2:2" x14ac:dyDescent="0.2">
      <c r="B3618" s="3"/>
    </row>
    <row r="3619" spans="2:2" x14ac:dyDescent="0.2">
      <c r="B3619" s="3"/>
    </row>
    <row r="3620" spans="2:2" x14ac:dyDescent="0.2">
      <c r="B3620" s="3"/>
    </row>
    <row r="3621" spans="2:2" x14ac:dyDescent="0.2">
      <c r="B3621" s="3"/>
    </row>
    <row r="3622" spans="2:2" x14ac:dyDescent="0.2">
      <c r="B3622" s="3"/>
    </row>
    <row r="3623" spans="2:2" x14ac:dyDescent="0.2">
      <c r="B3623" s="3"/>
    </row>
    <row r="3624" spans="2:2" x14ac:dyDescent="0.2">
      <c r="B3624" s="3"/>
    </row>
    <row r="3625" spans="2:2" x14ac:dyDescent="0.2">
      <c r="B3625" s="3"/>
    </row>
    <row r="3626" spans="2:2" x14ac:dyDescent="0.2">
      <c r="B3626" s="3"/>
    </row>
    <row r="3627" spans="2:2" x14ac:dyDescent="0.2">
      <c r="B3627" s="3"/>
    </row>
    <row r="3628" spans="2:2" x14ac:dyDescent="0.2">
      <c r="B3628" s="3"/>
    </row>
    <row r="3629" spans="2:2" x14ac:dyDescent="0.2">
      <c r="B3629" s="3"/>
    </row>
    <row r="3630" spans="2:2" x14ac:dyDescent="0.2">
      <c r="B3630" s="3"/>
    </row>
    <row r="3631" spans="2:2" x14ac:dyDescent="0.2">
      <c r="B3631" s="3"/>
    </row>
    <row r="3632" spans="2:2" x14ac:dyDescent="0.2">
      <c r="B3632" s="3"/>
    </row>
    <row r="3633" spans="2:2" x14ac:dyDescent="0.2">
      <c r="B3633" s="3"/>
    </row>
    <row r="3634" spans="2:2" x14ac:dyDescent="0.2">
      <c r="B3634" s="3"/>
    </row>
    <row r="3635" spans="2:2" x14ac:dyDescent="0.2">
      <c r="B3635" s="3"/>
    </row>
    <row r="3636" spans="2:2" x14ac:dyDescent="0.2">
      <c r="B3636" s="3"/>
    </row>
    <row r="3637" spans="2:2" x14ac:dyDescent="0.2">
      <c r="B3637" s="3"/>
    </row>
    <row r="3638" spans="2:2" x14ac:dyDescent="0.2">
      <c r="B3638" s="3"/>
    </row>
    <row r="3639" spans="2:2" x14ac:dyDescent="0.2">
      <c r="B3639" s="3"/>
    </row>
    <row r="3640" spans="2:2" x14ac:dyDescent="0.2">
      <c r="B3640" s="3"/>
    </row>
    <row r="3641" spans="2:2" x14ac:dyDescent="0.2">
      <c r="B3641" s="3"/>
    </row>
    <row r="3642" spans="2:2" x14ac:dyDescent="0.2">
      <c r="B3642" s="3"/>
    </row>
    <row r="3643" spans="2:2" x14ac:dyDescent="0.2">
      <c r="B3643" s="3"/>
    </row>
    <row r="3644" spans="2:2" x14ac:dyDescent="0.2">
      <c r="B3644" s="3"/>
    </row>
    <row r="3645" spans="2:2" x14ac:dyDescent="0.2">
      <c r="B3645" s="3"/>
    </row>
    <row r="3646" spans="2:2" x14ac:dyDescent="0.2">
      <c r="B3646" s="3"/>
    </row>
    <row r="3647" spans="2:2" x14ac:dyDescent="0.2">
      <c r="B3647" s="3"/>
    </row>
    <row r="3648" spans="2:2" x14ac:dyDescent="0.2">
      <c r="B3648" s="3"/>
    </row>
    <row r="3649" spans="2:2" x14ac:dyDescent="0.2">
      <c r="B3649" s="3"/>
    </row>
    <row r="3650" spans="2:2" x14ac:dyDescent="0.2">
      <c r="B3650" s="3"/>
    </row>
    <row r="3651" spans="2:2" x14ac:dyDescent="0.2">
      <c r="B3651" s="3"/>
    </row>
    <row r="3652" spans="2:2" x14ac:dyDescent="0.2">
      <c r="B3652" s="3"/>
    </row>
    <row r="3653" spans="2:2" x14ac:dyDescent="0.2">
      <c r="B3653" s="3"/>
    </row>
    <row r="3654" spans="2:2" x14ac:dyDescent="0.2">
      <c r="B3654" s="3"/>
    </row>
    <row r="3655" spans="2:2" x14ac:dyDescent="0.2">
      <c r="B3655" s="3"/>
    </row>
    <row r="3656" spans="2:2" x14ac:dyDescent="0.2">
      <c r="B3656" s="3"/>
    </row>
    <row r="3657" spans="2:2" x14ac:dyDescent="0.2">
      <c r="B3657" s="3"/>
    </row>
    <row r="3658" spans="2:2" x14ac:dyDescent="0.2">
      <c r="B3658" s="3"/>
    </row>
    <row r="3659" spans="2:2" x14ac:dyDescent="0.2">
      <c r="B3659" s="3"/>
    </row>
    <row r="3660" spans="2:2" x14ac:dyDescent="0.2">
      <c r="B3660" s="3"/>
    </row>
    <row r="3661" spans="2:2" x14ac:dyDescent="0.2">
      <c r="B3661" s="3"/>
    </row>
    <row r="3662" spans="2:2" x14ac:dyDescent="0.2">
      <c r="B3662" s="3"/>
    </row>
    <row r="3663" spans="2:2" x14ac:dyDescent="0.2">
      <c r="B3663" s="3"/>
    </row>
    <row r="3664" spans="2:2" x14ac:dyDescent="0.2">
      <c r="B3664" s="3"/>
    </row>
    <row r="3665" spans="2:2" x14ac:dyDescent="0.2">
      <c r="B3665" s="3"/>
    </row>
    <row r="3666" spans="2:2" x14ac:dyDescent="0.2">
      <c r="B3666" s="3"/>
    </row>
    <row r="3667" spans="2:2" x14ac:dyDescent="0.2">
      <c r="B3667" s="3"/>
    </row>
    <row r="3668" spans="2:2" x14ac:dyDescent="0.2">
      <c r="B3668" s="3"/>
    </row>
    <row r="3669" spans="2:2" x14ac:dyDescent="0.2">
      <c r="B3669" s="3"/>
    </row>
    <row r="3670" spans="2:2" x14ac:dyDescent="0.2">
      <c r="B3670" s="3"/>
    </row>
    <row r="3671" spans="2:2" x14ac:dyDescent="0.2">
      <c r="B3671" s="3"/>
    </row>
    <row r="3672" spans="2:2" x14ac:dyDescent="0.2">
      <c r="B3672" s="3"/>
    </row>
    <row r="3673" spans="2:2" x14ac:dyDescent="0.2">
      <c r="B3673" s="3"/>
    </row>
    <row r="3674" spans="2:2" x14ac:dyDescent="0.2">
      <c r="B3674" s="3"/>
    </row>
    <row r="3675" spans="2:2" x14ac:dyDescent="0.2">
      <c r="B3675" s="3"/>
    </row>
    <row r="3676" spans="2:2" x14ac:dyDescent="0.2">
      <c r="B3676" s="3"/>
    </row>
    <row r="3677" spans="2:2" x14ac:dyDescent="0.2">
      <c r="B3677" s="3"/>
    </row>
    <row r="3678" spans="2:2" x14ac:dyDescent="0.2">
      <c r="B3678" s="3"/>
    </row>
    <row r="3679" spans="2:2" x14ac:dyDescent="0.2">
      <c r="B3679" s="3"/>
    </row>
    <row r="3680" spans="2:2" x14ac:dyDescent="0.2">
      <c r="B3680" s="3"/>
    </row>
    <row r="3681" spans="2:2" x14ac:dyDescent="0.2">
      <c r="B3681" s="3"/>
    </row>
    <row r="3682" spans="2:2" x14ac:dyDescent="0.2">
      <c r="B3682" s="3"/>
    </row>
    <row r="3683" spans="2:2" x14ac:dyDescent="0.2">
      <c r="B3683" s="3"/>
    </row>
    <row r="3684" spans="2:2" x14ac:dyDescent="0.2">
      <c r="B3684" s="3"/>
    </row>
    <row r="3685" spans="2:2" x14ac:dyDescent="0.2">
      <c r="B3685" s="3"/>
    </row>
    <row r="3686" spans="2:2" x14ac:dyDescent="0.2">
      <c r="B3686" s="3"/>
    </row>
    <row r="3687" spans="2:2" x14ac:dyDescent="0.2">
      <c r="B3687" s="3"/>
    </row>
    <row r="3688" spans="2:2" x14ac:dyDescent="0.2">
      <c r="B3688" s="3"/>
    </row>
    <row r="3689" spans="2:2" x14ac:dyDescent="0.2">
      <c r="B3689" s="3"/>
    </row>
    <row r="3690" spans="2:2" x14ac:dyDescent="0.2">
      <c r="B3690" s="3"/>
    </row>
    <row r="3691" spans="2:2" x14ac:dyDescent="0.2">
      <c r="B3691" s="3"/>
    </row>
    <row r="3692" spans="2:2" x14ac:dyDescent="0.2">
      <c r="B3692" s="3"/>
    </row>
    <row r="3693" spans="2:2" x14ac:dyDescent="0.2">
      <c r="B3693" s="3"/>
    </row>
    <row r="3694" spans="2:2" x14ac:dyDescent="0.2">
      <c r="B3694" s="3"/>
    </row>
    <row r="3695" spans="2:2" x14ac:dyDescent="0.2">
      <c r="B3695" s="3"/>
    </row>
    <row r="3696" spans="2:2" x14ac:dyDescent="0.2">
      <c r="B3696" s="3"/>
    </row>
    <row r="3697" spans="2:2" x14ac:dyDescent="0.2">
      <c r="B3697" s="3"/>
    </row>
    <row r="3698" spans="2:2" x14ac:dyDescent="0.2">
      <c r="B3698" s="3"/>
    </row>
    <row r="3699" spans="2:2" x14ac:dyDescent="0.2">
      <c r="B3699" s="3"/>
    </row>
    <row r="3700" spans="2:2" x14ac:dyDescent="0.2">
      <c r="B3700" s="3"/>
    </row>
    <row r="3701" spans="2:2" x14ac:dyDescent="0.2">
      <c r="B3701" s="3"/>
    </row>
    <row r="3702" spans="2:2" x14ac:dyDescent="0.2">
      <c r="B3702" s="3"/>
    </row>
    <row r="3703" spans="2:2" x14ac:dyDescent="0.2">
      <c r="B3703" s="3"/>
    </row>
    <row r="3704" spans="2:2" x14ac:dyDescent="0.2">
      <c r="B3704" s="3"/>
    </row>
    <row r="3705" spans="2:2" x14ac:dyDescent="0.2">
      <c r="B3705" s="3"/>
    </row>
    <row r="3706" spans="2:2" x14ac:dyDescent="0.2">
      <c r="B3706" s="3"/>
    </row>
    <row r="3707" spans="2:2" x14ac:dyDescent="0.2">
      <c r="B3707" s="3"/>
    </row>
    <row r="3708" spans="2:2" x14ac:dyDescent="0.2">
      <c r="B3708" s="3"/>
    </row>
    <row r="3709" spans="2:2" x14ac:dyDescent="0.2">
      <c r="B3709" s="3"/>
    </row>
    <row r="3710" spans="2:2" x14ac:dyDescent="0.2">
      <c r="B3710" s="3"/>
    </row>
    <row r="3711" spans="2:2" x14ac:dyDescent="0.2">
      <c r="B3711" s="3"/>
    </row>
    <row r="3712" spans="2:2" x14ac:dyDescent="0.2">
      <c r="B3712" s="3"/>
    </row>
    <row r="3713" spans="2:2" x14ac:dyDescent="0.2">
      <c r="B3713" s="3"/>
    </row>
    <row r="3714" spans="2:2" x14ac:dyDescent="0.2">
      <c r="B3714" s="3"/>
    </row>
    <row r="3715" spans="2:2" x14ac:dyDescent="0.2">
      <c r="B3715" s="3"/>
    </row>
    <row r="3716" spans="2:2" x14ac:dyDescent="0.2">
      <c r="B3716" s="3"/>
    </row>
    <row r="3717" spans="2:2" x14ac:dyDescent="0.2">
      <c r="B3717" s="3"/>
    </row>
    <row r="3718" spans="2:2" x14ac:dyDescent="0.2">
      <c r="B3718" s="3"/>
    </row>
    <row r="3719" spans="2:2" x14ac:dyDescent="0.2">
      <c r="B3719" s="3"/>
    </row>
    <row r="3720" spans="2:2" x14ac:dyDescent="0.2">
      <c r="B3720" s="3"/>
    </row>
    <row r="3721" spans="2:2" x14ac:dyDescent="0.2">
      <c r="B3721" s="3"/>
    </row>
    <row r="3722" spans="2:2" x14ac:dyDescent="0.2">
      <c r="B3722" s="3"/>
    </row>
    <row r="3723" spans="2:2" x14ac:dyDescent="0.2">
      <c r="B3723" s="3"/>
    </row>
    <row r="3724" spans="2:2" x14ac:dyDescent="0.2">
      <c r="B3724" s="3"/>
    </row>
    <row r="3725" spans="2:2" x14ac:dyDescent="0.2">
      <c r="B3725" s="3"/>
    </row>
    <row r="3726" spans="2:2" x14ac:dyDescent="0.2">
      <c r="B3726" s="3"/>
    </row>
    <row r="3727" spans="2:2" x14ac:dyDescent="0.2">
      <c r="B3727" s="3"/>
    </row>
    <row r="3728" spans="2:2" x14ac:dyDescent="0.2">
      <c r="B3728" s="3"/>
    </row>
    <row r="3729" spans="2:2" x14ac:dyDescent="0.2">
      <c r="B3729" s="3"/>
    </row>
    <row r="3730" spans="2:2" x14ac:dyDescent="0.2">
      <c r="B3730" s="3"/>
    </row>
    <row r="3731" spans="2:2" x14ac:dyDescent="0.2">
      <c r="B3731" s="3"/>
    </row>
    <row r="3732" spans="2:2" x14ac:dyDescent="0.2">
      <c r="B3732" s="3"/>
    </row>
    <row r="3733" spans="2:2" x14ac:dyDescent="0.2">
      <c r="B3733" s="3"/>
    </row>
    <row r="3734" spans="2:2" x14ac:dyDescent="0.2">
      <c r="B3734" s="3"/>
    </row>
    <row r="3735" spans="2:2" x14ac:dyDescent="0.2">
      <c r="B3735" s="3"/>
    </row>
    <row r="3736" spans="2:2" x14ac:dyDescent="0.2">
      <c r="B3736" s="3"/>
    </row>
    <row r="3737" spans="2:2" x14ac:dyDescent="0.2">
      <c r="B3737" s="3"/>
    </row>
    <row r="3738" spans="2:2" x14ac:dyDescent="0.2">
      <c r="B3738" s="3"/>
    </row>
    <row r="3739" spans="2:2" x14ac:dyDescent="0.2">
      <c r="B3739" s="3"/>
    </row>
    <row r="3740" spans="2:2" x14ac:dyDescent="0.2">
      <c r="B3740" s="3"/>
    </row>
    <row r="3741" spans="2:2" x14ac:dyDescent="0.2">
      <c r="B3741" s="3"/>
    </row>
    <row r="3742" spans="2:2" x14ac:dyDescent="0.2">
      <c r="B3742" s="3"/>
    </row>
    <row r="3743" spans="2:2" x14ac:dyDescent="0.2">
      <c r="B3743" s="3"/>
    </row>
    <row r="3744" spans="2:2" x14ac:dyDescent="0.2">
      <c r="B3744" s="3"/>
    </row>
    <row r="3745" spans="2:2" x14ac:dyDescent="0.2">
      <c r="B3745" s="3"/>
    </row>
    <row r="3746" spans="2:2" x14ac:dyDescent="0.2">
      <c r="B3746" s="3"/>
    </row>
    <row r="3747" spans="2:2" x14ac:dyDescent="0.2">
      <c r="B3747" s="3"/>
    </row>
    <row r="3748" spans="2:2" x14ac:dyDescent="0.2">
      <c r="B3748" s="3"/>
    </row>
    <row r="3749" spans="2:2" x14ac:dyDescent="0.2">
      <c r="B3749" s="3"/>
    </row>
    <row r="3750" spans="2:2" x14ac:dyDescent="0.2">
      <c r="B3750" s="3"/>
    </row>
    <row r="3751" spans="2:2" x14ac:dyDescent="0.2">
      <c r="B3751" s="3"/>
    </row>
    <row r="3752" spans="2:2" x14ac:dyDescent="0.2">
      <c r="B3752" s="3"/>
    </row>
    <row r="3753" spans="2:2" x14ac:dyDescent="0.2">
      <c r="B3753" s="3"/>
    </row>
    <row r="3754" spans="2:2" x14ac:dyDescent="0.2">
      <c r="B3754" s="3"/>
    </row>
    <row r="3755" spans="2:2" x14ac:dyDescent="0.2">
      <c r="B3755" s="3"/>
    </row>
    <row r="3756" spans="2:2" x14ac:dyDescent="0.2">
      <c r="B3756" s="3"/>
    </row>
    <row r="3757" spans="2:2" x14ac:dyDescent="0.2">
      <c r="B3757" s="3"/>
    </row>
    <row r="3758" spans="2:2" x14ac:dyDescent="0.2">
      <c r="B3758" s="3"/>
    </row>
    <row r="3759" spans="2:2" x14ac:dyDescent="0.2">
      <c r="B3759" s="3"/>
    </row>
    <row r="3760" spans="2:2" x14ac:dyDescent="0.2">
      <c r="B3760" s="3"/>
    </row>
    <row r="3761" spans="2:2" x14ac:dyDescent="0.2">
      <c r="B3761" s="3"/>
    </row>
    <row r="3762" spans="2:2" x14ac:dyDescent="0.2">
      <c r="B3762" s="3"/>
    </row>
    <row r="3763" spans="2:2" x14ac:dyDescent="0.2">
      <c r="B3763" s="3"/>
    </row>
    <row r="3764" spans="2:2" x14ac:dyDescent="0.2">
      <c r="B3764" s="3"/>
    </row>
    <row r="3765" spans="2:2" x14ac:dyDescent="0.2">
      <c r="B3765" s="3"/>
    </row>
    <row r="3766" spans="2:2" x14ac:dyDescent="0.2">
      <c r="B3766" s="3"/>
    </row>
    <row r="3767" spans="2:2" x14ac:dyDescent="0.2">
      <c r="B3767" s="3"/>
    </row>
    <row r="3768" spans="2:2" x14ac:dyDescent="0.2">
      <c r="B3768" s="3"/>
    </row>
    <row r="3769" spans="2:2" x14ac:dyDescent="0.2">
      <c r="B3769" s="3"/>
    </row>
    <row r="3770" spans="2:2" x14ac:dyDescent="0.2">
      <c r="B3770" s="3"/>
    </row>
    <row r="3771" spans="2:2" x14ac:dyDescent="0.2">
      <c r="B3771" s="3"/>
    </row>
    <row r="3772" spans="2:2" x14ac:dyDescent="0.2">
      <c r="B3772" s="3"/>
    </row>
    <row r="3773" spans="2:2" x14ac:dyDescent="0.2">
      <c r="B3773" s="3"/>
    </row>
    <row r="3774" spans="2:2" x14ac:dyDescent="0.2">
      <c r="B3774" s="3"/>
    </row>
    <row r="3775" spans="2:2" x14ac:dyDescent="0.2">
      <c r="B3775" s="3"/>
    </row>
    <row r="3776" spans="2:2" x14ac:dyDescent="0.2">
      <c r="B3776" s="3"/>
    </row>
    <row r="3777" spans="2:2" x14ac:dyDescent="0.2">
      <c r="B3777" s="3"/>
    </row>
    <row r="3778" spans="2:2" x14ac:dyDescent="0.2">
      <c r="B3778" s="3"/>
    </row>
    <row r="3779" spans="2:2" x14ac:dyDescent="0.2">
      <c r="B3779" s="3"/>
    </row>
    <row r="3780" spans="2:2" x14ac:dyDescent="0.2">
      <c r="B3780" s="3"/>
    </row>
    <row r="3781" spans="2:2" x14ac:dyDescent="0.2">
      <c r="B3781" s="3"/>
    </row>
    <row r="3782" spans="2:2" x14ac:dyDescent="0.2">
      <c r="B3782" s="3"/>
    </row>
    <row r="3783" spans="2:2" x14ac:dyDescent="0.2">
      <c r="B3783" s="3"/>
    </row>
    <row r="3784" spans="2:2" x14ac:dyDescent="0.2">
      <c r="B3784" s="3"/>
    </row>
    <row r="3785" spans="2:2" x14ac:dyDescent="0.2">
      <c r="B3785" s="3"/>
    </row>
    <row r="3786" spans="2:2" x14ac:dyDescent="0.2">
      <c r="B3786" s="3"/>
    </row>
    <row r="3787" spans="2:2" x14ac:dyDescent="0.2">
      <c r="B3787" s="3"/>
    </row>
    <row r="3788" spans="2:2" x14ac:dyDescent="0.2">
      <c r="B3788" s="3"/>
    </row>
    <row r="3789" spans="2:2" x14ac:dyDescent="0.2">
      <c r="B3789" s="3"/>
    </row>
    <row r="3790" spans="2:2" x14ac:dyDescent="0.2">
      <c r="B3790" s="3"/>
    </row>
    <row r="3791" spans="2:2" x14ac:dyDescent="0.2">
      <c r="B3791" s="3"/>
    </row>
    <row r="3792" spans="2:2" x14ac:dyDescent="0.2">
      <c r="B3792" s="3"/>
    </row>
    <row r="3793" spans="2:2" x14ac:dyDescent="0.2">
      <c r="B3793" s="3"/>
    </row>
    <row r="3794" spans="2:2" x14ac:dyDescent="0.2">
      <c r="B3794" s="3"/>
    </row>
    <row r="3795" spans="2:2" x14ac:dyDescent="0.2">
      <c r="B3795" s="3"/>
    </row>
    <row r="3796" spans="2:2" x14ac:dyDescent="0.2">
      <c r="B3796" s="3"/>
    </row>
    <row r="3797" spans="2:2" x14ac:dyDescent="0.2">
      <c r="B3797" s="3"/>
    </row>
    <row r="3798" spans="2:2" x14ac:dyDescent="0.2">
      <c r="B3798" s="3"/>
    </row>
    <row r="3799" spans="2:2" x14ac:dyDescent="0.2">
      <c r="B3799" s="3"/>
    </row>
    <row r="3800" spans="2:2" x14ac:dyDescent="0.2">
      <c r="B3800" s="3"/>
    </row>
    <row r="3801" spans="2:2" x14ac:dyDescent="0.2">
      <c r="B3801" s="3"/>
    </row>
    <row r="3802" spans="2:2" x14ac:dyDescent="0.2">
      <c r="B3802" s="3"/>
    </row>
    <row r="3803" spans="2:2" x14ac:dyDescent="0.2">
      <c r="B3803" s="3"/>
    </row>
    <row r="3804" spans="2:2" x14ac:dyDescent="0.2">
      <c r="B3804" s="3"/>
    </row>
    <row r="3805" spans="2:2" x14ac:dyDescent="0.2">
      <c r="B3805" s="3"/>
    </row>
    <row r="3806" spans="2:2" x14ac:dyDescent="0.2">
      <c r="B3806" s="3"/>
    </row>
    <row r="3807" spans="2:2" x14ac:dyDescent="0.2">
      <c r="B3807" s="3"/>
    </row>
    <row r="3808" spans="2:2" x14ac:dyDescent="0.2">
      <c r="B3808" s="3"/>
    </row>
    <row r="3809" spans="2:2" x14ac:dyDescent="0.2">
      <c r="B3809" s="3"/>
    </row>
    <row r="3810" spans="2:2" x14ac:dyDescent="0.2">
      <c r="B3810" s="3"/>
    </row>
    <row r="3811" spans="2:2" x14ac:dyDescent="0.2">
      <c r="B3811" s="3"/>
    </row>
    <row r="3812" spans="2:2" x14ac:dyDescent="0.2">
      <c r="B3812" s="3"/>
    </row>
    <row r="3813" spans="2:2" x14ac:dyDescent="0.2">
      <c r="B3813" s="3"/>
    </row>
    <row r="3814" spans="2:2" x14ac:dyDescent="0.2">
      <c r="B3814" s="3"/>
    </row>
    <row r="3815" spans="2:2" x14ac:dyDescent="0.2">
      <c r="B3815" s="3"/>
    </row>
    <row r="3816" spans="2:2" x14ac:dyDescent="0.2">
      <c r="B3816" s="3"/>
    </row>
    <row r="3817" spans="2:2" x14ac:dyDescent="0.2">
      <c r="B3817" s="3"/>
    </row>
    <row r="3818" spans="2:2" x14ac:dyDescent="0.2">
      <c r="B3818" s="3"/>
    </row>
    <row r="3819" spans="2:2" x14ac:dyDescent="0.2">
      <c r="B3819" s="3"/>
    </row>
    <row r="3820" spans="2:2" x14ac:dyDescent="0.2">
      <c r="B3820" s="3"/>
    </row>
    <row r="3821" spans="2:2" x14ac:dyDescent="0.2">
      <c r="B3821" s="3"/>
    </row>
    <row r="3822" spans="2:2" x14ac:dyDescent="0.2">
      <c r="B3822" s="3"/>
    </row>
    <row r="3823" spans="2:2" x14ac:dyDescent="0.2">
      <c r="B3823" s="3"/>
    </row>
    <row r="3824" spans="2:2" x14ac:dyDescent="0.2">
      <c r="B3824" s="3"/>
    </row>
    <row r="3825" spans="2:2" x14ac:dyDescent="0.2">
      <c r="B3825" s="3"/>
    </row>
    <row r="3826" spans="2:2" x14ac:dyDescent="0.2">
      <c r="B3826" s="3"/>
    </row>
    <row r="3827" spans="2:2" x14ac:dyDescent="0.2">
      <c r="B3827" s="3"/>
    </row>
    <row r="3828" spans="2:2" x14ac:dyDescent="0.2">
      <c r="B3828" s="3"/>
    </row>
    <row r="3829" spans="2:2" x14ac:dyDescent="0.2">
      <c r="B3829" s="3"/>
    </row>
    <row r="3830" spans="2:2" x14ac:dyDescent="0.2">
      <c r="B3830" s="3"/>
    </row>
    <row r="3831" spans="2:2" x14ac:dyDescent="0.2">
      <c r="B3831" s="3"/>
    </row>
    <row r="3832" spans="2:2" x14ac:dyDescent="0.2">
      <c r="B3832" s="3"/>
    </row>
    <row r="3833" spans="2:2" x14ac:dyDescent="0.2">
      <c r="B3833" s="3"/>
    </row>
    <row r="3834" spans="2:2" x14ac:dyDescent="0.2">
      <c r="B3834" s="3"/>
    </row>
    <row r="3835" spans="2:2" x14ac:dyDescent="0.2">
      <c r="B3835" s="3"/>
    </row>
    <row r="3836" spans="2:2" x14ac:dyDescent="0.2">
      <c r="B3836" s="3"/>
    </row>
    <row r="3837" spans="2:2" x14ac:dyDescent="0.2">
      <c r="B3837" s="3"/>
    </row>
    <row r="3838" spans="2:2" x14ac:dyDescent="0.2">
      <c r="B3838" s="3"/>
    </row>
    <row r="3839" spans="2:2" x14ac:dyDescent="0.2">
      <c r="B3839" s="3"/>
    </row>
    <row r="3840" spans="2:2" x14ac:dyDescent="0.2">
      <c r="B3840" s="3"/>
    </row>
    <row r="3841" spans="2:2" x14ac:dyDescent="0.2">
      <c r="B3841" s="3"/>
    </row>
    <row r="3842" spans="2:2" x14ac:dyDescent="0.2">
      <c r="B3842" s="3"/>
    </row>
    <row r="3843" spans="2:2" x14ac:dyDescent="0.2">
      <c r="B3843" s="3"/>
    </row>
    <row r="3844" spans="2:2" x14ac:dyDescent="0.2">
      <c r="B3844" s="3"/>
    </row>
    <row r="3845" spans="2:2" x14ac:dyDescent="0.2">
      <c r="B3845" s="3"/>
    </row>
    <row r="3846" spans="2:2" x14ac:dyDescent="0.2">
      <c r="B3846" s="3"/>
    </row>
    <row r="3847" spans="2:2" x14ac:dyDescent="0.2">
      <c r="B3847" s="3"/>
    </row>
    <row r="3848" spans="2:2" x14ac:dyDescent="0.2">
      <c r="B3848" s="3"/>
    </row>
    <row r="3849" spans="2:2" x14ac:dyDescent="0.2">
      <c r="B3849" s="3"/>
    </row>
    <row r="3850" spans="2:2" x14ac:dyDescent="0.2">
      <c r="B3850" s="3"/>
    </row>
    <row r="3851" spans="2:2" x14ac:dyDescent="0.2">
      <c r="B3851" s="3"/>
    </row>
    <row r="3852" spans="2:2" x14ac:dyDescent="0.2">
      <c r="B3852" s="3"/>
    </row>
    <row r="3853" spans="2:2" x14ac:dyDescent="0.2">
      <c r="B3853" s="3"/>
    </row>
    <row r="3854" spans="2:2" x14ac:dyDescent="0.2">
      <c r="B3854" s="3"/>
    </row>
    <row r="3855" spans="2:2" x14ac:dyDescent="0.2">
      <c r="B3855" s="3"/>
    </row>
    <row r="3856" spans="2:2" x14ac:dyDescent="0.2">
      <c r="B3856" s="3"/>
    </row>
    <row r="3857" spans="2:2" x14ac:dyDescent="0.2">
      <c r="B3857" s="3"/>
    </row>
    <row r="3858" spans="2:2" x14ac:dyDescent="0.2">
      <c r="B3858" s="3"/>
    </row>
    <row r="3859" spans="2:2" x14ac:dyDescent="0.2">
      <c r="B3859" s="3"/>
    </row>
    <row r="3860" spans="2:2" x14ac:dyDescent="0.2">
      <c r="B3860" s="3"/>
    </row>
    <row r="3861" spans="2:2" x14ac:dyDescent="0.2">
      <c r="B3861" s="3"/>
    </row>
    <row r="3862" spans="2:2" x14ac:dyDescent="0.2">
      <c r="B3862" s="3"/>
    </row>
    <row r="3863" spans="2:2" x14ac:dyDescent="0.2">
      <c r="B3863" s="3"/>
    </row>
    <row r="3864" spans="2:2" x14ac:dyDescent="0.2">
      <c r="B3864" s="3"/>
    </row>
    <row r="3865" spans="2:2" x14ac:dyDescent="0.2">
      <c r="B3865" s="3"/>
    </row>
    <row r="3866" spans="2:2" x14ac:dyDescent="0.2">
      <c r="B3866" s="3"/>
    </row>
    <row r="3867" spans="2:2" x14ac:dyDescent="0.2">
      <c r="B3867" s="3"/>
    </row>
    <row r="3868" spans="2:2" x14ac:dyDescent="0.2">
      <c r="B3868" s="3"/>
    </row>
    <row r="3869" spans="2:2" x14ac:dyDescent="0.2">
      <c r="B3869" s="3"/>
    </row>
    <row r="3870" spans="2:2" x14ac:dyDescent="0.2">
      <c r="B3870" s="3"/>
    </row>
    <row r="3871" spans="2:2" x14ac:dyDescent="0.2">
      <c r="B3871" s="3"/>
    </row>
    <row r="3872" spans="2:2" x14ac:dyDescent="0.2">
      <c r="B3872" s="3"/>
    </row>
    <row r="3873" spans="2:2" x14ac:dyDescent="0.2">
      <c r="B3873" s="3"/>
    </row>
    <row r="3874" spans="2:2" x14ac:dyDescent="0.2">
      <c r="B3874" s="3"/>
    </row>
    <row r="3875" spans="2:2" x14ac:dyDescent="0.2">
      <c r="B3875" s="3"/>
    </row>
    <row r="3876" spans="2:2" x14ac:dyDescent="0.2">
      <c r="B3876" s="3"/>
    </row>
    <row r="3877" spans="2:2" x14ac:dyDescent="0.2">
      <c r="B3877" s="3"/>
    </row>
    <row r="3878" spans="2:2" x14ac:dyDescent="0.2">
      <c r="B3878" s="3"/>
    </row>
    <row r="3879" spans="2:2" x14ac:dyDescent="0.2">
      <c r="B3879" s="3"/>
    </row>
    <row r="3880" spans="2:2" x14ac:dyDescent="0.2">
      <c r="B3880" s="3"/>
    </row>
    <row r="3881" spans="2:2" x14ac:dyDescent="0.2">
      <c r="B3881" s="3"/>
    </row>
    <row r="3882" spans="2:2" x14ac:dyDescent="0.2">
      <c r="B3882" s="3"/>
    </row>
    <row r="3883" spans="2:2" x14ac:dyDescent="0.2">
      <c r="B3883" s="3"/>
    </row>
    <row r="3884" spans="2:2" x14ac:dyDescent="0.2">
      <c r="B3884" s="3"/>
    </row>
    <row r="3885" spans="2:2" x14ac:dyDescent="0.2">
      <c r="B3885" s="3"/>
    </row>
    <row r="3886" spans="2:2" x14ac:dyDescent="0.2">
      <c r="B3886" s="3"/>
    </row>
    <row r="3887" spans="2:2" x14ac:dyDescent="0.2">
      <c r="B3887" s="3"/>
    </row>
    <row r="3888" spans="2:2" x14ac:dyDescent="0.2">
      <c r="B3888" s="3"/>
    </row>
    <row r="3889" spans="2:2" x14ac:dyDescent="0.2">
      <c r="B3889" s="3"/>
    </row>
    <row r="3890" spans="2:2" x14ac:dyDescent="0.2">
      <c r="B3890" s="3"/>
    </row>
    <row r="3891" spans="2:2" x14ac:dyDescent="0.2">
      <c r="B3891" s="3"/>
    </row>
    <row r="3892" spans="2:2" x14ac:dyDescent="0.2">
      <c r="B3892" s="3"/>
    </row>
    <row r="3893" spans="2:2" x14ac:dyDescent="0.2">
      <c r="B3893" s="3"/>
    </row>
    <row r="3894" spans="2:2" x14ac:dyDescent="0.2">
      <c r="B3894" s="3"/>
    </row>
    <row r="3895" spans="2:2" x14ac:dyDescent="0.2">
      <c r="B3895" s="3"/>
    </row>
    <row r="3896" spans="2:2" x14ac:dyDescent="0.2">
      <c r="B3896" s="3"/>
    </row>
    <row r="3897" spans="2:2" x14ac:dyDescent="0.2">
      <c r="B3897" s="3"/>
    </row>
    <row r="3898" spans="2:2" x14ac:dyDescent="0.2">
      <c r="B3898" s="3"/>
    </row>
    <row r="3899" spans="2:2" x14ac:dyDescent="0.2">
      <c r="B3899" s="3"/>
    </row>
    <row r="3900" spans="2:2" x14ac:dyDescent="0.2">
      <c r="B3900" s="3"/>
    </row>
    <row r="3901" spans="2:2" x14ac:dyDescent="0.2">
      <c r="B3901" s="3"/>
    </row>
    <row r="3902" spans="2:2" x14ac:dyDescent="0.2">
      <c r="B3902" s="3"/>
    </row>
    <row r="3903" spans="2:2" x14ac:dyDescent="0.2">
      <c r="B3903" s="3"/>
    </row>
    <row r="3904" spans="2:2" x14ac:dyDescent="0.2">
      <c r="B3904" s="3"/>
    </row>
    <row r="3905" spans="2:2" x14ac:dyDescent="0.2">
      <c r="B3905" s="3"/>
    </row>
    <row r="3906" spans="2:2" x14ac:dyDescent="0.2">
      <c r="B3906" s="3"/>
    </row>
    <row r="3907" spans="2:2" x14ac:dyDescent="0.2">
      <c r="B3907" s="3"/>
    </row>
    <row r="3908" spans="2:2" x14ac:dyDescent="0.2">
      <c r="B3908" s="3"/>
    </row>
    <row r="3909" spans="2:2" x14ac:dyDescent="0.2">
      <c r="B3909" s="3"/>
    </row>
    <row r="3910" spans="2:2" x14ac:dyDescent="0.2">
      <c r="B3910" s="3"/>
    </row>
    <row r="3911" spans="2:2" x14ac:dyDescent="0.2">
      <c r="B3911" s="3"/>
    </row>
    <row r="3912" spans="2:2" x14ac:dyDescent="0.2">
      <c r="B3912" s="3"/>
    </row>
    <row r="3913" spans="2:2" x14ac:dyDescent="0.2">
      <c r="B3913" s="3"/>
    </row>
    <row r="3914" spans="2:2" x14ac:dyDescent="0.2">
      <c r="B3914" s="3"/>
    </row>
    <row r="3915" spans="2:2" x14ac:dyDescent="0.2">
      <c r="B3915" s="3"/>
    </row>
    <row r="3916" spans="2:2" x14ac:dyDescent="0.2">
      <c r="B3916" s="3"/>
    </row>
    <row r="3917" spans="2:2" x14ac:dyDescent="0.2">
      <c r="B3917" s="3"/>
    </row>
    <row r="3918" spans="2:2" x14ac:dyDescent="0.2">
      <c r="B3918" s="3"/>
    </row>
    <row r="3919" spans="2:2" x14ac:dyDescent="0.2">
      <c r="B3919" s="3"/>
    </row>
    <row r="3920" spans="2:2" x14ac:dyDescent="0.2">
      <c r="B3920" s="3"/>
    </row>
    <row r="3921" spans="2:2" x14ac:dyDescent="0.2">
      <c r="B3921" s="3"/>
    </row>
    <row r="3922" spans="2:2" x14ac:dyDescent="0.2">
      <c r="B3922" s="3"/>
    </row>
    <row r="3923" spans="2:2" x14ac:dyDescent="0.2">
      <c r="B3923" s="3"/>
    </row>
    <row r="3924" spans="2:2" x14ac:dyDescent="0.2">
      <c r="B3924" s="3"/>
    </row>
    <row r="3925" spans="2:2" x14ac:dyDescent="0.2">
      <c r="B3925" s="3"/>
    </row>
    <row r="3926" spans="2:2" x14ac:dyDescent="0.2">
      <c r="B3926" s="3"/>
    </row>
    <row r="3927" spans="2:2" x14ac:dyDescent="0.2">
      <c r="B3927" s="3"/>
    </row>
    <row r="3928" spans="2:2" x14ac:dyDescent="0.2">
      <c r="B3928" s="3"/>
    </row>
    <row r="3929" spans="2:2" x14ac:dyDescent="0.2">
      <c r="B3929" s="3"/>
    </row>
    <row r="3930" spans="2:2" x14ac:dyDescent="0.2">
      <c r="B3930" s="3"/>
    </row>
    <row r="3931" spans="2:2" x14ac:dyDescent="0.2">
      <c r="B3931" s="3"/>
    </row>
    <row r="3932" spans="2:2" x14ac:dyDescent="0.2">
      <c r="B3932" s="3"/>
    </row>
    <row r="3933" spans="2:2" x14ac:dyDescent="0.2">
      <c r="B3933" s="3"/>
    </row>
    <row r="3934" spans="2:2" x14ac:dyDescent="0.2">
      <c r="B3934" s="3"/>
    </row>
    <row r="3935" spans="2:2" x14ac:dyDescent="0.2">
      <c r="B3935" s="3"/>
    </row>
    <row r="3936" spans="2:2" x14ac:dyDescent="0.2">
      <c r="B3936" s="3"/>
    </row>
    <row r="3937" spans="2:2" x14ac:dyDescent="0.2">
      <c r="B3937" s="3"/>
    </row>
    <row r="3938" spans="2:2" x14ac:dyDescent="0.2">
      <c r="B3938" s="3"/>
    </row>
    <row r="3939" spans="2:2" x14ac:dyDescent="0.2">
      <c r="B3939" s="3"/>
    </row>
    <row r="3940" spans="2:2" x14ac:dyDescent="0.2">
      <c r="B3940" s="3"/>
    </row>
    <row r="3941" spans="2:2" x14ac:dyDescent="0.2">
      <c r="B3941" s="3"/>
    </row>
    <row r="3942" spans="2:2" x14ac:dyDescent="0.2">
      <c r="B3942" s="3"/>
    </row>
    <row r="3943" spans="2:2" x14ac:dyDescent="0.2">
      <c r="B3943" s="3"/>
    </row>
    <row r="3944" spans="2:2" x14ac:dyDescent="0.2">
      <c r="B3944" s="3"/>
    </row>
    <row r="3945" spans="2:2" x14ac:dyDescent="0.2">
      <c r="B3945" s="3"/>
    </row>
    <row r="3946" spans="2:2" x14ac:dyDescent="0.2">
      <c r="B3946" s="3"/>
    </row>
    <row r="3947" spans="2:2" x14ac:dyDescent="0.2">
      <c r="B3947" s="3"/>
    </row>
    <row r="3948" spans="2:2" x14ac:dyDescent="0.2">
      <c r="B3948" s="3"/>
    </row>
    <row r="3949" spans="2:2" x14ac:dyDescent="0.2">
      <c r="B3949" s="3"/>
    </row>
    <row r="3950" spans="2:2" x14ac:dyDescent="0.2">
      <c r="B3950" s="3"/>
    </row>
    <row r="3951" spans="2:2" x14ac:dyDescent="0.2">
      <c r="B3951" s="3"/>
    </row>
    <row r="3952" spans="2:2" x14ac:dyDescent="0.2">
      <c r="B3952" s="3"/>
    </row>
    <row r="3953" spans="2:2" x14ac:dyDescent="0.2">
      <c r="B3953" s="3"/>
    </row>
    <row r="3954" spans="2:2" x14ac:dyDescent="0.2">
      <c r="B3954" s="3"/>
    </row>
    <row r="3955" spans="2:2" x14ac:dyDescent="0.2">
      <c r="B3955" s="3"/>
    </row>
    <row r="3956" spans="2:2" x14ac:dyDescent="0.2">
      <c r="B3956" s="3"/>
    </row>
    <row r="3957" spans="2:2" x14ac:dyDescent="0.2">
      <c r="B3957" s="3"/>
    </row>
    <row r="3958" spans="2:2" x14ac:dyDescent="0.2">
      <c r="B3958" s="3"/>
    </row>
    <row r="3959" spans="2:2" x14ac:dyDescent="0.2">
      <c r="B3959" s="3"/>
    </row>
    <row r="3960" spans="2:2" x14ac:dyDescent="0.2">
      <c r="B3960" s="3"/>
    </row>
    <row r="3961" spans="2:2" x14ac:dyDescent="0.2">
      <c r="B3961" s="3"/>
    </row>
    <row r="3962" spans="2:2" x14ac:dyDescent="0.2">
      <c r="B3962" s="3"/>
    </row>
    <row r="3963" spans="2:2" x14ac:dyDescent="0.2">
      <c r="B3963" s="3"/>
    </row>
    <row r="3964" spans="2:2" x14ac:dyDescent="0.2">
      <c r="B3964" s="3"/>
    </row>
    <row r="3965" spans="2:2" x14ac:dyDescent="0.2">
      <c r="B3965" s="3"/>
    </row>
    <row r="3966" spans="2:2" x14ac:dyDescent="0.2">
      <c r="B3966" s="3"/>
    </row>
    <row r="3967" spans="2:2" x14ac:dyDescent="0.2">
      <c r="B3967" s="3"/>
    </row>
    <row r="3968" spans="2:2" x14ac:dyDescent="0.2">
      <c r="B3968" s="3"/>
    </row>
    <row r="3969" spans="2:2" x14ac:dyDescent="0.2">
      <c r="B3969" s="3"/>
    </row>
    <row r="3970" spans="2:2" x14ac:dyDescent="0.2">
      <c r="B3970" s="3"/>
    </row>
    <row r="3971" spans="2:2" x14ac:dyDescent="0.2">
      <c r="B3971" s="3"/>
    </row>
    <row r="3972" spans="2:2" x14ac:dyDescent="0.2">
      <c r="B3972" s="3"/>
    </row>
    <row r="3973" spans="2:2" x14ac:dyDescent="0.2">
      <c r="B3973" s="3"/>
    </row>
    <row r="3974" spans="2:2" x14ac:dyDescent="0.2">
      <c r="B3974" s="3"/>
    </row>
    <row r="3975" spans="2:2" x14ac:dyDescent="0.2">
      <c r="B3975" s="3"/>
    </row>
    <row r="3976" spans="2:2" x14ac:dyDescent="0.2">
      <c r="B3976" s="3"/>
    </row>
    <row r="3977" spans="2:2" x14ac:dyDescent="0.2">
      <c r="B3977" s="3"/>
    </row>
    <row r="3978" spans="2:2" x14ac:dyDescent="0.2">
      <c r="B3978" s="3"/>
    </row>
    <row r="3979" spans="2:2" x14ac:dyDescent="0.2">
      <c r="B3979" s="3"/>
    </row>
    <row r="3980" spans="2:2" x14ac:dyDescent="0.2">
      <c r="B3980" s="3"/>
    </row>
    <row r="3981" spans="2:2" x14ac:dyDescent="0.2">
      <c r="B3981" s="3"/>
    </row>
    <row r="3982" spans="2:2" x14ac:dyDescent="0.2">
      <c r="B3982" s="3"/>
    </row>
    <row r="3983" spans="2:2" x14ac:dyDescent="0.2">
      <c r="B3983" s="3"/>
    </row>
    <row r="3984" spans="2:2" x14ac:dyDescent="0.2">
      <c r="B3984" s="3"/>
    </row>
    <row r="3985" spans="2:2" x14ac:dyDescent="0.2">
      <c r="B3985" s="3"/>
    </row>
    <row r="3986" spans="2:2" x14ac:dyDescent="0.2">
      <c r="B3986" s="3"/>
    </row>
    <row r="3987" spans="2:2" x14ac:dyDescent="0.2">
      <c r="B3987" s="3"/>
    </row>
    <row r="3988" spans="2:2" x14ac:dyDescent="0.2">
      <c r="B3988" s="3"/>
    </row>
    <row r="3989" spans="2:2" x14ac:dyDescent="0.2">
      <c r="B3989" s="3"/>
    </row>
    <row r="3990" spans="2:2" x14ac:dyDescent="0.2">
      <c r="B3990" s="3"/>
    </row>
    <row r="3991" spans="2:2" x14ac:dyDescent="0.2">
      <c r="B3991" s="3"/>
    </row>
    <row r="3992" spans="2:2" x14ac:dyDescent="0.2">
      <c r="B3992" s="3"/>
    </row>
    <row r="3993" spans="2:2" x14ac:dyDescent="0.2">
      <c r="B3993" s="3"/>
    </row>
    <row r="3994" spans="2:2" x14ac:dyDescent="0.2">
      <c r="B3994" s="3"/>
    </row>
    <row r="3995" spans="2:2" x14ac:dyDescent="0.2">
      <c r="B3995" s="3"/>
    </row>
    <row r="3996" spans="2:2" x14ac:dyDescent="0.2">
      <c r="B3996" s="3"/>
    </row>
    <row r="3997" spans="2:2" x14ac:dyDescent="0.2">
      <c r="B3997" s="3"/>
    </row>
    <row r="3998" spans="2:2" x14ac:dyDescent="0.2">
      <c r="B3998" s="3"/>
    </row>
    <row r="3999" spans="2:2" x14ac:dyDescent="0.2">
      <c r="B3999" s="3"/>
    </row>
    <row r="4000" spans="2:2" x14ac:dyDescent="0.2">
      <c r="B4000" s="3"/>
    </row>
    <row r="4001" spans="2:2" x14ac:dyDescent="0.2">
      <c r="B4001" s="3"/>
    </row>
    <row r="4002" spans="2:2" x14ac:dyDescent="0.2">
      <c r="B4002" s="3"/>
    </row>
    <row r="4003" spans="2:2" x14ac:dyDescent="0.2">
      <c r="B4003" s="3"/>
    </row>
    <row r="4004" spans="2:2" x14ac:dyDescent="0.2">
      <c r="B4004" s="3"/>
    </row>
    <row r="4005" spans="2:2" x14ac:dyDescent="0.2">
      <c r="B4005" s="3"/>
    </row>
    <row r="4006" spans="2:2" x14ac:dyDescent="0.2">
      <c r="B4006" s="3"/>
    </row>
    <row r="4007" spans="2:2" x14ac:dyDescent="0.2">
      <c r="B4007" s="3"/>
    </row>
    <row r="4008" spans="2:2" x14ac:dyDescent="0.2">
      <c r="B4008" s="3"/>
    </row>
    <row r="4009" spans="2:2" x14ac:dyDescent="0.2">
      <c r="B4009" s="3"/>
    </row>
    <row r="4010" spans="2:2" x14ac:dyDescent="0.2">
      <c r="B4010" s="3"/>
    </row>
    <row r="4011" spans="2:2" x14ac:dyDescent="0.2">
      <c r="B4011" s="3"/>
    </row>
    <row r="4012" spans="2:2" x14ac:dyDescent="0.2">
      <c r="B4012" s="3"/>
    </row>
    <row r="4013" spans="2:2" x14ac:dyDescent="0.2">
      <c r="B4013" s="3"/>
    </row>
    <row r="4014" spans="2:2" x14ac:dyDescent="0.2">
      <c r="B4014" s="3"/>
    </row>
    <row r="4015" spans="2:2" x14ac:dyDescent="0.2">
      <c r="B4015" s="3"/>
    </row>
    <row r="4016" spans="2:2" x14ac:dyDescent="0.2">
      <c r="B4016" s="3"/>
    </row>
    <row r="4017" spans="2:2" x14ac:dyDescent="0.2">
      <c r="B4017" s="3"/>
    </row>
    <row r="4018" spans="2:2" x14ac:dyDescent="0.2">
      <c r="B4018" s="3"/>
    </row>
    <row r="4019" spans="2:2" x14ac:dyDescent="0.2">
      <c r="B4019" s="3"/>
    </row>
    <row r="4020" spans="2:2" x14ac:dyDescent="0.2">
      <c r="B4020" s="3"/>
    </row>
    <row r="4021" spans="2:2" x14ac:dyDescent="0.2">
      <c r="B4021" s="3"/>
    </row>
    <row r="4022" spans="2:2" x14ac:dyDescent="0.2">
      <c r="B4022" s="3"/>
    </row>
    <row r="4023" spans="2:2" x14ac:dyDescent="0.2">
      <c r="B4023" s="3"/>
    </row>
    <row r="4024" spans="2:2" x14ac:dyDescent="0.2">
      <c r="B4024" s="3"/>
    </row>
    <row r="4025" spans="2:2" x14ac:dyDescent="0.2">
      <c r="B4025" s="3"/>
    </row>
    <row r="4026" spans="2:2" x14ac:dyDescent="0.2">
      <c r="B4026" s="3"/>
    </row>
    <row r="4027" spans="2:2" x14ac:dyDescent="0.2">
      <c r="B4027" s="3"/>
    </row>
    <row r="4028" spans="2:2" x14ac:dyDescent="0.2">
      <c r="B4028" s="3"/>
    </row>
    <row r="4029" spans="2:2" x14ac:dyDescent="0.2">
      <c r="B4029" s="3"/>
    </row>
    <row r="4030" spans="2:2" x14ac:dyDescent="0.2">
      <c r="B4030" s="3"/>
    </row>
    <row r="4031" spans="2:2" x14ac:dyDescent="0.2">
      <c r="B4031" s="3"/>
    </row>
    <row r="4032" spans="2:2" x14ac:dyDescent="0.2">
      <c r="B4032" s="3"/>
    </row>
    <row r="4033" spans="2:2" x14ac:dyDescent="0.2">
      <c r="B4033" s="3"/>
    </row>
    <row r="4034" spans="2:2" x14ac:dyDescent="0.2">
      <c r="B4034" s="3"/>
    </row>
    <row r="4035" spans="2:2" x14ac:dyDescent="0.2">
      <c r="B4035" s="3"/>
    </row>
    <row r="4036" spans="2:2" x14ac:dyDescent="0.2">
      <c r="B4036" s="3"/>
    </row>
    <row r="4037" spans="2:2" x14ac:dyDescent="0.2">
      <c r="B4037" s="3"/>
    </row>
    <row r="4038" spans="2:2" x14ac:dyDescent="0.2">
      <c r="B4038" s="3"/>
    </row>
    <row r="4039" spans="2:2" x14ac:dyDescent="0.2">
      <c r="B4039" s="3"/>
    </row>
    <row r="4040" spans="2:2" x14ac:dyDescent="0.2">
      <c r="B4040" s="3"/>
    </row>
    <row r="4041" spans="2:2" x14ac:dyDescent="0.2">
      <c r="B4041" s="3"/>
    </row>
    <row r="4042" spans="2:2" x14ac:dyDescent="0.2">
      <c r="B4042" s="3"/>
    </row>
    <row r="4043" spans="2:2" x14ac:dyDescent="0.2">
      <c r="B4043" s="3"/>
    </row>
    <row r="4044" spans="2:2" x14ac:dyDescent="0.2">
      <c r="B4044" s="3"/>
    </row>
    <row r="4045" spans="2:2" x14ac:dyDescent="0.2">
      <c r="B4045" s="3"/>
    </row>
    <row r="4046" spans="2:2" x14ac:dyDescent="0.2">
      <c r="B4046" s="3"/>
    </row>
    <row r="4047" spans="2:2" x14ac:dyDescent="0.2">
      <c r="B4047" s="3"/>
    </row>
    <row r="4048" spans="2:2" x14ac:dyDescent="0.2">
      <c r="B4048" s="3"/>
    </row>
    <row r="4049" spans="2:2" x14ac:dyDescent="0.2">
      <c r="B4049" s="3"/>
    </row>
    <row r="4050" spans="2:2" x14ac:dyDescent="0.2">
      <c r="B4050" s="3"/>
    </row>
    <row r="4051" spans="2:2" x14ac:dyDescent="0.2">
      <c r="B4051" s="3"/>
    </row>
    <row r="4052" spans="2:2" x14ac:dyDescent="0.2">
      <c r="B4052" s="3"/>
    </row>
    <row r="4053" spans="2:2" x14ac:dyDescent="0.2">
      <c r="B4053" s="3"/>
    </row>
    <row r="4054" spans="2:2" x14ac:dyDescent="0.2">
      <c r="B4054" s="3"/>
    </row>
    <row r="4055" spans="2:2" x14ac:dyDescent="0.2">
      <c r="B4055" s="3"/>
    </row>
    <row r="4056" spans="2:2" x14ac:dyDescent="0.2">
      <c r="B4056" s="3"/>
    </row>
    <row r="4057" spans="2:2" x14ac:dyDescent="0.2">
      <c r="B4057" s="3"/>
    </row>
    <row r="4058" spans="2:2" x14ac:dyDescent="0.2">
      <c r="B4058" s="3"/>
    </row>
    <row r="4059" spans="2:2" x14ac:dyDescent="0.2">
      <c r="B4059" s="3"/>
    </row>
    <row r="4060" spans="2:2" x14ac:dyDescent="0.2">
      <c r="B4060" s="3"/>
    </row>
    <row r="4061" spans="2:2" x14ac:dyDescent="0.2">
      <c r="B4061" s="3"/>
    </row>
    <row r="4062" spans="2:2" x14ac:dyDescent="0.2">
      <c r="B4062" s="3"/>
    </row>
    <row r="4063" spans="2:2" x14ac:dyDescent="0.2">
      <c r="B4063" s="3"/>
    </row>
    <row r="4064" spans="2:2" x14ac:dyDescent="0.2">
      <c r="B4064" s="3"/>
    </row>
    <row r="4065" spans="2:2" x14ac:dyDescent="0.2">
      <c r="B4065" s="3"/>
    </row>
    <row r="4066" spans="2:2" x14ac:dyDescent="0.2">
      <c r="B4066" s="3"/>
    </row>
    <row r="4067" spans="2:2" x14ac:dyDescent="0.2">
      <c r="B4067" s="3"/>
    </row>
    <row r="4068" spans="2:2" x14ac:dyDescent="0.2">
      <c r="B4068" s="3"/>
    </row>
    <row r="4069" spans="2:2" x14ac:dyDescent="0.2">
      <c r="B4069" s="3"/>
    </row>
    <row r="4070" spans="2:2" x14ac:dyDescent="0.2">
      <c r="B4070" s="3"/>
    </row>
    <row r="4071" spans="2:2" x14ac:dyDescent="0.2">
      <c r="B4071" s="3"/>
    </row>
    <row r="4072" spans="2:2" x14ac:dyDescent="0.2">
      <c r="B4072" s="3"/>
    </row>
    <row r="4073" spans="2:2" x14ac:dyDescent="0.2">
      <c r="B4073" s="3"/>
    </row>
    <row r="4074" spans="2:2" x14ac:dyDescent="0.2">
      <c r="B4074" s="3"/>
    </row>
    <row r="4075" spans="2:2" x14ac:dyDescent="0.2">
      <c r="B4075" s="3"/>
    </row>
    <row r="4076" spans="2:2" x14ac:dyDescent="0.2">
      <c r="B4076" s="3"/>
    </row>
    <row r="4077" spans="2:2" x14ac:dyDescent="0.2">
      <c r="B4077" s="3"/>
    </row>
    <row r="4078" spans="2:2" x14ac:dyDescent="0.2">
      <c r="B4078" s="3"/>
    </row>
    <row r="4079" spans="2:2" x14ac:dyDescent="0.2">
      <c r="B4079" s="3"/>
    </row>
    <row r="4080" spans="2:2" x14ac:dyDescent="0.2">
      <c r="B4080" s="3"/>
    </row>
    <row r="4081" spans="2:2" x14ac:dyDescent="0.2">
      <c r="B4081" s="3"/>
    </row>
    <row r="4082" spans="2:2" x14ac:dyDescent="0.2">
      <c r="B4082" s="3"/>
    </row>
    <row r="4083" spans="2:2" x14ac:dyDescent="0.2">
      <c r="B4083" s="3"/>
    </row>
    <row r="4084" spans="2:2" x14ac:dyDescent="0.2">
      <c r="B4084" s="3"/>
    </row>
    <row r="4085" spans="2:2" x14ac:dyDescent="0.2">
      <c r="B4085" s="3"/>
    </row>
    <row r="4086" spans="2:2" x14ac:dyDescent="0.2">
      <c r="B4086" s="3"/>
    </row>
    <row r="4087" spans="2:2" x14ac:dyDescent="0.2">
      <c r="B4087" s="3"/>
    </row>
    <row r="4088" spans="2:2" x14ac:dyDescent="0.2">
      <c r="B4088" s="3"/>
    </row>
    <row r="4089" spans="2:2" x14ac:dyDescent="0.2">
      <c r="B4089" s="3"/>
    </row>
    <row r="4090" spans="2:2" x14ac:dyDescent="0.2">
      <c r="B4090" s="3"/>
    </row>
    <row r="4091" spans="2:2" x14ac:dyDescent="0.2">
      <c r="B4091" s="3"/>
    </row>
    <row r="4092" spans="2:2" x14ac:dyDescent="0.2">
      <c r="B4092" s="3"/>
    </row>
    <row r="4093" spans="2:2" x14ac:dyDescent="0.2">
      <c r="B4093" s="3"/>
    </row>
    <row r="4094" spans="2:2" x14ac:dyDescent="0.2">
      <c r="B4094" s="3"/>
    </row>
    <row r="4095" spans="2:2" x14ac:dyDescent="0.2">
      <c r="B4095" s="3"/>
    </row>
    <row r="4096" spans="2:2" x14ac:dyDescent="0.2">
      <c r="B4096" s="3"/>
    </row>
    <row r="4097" spans="2:2" x14ac:dyDescent="0.2">
      <c r="B4097" s="3"/>
    </row>
    <row r="4098" spans="2:2" x14ac:dyDescent="0.2">
      <c r="B4098" s="3"/>
    </row>
    <row r="4099" spans="2:2" x14ac:dyDescent="0.2">
      <c r="B4099" s="3"/>
    </row>
    <row r="4100" spans="2:2" x14ac:dyDescent="0.2">
      <c r="B4100" s="3"/>
    </row>
    <row r="4101" spans="2:2" x14ac:dyDescent="0.2">
      <c r="B4101" s="3"/>
    </row>
    <row r="4102" spans="2:2" x14ac:dyDescent="0.2">
      <c r="B4102" s="3"/>
    </row>
    <row r="4103" spans="2:2" x14ac:dyDescent="0.2">
      <c r="B4103" s="3"/>
    </row>
    <row r="4104" spans="2:2" x14ac:dyDescent="0.2">
      <c r="B4104" s="3"/>
    </row>
    <row r="4105" spans="2:2" x14ac:dyDescent="0.2">
      <c r="B4105" s="3"/>
    </row>
    <row r="4106" spans="2:2" x14ac:dyDescent="0.2">
      <c r="B4106" s="3"/>
    </row>
    <row r="4107" spans="2:2" x14ac:dyDescent="0.2">
      <c r="B4107" s="3"/>
    </row>
    <row r="4108" spans="2:2" x14ac:dyDescent="0.2">
      <c r="B4108" s="3"/>
    </row>
    <row r="4109" spans="2:2" x14ac:dyDescent="0.2">
      <c r="B4109" s="3"/>
    </row>
    <row r="4110" spans="2:2" x14ac:dyDescent="0.2">
      <c r="B4110" s="3"/>
    </row>
    <row r="4111" spans="2:2" x14ac:dyDescent="0.2">
      <c r="B4111" s="3"/>
    </row>
    <row r="4112" spans="2:2" x14ac:dyDescent="0.2">
      <c r="B4112" s="3"/>
    </row>
    <row r="4113" spans="2:2" x14ac:dyDescent="0.2">
      <c r="B4113" s="3"/>
    </row>
    <row r="4114" spans="2:2" x14ac:dyDescent="0.2">
      <c r="B4114" s="3"/>
    </row>
    <row r="4115" spans="2:2" x14ac:dyDescent="0.2">
      <c r="B4115" s="3"/>
    </row>
    <row r="4116" spans="2:2" x14ac:dyDescent="0.2">
      <c r="B4116" s="3"/>
    </row>
    <row r="4117" spans="2:2" x14ac:dyDescent="0.2">
      <c r="B4117" s="3"/>
    </row>
    <row r="4118" spans="2:2" x14ac:dyDescent="0.2">
      <c r="B4118" s="3"/>
    </row>
    <row r="4119" spans="2:2" x14ac:dyDescent="0.2">
      <c r="B4119" s="3"/>
    </row>
    <row r="4120" spans="2:2" x14ac:dyDescent="0.2">
      <c r="B4120" s="3"/>
    </row>
    <row r="4121" spans="2:2" x14ac:dyDescent="0.2">
      <c r="B4121" s="3"/>
    </row>
    <row r="4122" spans="2:2" x14ac:dyDescent="0.2">
      <c r="B4122" s="3"/>
    </row>
    <row r="4123" spans="2:2" x14ac:dyDescent="0.2">
      <c r="B4123" s="3"/>
    </row>
    <row r="4124" spans="2:2" x14ac:dyDescent="0.2">
      <c r="B4124" s="3"/>
    </row>
    <row r="4125" spans="2:2" x14ac:dyDescent="0.2">
      <c r="B4125" s="3"/>
    </row>
    <row r="4126" spans="2:2" x14ac:dyDescent="0.2">
      <c r="B4126" s="3"/>
    </row>
    <row r="4127" spans="2:2" x14ac:dyDescent="0.2">
      <c r="B4127" s="3"/>
    </row>
    <row r="4128" spans="2:2" x14ac:dyDescent="0.2">
      <c r="B4128" s="3"/>
    </row>
    <row r="4129" spans="2:2" x14ac:dyDescent="0.2">
      <c r="B4129" s="3"/>
    </row>
    <row r="4130" spans="2:2" x14ac:dyDescent="0.2">
      <c r="B4130" s="3"/>
    </row>
    <row r="4131" spans="2:2" x14ac:dyDescent="0.2">
      <c r="B4131" s="3"/>
    </row>
    <row r="4132" spans="2:2" x14ac:dyDescent="0.2">
      <c r="B4132" s="3"/>
    </row>
    <row r="4133" spans="2:2" x14ac:dyDescent="0.2">
      <c r="B4133" s="3"/>
    </row>
    <row r="4134" spans="2:2" x14ac:dyDescent="0.2">
      <c r="B4134" s="3"/>
    </row>
    <row r="4135" spans="2:2" x14ac:dyDescent="0.2">
      <c r="B4135" s="3"/>
    </row>
    <row r="4136" spans="2:2" x14ac:dyDescent="0.2">
      <c r="B4136" s="3"/>
    </row>
    <row r="4137" spans="2:2" x14ac:dyDescent="0.2">
      <c r="B4137" s="3"/>
    </row>
    <row r="4138" spans="2:2" x14ac:dyDescent="0.2">
      <c r="B4138" s="3"/>
    </row>
    <row r="4139" spans="2:2" x14ac:dyDescent="0.2">
      <c r="B4139" s="3"/>
    </row>
    <row r="4140" spans="2:2" x14ac:dyDescent="0.2">
      <c r="B4140" s="3"/>
    </row>
    <row r="4141" spans="2:2" x14ac:dyDescent="0.2">
      <c r="B4141" s="3"/>
    </row>
    <row r="4142" spans="2:2" x14ac:dyDescent="0.2">
      <c r="B4142" s="3"/>
    </row>
    <row r="4143" spans="2:2" x14ac:dyDescent="0.2">
      <c r="B4143" s="3"/>
    </row>
    <row r="4144" spans="2:2" x14ac:dyDescent="0.2">
      <c r="B4144" s="3"/>
    </row>
    <row r="4145" spans="2:2" x14ac:dyDescent="0.2">
      <c r="B4145" s="3"/>
    </row>
    <row r="4146" spans="2:2" x14ac:dyDescent="0.2">
      <c r="B4146" s="3"/>
    </row>
    <row r="4147" spans="2:2" x14ac:dyDescent="0.2">
      <c r="B4147" s="3"/>
    </row>
    <row r="4148" spans="2:2" x14ac:dyDescent="0.2">
      <c r="B4148" s="3"/>
    </row>
    <row r="4149" spans="2:2" x14ac:dyDescent="0.2">
      <c r="B4149" s="3"/>
    </row>
    <row r="4150" spans="2:2" x14ac:dyDescent="0.2">
      <c r="B4150" s="3"/>
    </row>
    <row r="4151" spans="2:2" x14ac:dyDescent="0.2">
      <c r="B4151" s="3"/>
    </row>
    <row r="4152" spans="2:2" x14ac:dyDescent="0.2">
      <c r="B4152" s="3"/>
    </row>
    <row r="4153" spans="2:2" x14ac:dyDescent="0.2">
      <c r="B4153" s="3"/>
    </row>
    <row r="4154" spans="2:2" x14ac:dyDescent="0.2">
      <c r="B4154" s="3"/>
    </row>
    <row r="4155" spans="2:2" x14ac:dyDescent="0.2">
      <c r="B4155" s="3"/>
    </row>
    <row r="4156" spans="2:2" x14ac:dyDescent="0.2">
      <c r="B4156" s="3"/>
    </row>
    <row r="4157" spans="2:2" x14ac:dyDescent="0.2">
      <c r="B4157" s="3"/>
    </row>
    <row r="4158" spans="2:2" x14ac:dyDescent="0.2">
      <c r="B4158" s="3"/>
    </row>
    <row r="4159" spans="2:2" x14ac:dyDescent="0.2">
      <c r="B4159" s="3"/>
    </row>
    <row r="4160" spans="2:2" x14ac:dyDescent="0.2">
      <c r="B4160" s="3"/>
    </row>
    <row r="4161" spans="2:2" x14ac:dyDescent="0.2">
      <c r="B4161" s="3"/>
    </row>
    <row r="4162" spans="2:2" x14ac:dyDescent="0.2">
      <c r="B4162" s="3"/>
    </row>
    <row r="4163" spans="2:2" x14ac:dyDescent="0.2">
      <c r="B4163" s="3"/>
    </row>
    <row r="4164" spans="2:2" x14ac:dyDescent="0.2">
      <c r="B4164" s="3"/>
    </row>
    <row r="4165" spans="2:2" x14ac:dyDescent="0.2">
      <c r="B4165" s="3"/>
    </row>
    <row r="4166" spans="2:2" x14ac:dyDescent="0.2">
      <c r="B4166" s="3"/>
    </row>
    <row r="4167" spans="2:2" x14ac:dyDescent="0.2">
      <c r="B4167" s="3"/>
    </row>
    <row r="4168" spans="2:2" x14ac:dyDescent="0.2">
      <c r="B4168" s="3"/>
    </row>
    <row r="4169" spans="2:2" x14ac:dyDescent="0.2">
      <c r="B4169" s="3"/>
    </row>
    <row r="4170" spans="2:2" x14ac:dyDescent="0.2">
      <c r="B4170" s="3"/>
    </row>
    <row r="4171" spans="2:2" x14ac:dyDescent="0.2">
      <c r="B4171" s="3"/>
    </row>
    <row r="4172" spans="2:2" x14ac:dyDescent="0.2">
      <c r="B4172" s="3"/>
    </row>
    <row r="4173" spans="2:2" x14ac:dyDescent="0.2">
      <c r="B4173" s="3"/>
    </row>
    <row r="4174" spans="2:2" x14ac:dyDescent="0.2">
      <c r="B4174" s="3"/>
    </row>
    <row r="4175" spans="2:2" x14ac:dyDescent="0.2">
      <c r="B4175" s="3"/>
    </row>
    <row r="4176" spans="2:2" x14ac:dyDescent="0.2">
      <c r="B4176" s="3"/>
    </row>
    <row r="4177" spans="2:2" x14ac:dyDescent="0.2">
      <c r="B4177" s="3"/>
    </row>
    <row r="4178" spans="2:2" x14ac:dyDescent="0.2">
      <c r="B4178" s="3"/>
    </row>
    <row r="4179" spans="2:2" x14ac:dyDescent="0.2">
      <c r="B4179" s="3"/>
    </row>
    <row r="4180" spans="2:2" x14ac:dyDescent="0.2">
      <c r="B4180" s="3"/>
    </row>
    <row r="4181" spans="2:2" x14ac:dyDescent="0.2">
      <c r="B4181" s="3"/>
    </row>
    <row r="4182" spans="2:2" x14ac:dyDescent="0.2">
      <c r="B4182" s="3"/>
    </row>
    <row r="4183" spans="2:2" x14ac:dyDescent="0.2">
      <c r="B4183" s="3"/>
    </row>
    <row r="4184" spans="2:2" x14ac:dyDescent="0.2">
      <c r="B4184" s="3"/>
    </row>
    <row r="4185" spans="2:2" x14ac:dyDescent="0.2">
      <c r="B4185" s="3"/>
    </row>
    <row r="4186" spans="2:2" x14ac:dyDescent="0.2">
      <c r="B4186" s="3"/>
    </row>
    <row r="4187" spans="2:2" x14ac:dyDescent="0.2">
      <c r="B4187" s="3"/>
    </row>
    <row r="4188" spans="2:2" x14ac:dyDescent="0.2">
      <c r="B4188" s="3"/>
    </row>
    <row r="4189" spans="2:2" x14ac:dyDescent="0.2">
      <c r="B4189" s="3"/>
    </row>
    <row r="4190" spans="2:2" x14ac:dyDescent="0.2">
      <c r="B4190" s="3"/>
    </row>
    <row r="4191" spans="2:2" x14ac:dyDescent="0.2">
      <c r="B4191" s="3"/>
    </row>
    <row r="4192" spans="2:2" x14ac:dyDescent="0.2">
      <c r="B4192" s="3"/>
    </row>
    <row r="4193" spans="2:2" x14ac:dyDescent="0.2">
      <c r="B4193" s="3"/>
    </row>
    <row r="4194" spans="2:2" x14ac:dyDescent="0.2">
      <c r="B4194" s="3"/>
    </row>
    <row r="4195" spans="2:2" x14ac:dyDescent="0.2">
      <c r="B4195" s="3"/>
    </row>
    <row r="4196" spans="2:2" x14ac:dyDescent="0.2">
      <c r="B4196" s="3"/>
    </row>
    <row r="4197" spans="2:2" x14ac:dyDescent="0.2">
      <c r="B4197" s="3"/>
    </row>
    <row r="4198" spans="2:2" x14ac:dyDescent="0.2">
      <c r="B4198" s="3"/>
    </row>
    <row r="4199" spans="2:2" x14ac:dyDescent="0.2">
      <c r="B4199" s="3"/>
    </row>
    <row r="4200" spans="2:2" x14ac:dyDescent="0.2">
      <c r="B4200" s="3"/>
    </row>
    <row r="4201" spans="2:2" x14ac:dyDescent="0.2">
      <c r="B4201" s="3"/>
    </row>
    <row r="4202" spans="2:2" x14ac:dyDescent="0.2">
      <c r="B4202" s="3"/>
    </row>
    <row r="4203" spans="2:2" x14ac:dyDescent="0.2">
      <c r="B4203" s="3"/>
    </row>
    <row r="4204" spans="2:2" x14ac:dyDescent="0.2">
      <c r="B4204" s="3"/>
    </row>
    <row r="4205" spans="2:2" x14ac:dyDescent="0.2">
      <c r="B4205" s="3"/>
    </row>
    <row r="4206" spans="2:2" x14ac:dyDescent="0.2">
      <c r="B4206" s="3"/>
    </row>
    <row r="4207" spans="2:2" x14ac:dyDescent="0.2">
      <c r="B4207" s="3"/>
    </row>
    <row r="4208" spans="2:2" x14ac:dyDescent="0.2">
      <c r="B4208" s="3"/>
    </row>
    <row r="4209" spans="2:2" x14ac:dyDescent="0.2">
      <c r="B4209" s="3"/>
    </row>
    <row r="4210" spans="2:2" x14ac:dyDescent="0.2">
      <c r="B4210" s="3"/>
    </row>
    <row r="4211" spans="2:2" x14ac:dyDescent="0.2">
      <c r="B4211" s="3"/>
    </row>
    <row r="4212" spans="2:2" x14ac:dyDescent="0.2">
      <c r="B4212" s="3"/>
    </row>
    <row r="4213" spans="2:2" x14ac:dyDescent="0.2">
      <c r="B4213" s="3"/>
    </row>
    <row r="4214" spans="2:2" x14ac:dyDescent="0.2">
      <c r="B4214" s="3"/>
    </row>
    <row r="4215" spans="2:2" x14ac:dyDescent="0.2">
      <c r="B4215" s="3"/>
    </row>
    <row r="4216" spans="2:2" x14ac:dyDescent="0.2">
      <c r="B4216" s="3"/>
    </row>
    <row r="4217" spans="2:2" x14ac:dyDescent="0.2">
      <c r="B4217" s="3"/>
    </row>
    <row r="4218" spans="2:2" x14ac:dyDescent="0.2">
      <c r="B4218" s="3"/>
    </row>
    <row r="4219" spans="2:2" x14ac:dyDescent="0.2">
      <c r="B4219" s="3"/>
    </row>
    <row r="4220" spans="2:2" x14ac:dyDescent="0.2">
      <c r="B4220" s="3"/>
    </row>
    <row r="4221" spans="2:2" x14ac:dyDescent="0.2">
      <c r="B4221" s="3"/>
    </row>
    <row r="4222" spans="2:2" x14ac:dyDescent="0.2">
      <c r="B4222" s="3"/>
    </row>
    <row r="4223" spans="2:2" x14ac:dyDescent="0.2">
      <c r="B4223" s="3"/>
    </row>
    <row r="4224" spans="2:2" x14ac:dyDescent="0.2">
      <c r="B4224" s="3"/>
    </row>
    <row r="4225" spans="2:2" x14ac:dyDescent="0.2">
      <c r="B4225" s="3"/>
    </row>
    <row r="4226" spans="2:2" x14ac:dyDescent="0.2">
      <c r="B4226" s="3"/>
    </row>
    <row r="4227" spans="2:2" x14ac:dyDescent="0.2">
      <c r="B4227" s="3"/>
    </row>
    <row r="4228" spans="2:2" x14ac:dyDescent="0.2">
      <c r="B4228" s="3"/>
    </row>
    <row r="4229" spans="2:2" x14ac:dyDescent="0.2">
      <c r="B4229" s="3"/>
    </row>
    <row r="4230" spans="2:2" x14ac:dyDescent="0.2">
      <c r="B4230" s="3"/>
    </row>
    <row r="4231" spans="2:2" x14ac:dyDescent="0.2">
      <c r="B4231" s="3"/>
    </row>
    <row r="4232" spans="2:2" x14ac:dyDescent="0.2">
      <c r="B4232" s="3"/>
    </row>
    <row r="4233" spans="2:2" x14ac:dyDescent="0.2">
      <c r="B4233" s="3"/>
    </row>
    <row r="4234" spans="2:2" x14ac:dyDescent="0.2">
      <c r="B4234" s="3"/>
    </row>
    <row r="4235" spans="2:2" x14ac:dyDescent="0.2">
      <c r="B4235" s="3"/>
    </row>
    <row r="4236" spans="2:2" x14ac:dyDescent="0.2">
      <c r="B4236" s="3"/>
    </row>
    <row r="4237" spans="2:2" x14ac:dyDescent="0.2">
      <c r="B4237" s="3"/>
    </row>
    <row r="4238" spans="2:2" x14ac:dyDescent="0.2">
      <c r="B4238" s="3"/>
    </row>
    <row r="4239" spans="2:2" x14ac:dyDescent="0.2">
      <c r="B4239" s="3"/>
    </row>
    <row r="4240" spans="2:2" x14ac:dyDescent="0.2">
      <c r="B4240" s="3"/>
    </row>
    <row r="4241" spans="2:2" x14ac:dyDescent="0.2">
      <c r="B4241" s="3"/>
    </row>
    <row r="4242" spans="2:2" x14ac:dyDescent="0.2">
      <c r="B4242" s="3"/>
    </row>
    <row r="4243" spans="2:2" x14ac:dyDescent="0.2">
      <c r="B4243" s="3"/>
    </row>
    <row r="4244" spans="2:2" x14ac:dyDescent="0.2">
      <c r="B4244" s="3"/>
    </row>
    <row r="4245" spans="2:2" x14ac:dyDescent="0.2">
      <c r="B4245" s="3"/>
    </row>
    <row r="4246" spans="2:2" x14ac:dyDescent="0.2">
      <c r="B4246" s="3"/>
    </row>
    <row r="4247" spans="2:2" x14ac:dyDescent="0.2">
      <c r="B4247" s="3"/>
    </row>
    <row r="4248" spans="2:2" x14ac:dyDescent="0.2">
      <c r="B4248" s="3"/>
    </row>
    <row r="4249" spans="2:2" x14ac:dyDescent="0.2">
      <c r="B4249" s="3"/>
    </row>
    <row r="4250" spans="2:2" x14ac:dyDescent="0.2">
      <c r="B4250" s="3"/>
    </row>
    <row r="4251" spans="2:2" x14ac:dyDescent="0.2">
      <c r="B4251" s="3"/>
    </row>
    <row r="4252" spans="2:2" x14ac:dyDescent="0.2">
      <c r="B4252" s="3"/>
    </row>
    <row r="4253" spans="2:2" x14ac:dyDescent="0.2">
      <c r="B4253" s="3"/>
    </row>
    <row r="4254" spans="2:2" x14ac:dyDescent="0.2">
      <c r="B4254" s="3"/>
    </row>
    <row r="4255" spans="2:2" x14ac:dyDescent="0.2">
      <c r="B4255" s="3"/>
    </row>
    <row r="4256" spans="2:2" x14ac:dyDescent="0.2">
      <c r="B4256" s="3"/>
    </row>
    <row r="4257" spans="2:2" x14ac:dyDescent="0.2">
      <c r="B4257" s="3"/>
    </row>
    <row r="4258" spans="2:2" x14ac:dyDescent="0.2">
      <c r="B4258" s="3"/>
    </row>
    <row r="4259" spans="2:2" x14ac:dyDescent="0.2">
      <c r="B4259" s="3"/>
    </row>
    <row r="4260" spans="2:2" x14ac:dyDescent="0.2">
      <c r="B4260" s="3"/>
    </row>
    <row r="4261" spans="2:2" x14ac:dyDescent="0.2">
      <c r="B4261" s="3"/>
    </row>
    <row r="4262" spans="2:2" x14ac:dyDescent="0.2">
      <c r="B4262" s="3"/>
    </row>
    <row r="4263" spans="2:2" x14ac:dyDescent="0.2">
      <c r="B4263" s="3"/>
    </row>
    <row r="4264" spans="2:2" x14ac:dyDescent="0.2">
      <c r="B4264" s="3"/>
    </row>
    <row r="4265" spans="2:2" x14ac:dyDescent="0.2">
      <c r="B4265" s="3"/>
    </row>
    <row r="4266" spans="2:2" x14ac:dyDescent="0.2">
      <c r="B4266" s="3"/>
    </row>
    <row r="4267" spans="2:2" x14ac:dyDescent="0.2">
      <c r="B4267" s="3"/>
    </row>
    <row r="4268" spans="2:2" x14ac:dyDescent="0.2">
      <c r="B4268" s="3"/>
    </row>
    <row r="4269" spans="2:2" x14ac:dyDescent="0.2">
      <c r="B4269" s="3"/>
    </row>
    <row r="4270" spans="2:2" x14ac:dyDescent="0.2">
      <c r="B4270" s="3"/>
    </row>
    <row r="4271" spans="2:2" x14ac:dyDescent="0.2">
      <c r="B4271" s="3"/>
    </row>
    <row r="4272" spans="2:2" x14ac:dyDescent="0.2">
      <c r="B4272" s="3"/>
    </row>
    <row r="4273" spans="2:2" x14ac:dyDescent="0.2">
      <c r="B4273" s="3"/>
    </row>
    <row r="4274" spans="2:2" x14ac:dyDescent="0.2">
      <c r="B4274" s="3"/>
    </row>
    <row r="4275" spans="2:2" x14ac:dyDescent="0.2">
      <c r="B4275" s="3"/>
    </row>
    <row r="4276" spans="2:2" x14ac:dyDescent="0.2">
      <c r="B4276" s="3"/>
    </row>
    <row r="4277" spans="2:2" x14ac:dyDescent="0.2">
      <c r="B4277" s="3"/>
    </row>
    <row r="4278" spans="2:2" x14ac:dyDescent="0.2">
      <c r="B4278" s="3"/>
    </row>
    <row r="4279" spans="2:2" x14ac:dyDescent="0.2">
      <c r="B4279" s="3"/>
    </row>
    <row r="4280" spans="2:2" x14ac:dyDescent="0.2">
      <c r="B4280" s="3"/>
    </row>
    <row r="4281" spans="2:2" x14ac:dyDescent="0.2">
      <c r="B4281" s="3"/>
    </row>
    <row r="4282" spans="2:2" x14ac:dyDescent="0.2">
      <c r="B4282" s="3"/>
    </row>
    <row r="4283" spans="2:2" x14ac:dyDescent="0.2">
      <c r="B4283" s="3"/>
    </row>
    <row r="4284" spans="2:2" x14ac:dyDescent="0.2">
      <c r="B4284" s="3"/>
    </row>
    <row r="4285" spans="2:2" x14ac:dyDescent="0.2">
      <c r="B4285" s="3"/>
    </row>
    <row r="4286" spans="2:2" x14ac:dyDescent="0.2">
      <c r="B4286" s="3"/>
    </row>
    <row r="4287" spans="2:2" x14ac:dyDescent="0.2">
      <c r="B4287" s="3"/>
    </row>
    <row r="4288" spans="2:2" x14ac:dyDescent="0.2">
      <c r="B4288" s="3"/>
    </row>
    <row r="4289" spans="2:2" x14ac:dyDescent="0.2">
      <c r="B4289" s="3"/>
    </row>
    <row r="4290" spans="2:2" x14ac:dyDescent="0.2">
      <c r="B4290" s="3"/>
    </row>
    <row r="4291" spans="2:2" x14ac:dyDescent="0.2">
      <c r="B4291" s="3"/>
    </row>
    <row r="4292" spans="2:2" x14ac:dyDescent="0.2">
      <c r="B4292" s="3"/>
    </row>
    <row r="4293" spans="2:2" x14ac:dyDescent="0.2">
      <c r="B4293" s="3"/>
    </row>
    <row r="4294" spans="2:2" x14ac:dyDescent="0.2">
      <c r="B4294" s="3"/>
    </row>
    <row r="4295" spans="2:2" x14ac:dyDescent="0.2">
      <c r="B4295" s="3"/>
    </row>
    <row r="4296" spans="2:2" x14ac:dyDescent="0.2">
      <c r="B4296" s="3"/>
    </row>
    <row r="4297" spans="2:2" x14ac:dyDescent="0.2">
      <c r="B4297" s="3"/>
    </row>
    <row r="4298" spans="2:2" x14ac:dyDescent="0.2">
      <c r="B4298" s="3"/>
    </row>
    <row r="4299" spans="2:2" x14ac:dyDescent="0.2">
      <c r="B4299" s="3"/>
    </row>
    <row r="4300" spans="2:2" x14ac:dyDescent="0.2">
      <c r="B4300" s="3"/>
    </row>
    <row r="4301" spans="2:2" x14ac:dyDescent="0.2">
      <c r="B4301" s="3"/>
    </row>
    <row r="4302" spans="2:2" x14ac:dyDescent="0.2">
      <c r="B4302" s="3"/>
    </row>
    <row r="4303" spans="2:2" x14ac:dyDescent="0.2">
      <c r="B4303" s="3"/>
    </row>
    <row r="4304" spans="2:2" x14ac:dyDescent="0.2">
      <c r="B4304" s="3"/>
    </row>
    <row r="4305" spans="2:2" x14ac:dyDescent="0.2">
      <c r="B4305" s="3"/>
    </row>
    <row r="4306" spans="2:2" x14ac:dyDescent="0.2">
      <c r="B4306" s="3"/>
    </row>
    <row r="4307" spans="2:2" x14ac:dyDescent="0.2">
      <c r="B4307" s="3"/>
    </row>
    <row r="4308" spans="2:2" x14ac:dyDescent="0.2">
      <c r="B4308" s="3"/>
    </row>
    <row r="4309" spans="2:2" x14ac:dyDescent="0.2">
      <c r="B4309" s="3"/>
    </row>
    <row r="4310" spans="2:2" x14ac:dyDescent="0.2">
      <c r="B4310" s="3"/>
    </row>
    <row r="4311" spans="2:2" x14ac:dyDescent="0.2">
      <c r="B4311" s="3"/>
    </row>
    <row r="4312" spans="2:2" x14ac:dyDescent="0.2">
      <c r="B4312" s="3"/>
    </row>
    <row r="4313" spans="2:2" x14ac:dyDescent="0.2">
      <c r="B4313" s="3"/>
    </row>
    <row r="4314" spans="2:2" x14ac:dyDescent="0.2">
      <c r="B4314" s="3"/>
    </row>
    <row r="4315" spans="2:2" x14ac:dyDescent="0.2">
      <c r="B4315" s="3"/>
    </row>
    <row r="4316" spans="2:2" x14ac:dyDescent="0.2">
      <c r="B4316" s="3"/>
    </row>
    <row r="4317" spans="2:2" x14ac:dyDescent="0.2">
      <c r="B4317" s="3"/>
    </row>
    <row r="4318" spans="2:2" x14ac:dyDescent="0.2">
      <c r="B4318" s="3"/>
    </row>
    <row r="4319" spans="2:2" x14ac:dyDescent="0.2">
      <c r="B4319" s="3"/>
    </row>
    <row r="4320" spans="2:2" x14ac:dyDescent="0.2">
      <c r="B4320" s="3"/>
    </row>
    <row r="4321" spans="2:2" x14ac:dyDescent="0.2">
      <c r="B4321" s="3"/>
    </row>
    <row r="4322" spans="2:2" x14ac:dyDescent="0.2">
      <c r="B4322" s="3"/>
    </row>
    <row r="4323" spans="2:2" x14ac:dyDescent="0.2">
      <c r="B4323" s="3"/>
    </row>
    <row r="4324" spans="2:2" x14ac:dyDescent="0.2">
      <c r="B4324" s="3"/>
    </row>
    <row r="4325" spans="2:2" x14ac:dyDescent="0.2">
      <c r="B4325" s="3"/>
    </row>
    <row r="4326" spans="2:2" x14ac:dyDescent="0.2">
      <c r="B4326" s="3"/>
    </row>
    <row r="4327" spans="2:2" x14ac:dyDescent="0.2">
      <c r="B4327" s="3"/>
    </row>
    <row r="4328" spans="2:2" x14ac:dyDescent="0.2">
      <c r="B4328" s="3"/>
    </row>
    <row r="4329" spans="2:2" x14ac:dyDescent="0.2">
      <c r="B4329" s="3"/>
    </row>
    <row r="4330" spans="2:2" x14ac:dyDescent="0.2">
      <c r="B4330" s="3"/>
    </row>
    <row r="4331" spans="2:2" x14ac:dyDescent="0.2">
      <c r="B4331" s="3"/>
    </row>
    <row r="4332" spans="2:2" x14ac:dyDescent="0.2">
      <c r="B4332" s="3"/>
    </row>
    <row r="4333" spans="2:2" x14ac:dyDescent="0.2">
      <c r="B4333" s="3"/>
    </row>
    <row r="4334" spans="2:2" x14ac:dyDescent="0.2">
      <c r="B4334" s="3"/>
    </row>
    <row r="4335" spans="2:2" x14ac:dyDescent="0.2">
      <c r="B4335" s="3"/>
    </row>
    <row r="4336" spans="2:2" x14ac:dyDescent="0.2">
      <c r="B4336" s="3"/>
    </row>
    <row r="4337" spans="2:2" x14ac:dyDescent="0.2">
      <c r="B4337" s="3"/>
    </row>
    <row r="4338" spans="2:2" x14ac:dyDescent="0.2">
      <c r="B4338" s="3"/>
    </row>
    <row r="4339" spans="2:2" x14ac:dyDescent="0.2">
      <c r="B4339" s="3"/>
    </row>
    <row r="4340" spans="2:2" x14ac:dyDescent="0.2">
      <c r="B4340" s="3"/>
    </row>
    <row r="4341" spans="2:2" x14ac:dyDescent="0.2">
      <c r="B4341" s="3"/>
    </row>
    <row r="4342" spans="2:2" x14ac:dyDescent="0.2">
      <c r="B4342" s="3"/>
    </row>
    <row r="4343" spans="2:2" x14ac:dyDescent="0.2">
      <c r="B4343" s="3"/>
    </row>
    <row r="4344" spans="2:2" x14ac:dyDescent="0.2">
      <c r="B4344" s="3"/>
    </row>
    <row r="4345" spans="2:2" x14ac:dyDescent="0.2">
      <c r="B4345" s="3"/>
    </row>
    <row r="4346" spans="2:2" x14ac:dyDescent="0.2">
      <c r="B4346" s="3"/>
    </row>
    <row r="4347" spans="2:2" x14ac:dyDescent="0.2">
      <c r="B4347" s="3"/>
    </row>
    <row r="4348" spans="2:2" x14ac:dyDescent="0.2">
      <c r="B4348" s="3"/>
    </row>
    <row r="4349" spans="2:2" x14ac:dyDescent="0.2">
      <c r="B4349" s="3"/>
    </row>
    <row r="4350" spans="2:2" x14ac:dyDescent="0.2">
      <c r="B4350" s="3"/>
    </row>
    <row r="4351" spans="2:2" x14ac:dyDescent="0.2">
      <c r="B4351" s="3"/>
    </row>
    <row r="4352" spans="2:2" x14ac:dyDescent="0.2">
      <c r="B4352" s="3"/>
    </row>
    <row r="4353" spans="2:2" x14ac:dyDescent="0.2">
      <c r="B4353" s="3"/>
    </row>
    <row r="4354" spans="2:2" x14ac:dyDescent="0.2">
      <c r="B4354" s="3"/>
    </row>
    <row r="4355" spans="2:2" x14ac:dyDescent="0.2">
      <c r="B4355" s="3"/>
    </row>
    <row r="4356" spans="2:2" x14ac:dyDescent="0.2">
      <c r="B4356" s="3"/>
    </row>
    <row r="4357" spans="2:2" x14ac:dyDescent="0.2">
      <c r="B4357" s="3"/>
    </row>
    <row r="4358" spans="2:2" x14ac:dyDescent="0.2">
      <c r="B4358" s="3"/>
    </row>
    <row r="4359" spans="2:2" x14ac:dyDescent="0.2">
      <c r="B4359" s="3"/>
    </row>
    <row r="4360" spans="2:2" x14ac:dyDescent="0.2">
      <c r="B4360" s="3"/>
    </row>
    <row r="4361" spans="2:2" x14ac:dyDescent="0.2">
      <c r="B4361" s="3"/>
    </row>
    <row r="4362" spans="2:2" x14ac:dyDescent="0.2">
      <c r="B4362" s="3"/>
    </row>
    <row r="4363" spans="2:2" x14ac:dyDescent="0.2">
      <c r="B4363" s="3"/>
    </row>
    <row r="4364" spans="2:2" x14ac:dyDescent="0.2">
      <c r="B4364" s="3"/>
    </row>
    <row r="4365" spans="2:2" x14ac:dyDescent="0.2">
      <c r="B4365" s="3"/>
    </row>
    <row r="4366" spans="2:2" x14ac:dyDescent="0.2">
      <c r="B4366" s="3"/>
    </row>
    <row r="4367" spans="2:2" x14ac:dyDescent="0.2">
      <c r="B4367" s="3"/>
    </row>
    <row r="4368" spans="2:2" x14ac:dyDescent="0.2">
      <c r="B4368" s="3"/>
    </row>
    <row r="4369" spans="2:2" x14ac:dyDescent="0.2">
      <c r="B4369" s="3"/>
    </row>
    <row r="4370" spans="2:2" x14ac:dyDescent="0.2">
      <c r="B4370" s="3"/>
    </row>
    <row r="4371" spans="2:2" x14ac:dyDescent="0.2">
      <c r="B4371" s="3"/>
    </row>
    <row r="4372" spans="2:2" x14ac:dyDescent="0.2">
      <c r="B4372" s="3"/>
    </row>
    <row r="4373" spans="2:2" x14ac:dyDescent="0.2">
      <c r="B4373" s="3"/>
    </row>
    <row r="4374" spans="2:2" x14ac:dyDescent="0.2">
      <c r="B4374" s="3"/>
    </row>
    <row r="4375" spans="2:2" x14ac:dyDescent="0.2">
      <c r="B4375" s="3"/>
    </row>
    <row r="4376" spans="2:2" x14ac:dyDescent="0.2">
      <c r="B4376" s="3"/>
    </row>
    <row r="4377" spans="2:2" x14ac:dyDescent="0.2">
      <c r="B4377" s="3"/>
    </row>
    <row r="4378" spans="2:2" x14ac:dyDescent="0.2">
      <c r="B4378" s="3"/>
    </row>
    <row r="4379" spans="2:2" x14ac:dyDescent="0.2">
      <c r="B4379" s="3"/>
    </row>
    <row r="4380" spans="2:2" x14ac:dyDescent="0.2">
      <c r="B4380" s="3"/>
    </row>
    <row r="4381" spans="2:2" x14ac:dyDescent="0.2">
      <c r="B4381" s="3"/>
    </row>
    <row r="4382" spans="2:2" x14ac:dyDescent="0.2">
      <c r="B4382" s="3"/>
    </row>
    <row r="4383" spans="2:2" x14ac:dyDescent="0.2">
      <c r="B4383" s="3"/>
    </row>
    <row r="4384" spans="2:2" x14ac:dyDescent="0.2">
      <c r="B4384" s="3"/>
    </row>
    <row r="4385" spans="2:2" x14ac:dyDescent="0.2">
      <c r="B4385" s="3"/>
    </row>
    <row r="4386" spans="2:2" x14ac:dyDescent="0.2">
      <c r="B4386" s="3"/>
    </row>
    <row r="4387" spans="2:2" x14ac:dyDescent="0.2">
      <c r="B4387" s="3"/>
    </row>
    <row r="4388" spans="2:2" x14ac:dyDescent="0.2">
      <c r="B4388" s="3"/>
    </row>
    <row r="4389" spans="2:2" x14ac:dyDescent="0.2">
      <c r="B4389" s="3"/>
    </row>
    <row r="4390" spans="2:2" x14ac:dyDescent="0.2">
      <c r="B4390" s="3"/>
    </row>
    <row r="4391" spans="2:2" x14ac:dyDescent="0.2">
      <c r="B4391" s="3"/>
    </row>
    <row r="4392" spans="2:2" x14ac:dyDescent="0.2">
      <c r="B4392" s="3"/>
    </row>
    <row r="4393" spans="2:2" x14ac:dyDescent="0.2">
      <c r="B4393" s="3"/>
    </row>
    <row r="4394" spans="2:2" x14ac:dyDescent="0.2">
      <c r="B4394" s="3"/>
    </row>
    <row r="4395" spans="2:2" x14ac:dyDescent="0.2">
      <c r="B4395" s="3"/>
    </row>
    <row r="4396" spans="2:2" x14ac:dyDescent="0.2">
      <c r="B4396" s="3"/>
    </row>
    <row r="4397" spans="2:2" x14ac:dyDescent="0.2">
      <c r="B4397" s="3"/>
    </row>
    <row r="4398" spans="2:2" x14ac:dyDescent="0.2">
      <c r="B4398" s="3"/>
    </row>
    <row r="4399" spans="2:2" x14ac:dyDescent="0.2">
      <c r="B4399" s="3"/>
    </row>
    <row r="4400" spans="2:2" x14ac:dyDescent="0.2">
      <c r="B4400" s="3"/>
    </row>
    <row r="4401" spans="2:2" x14ac:dyDescent="0.2">
      <c r="B4401" s="3"/>
    </row>
    <row r="4402" spans="2:2" x14ac:dyDescent="0.2">
      <c r="B4402" s="3"/>
    </row>
    <row r="4403" spans="2:2" x14ac:dyDescent="0.2">
      <c r="B4403" s="3"/>
    </row>
    <row r="4404" spans="2:2" x14ac:dyDescent="0.2">
      <c r="B4404" s="3"/>
    </row>
    <row r="4405" spans="2:2" x14ac:dyDescent="0.2">
      <c r="B4405" s="3"/>
    </row>
    <row r="4406" spans="2:2" x14ac:dyDescent="0.2">
      <c r="B4406" s="3"/>
    </row>
    <row r="4407" spans="2:2" x14ac:dyDescent="0.2">
      <c r="B4407" s="3"/>
    </row>
    <row r="4408" spans="2:2" x14ac:dyDescent="0.2">
      <c r="B4408" s="3"/>
    </row>
    <row r="4409" spans="2:2" x14ac:dyDescent="0.2">
      <c r="B4409" s="3"/>
    </row>
    <row r="4410" spans="2:2" x14ac:dyDescent="0.2">
      <c r="B4410" s="3"/>
    </row>
    <row r="4411" spans="2:2" x14ac:dyDescent="0.2">
      <c r="B4411" s="3"/>
    </row>
    <row r="4412" spans="2:2" x14ac:dyDescent="0.2">
      <c r="B4412" s="3"/>
    </row>
    <row r="4413" spans="2:2" x14ac:dyDescent="0.2">
      <c r="B4413" s="3"/>
    </row>
    <row r="4414" spans="2:2" x14ac:dyDescent="0.2">
      <c r="B4414" s="3"/>
    </row>
    <row r="4415" spans="2:2" x14ac:dyDescent="0.2">
      <c r="B4415" s="3"/>
    </row>
    <row r="4416" spans="2:2" x14ac:dyDescent="0.2">
      <c r="B4416" s="3"/>
    </row>
    <row r="4417" spans="2:2" x14ac:dyDescent="0.2">
      <c r="B4417" s="3"/>
    </row>
    <row r="4418" spans="2:2" x14ac:dyDescent="0.2">
      <c r="B4418" s="3"/>
    </row>
    <row r="4419" spans="2:2" x14ac:dyDescent="0.2">
      <c r="B4419" s="3"/>
    </row>
    <row r="4420" spans="2:2" x14ac:dyDescent="0.2">
      <c r="B4420" s="3"/>
    </row>
    <row r="4421" spans="2:2" x14ac:dyDescent="0.2">
      <c r="B4421" s="3"/>
    </row>
    <row r="4422" spans="2:2" x14ac:dyDescent="0.2">
      <c r="B4422" s="3"/>
    </row>
    <row r="4423" spans="2:2" x14ac:dyDescent="0.2">
      <c r="B4423" s="3"/>
    </row>
    <row r="4424" spans="2:2" x14ac:dyDescent="0.2">
      <c r="B4424" s="3"/>
    </row>
    <row r="4425" spans="2:2" x14ac:dyDescent="0.2">
      <c r="B4425" s="3"/>
    </row>
    <row r="4426" spans="2:2" x14ac:dyDescent="0.2">
      <c r="B4426" s="3"/>
    </row>
    <row r="4427" spans="2:2" x14ac:dyDescent="0.2">
      <c r="B4427" s="3"/>
    </row>
    <row r="4428" spans="2:2" x14ac:dyDescent="0.2">
      <c r="B4428" s="3"/>
    </row>
    <row r="4429" spans="2:2" x14ac:dyDescent="0.2">
      <c r="B4429" s="3"/>
    </row>
    <row r="4430" spans="2:2" x14ac:dyDescent="0.2">
      <c r="B4430" s="3"/>
    </row>
    <row r="4431" spans="2:2" x14ac:dyDescent="0.2">
      <c r="B4431" s="3"/>
    </row>
    <row r="4432" spans="2:2" x14ac:dyDescent="0.2">
      <c r="B4432" s="3"/>
    </row>
    <row r="4433" spans="2:2" x14ac:dyDescent="0.2">
      <c r="B4433" s="3"/>
    </row>
    <row r="4434" spans="2:2" x14ac:dyDescent="0.2">
      <c r="B4434" s="3"/>
    </row>
    <row r="4435" spans="2:2" x14ac:dyDescent="0.2">
      <c r="B4435" s="3"/>
    </row>
    <row r="4436" spans="2:2" x14ac:dyDescent="0.2">
      <c r="B4436" s="3"/>
    </row>
    <row r="4437" spans="2:2" x14ac:dyDescent="0.2">
      <c r="B4437" s="3"/>
    </row>
    <row r="4438" spans="2:2" x14ac:dyDescent="0.2">
      <c r="B4438" s="3"/>
    </row>
    <row r="4439" spans="2:2" x14ac:dyDescent="0.2">
      <c r="B4439" s="3"/>
    </row>
    <row r="4440" spans="2:2" x14ac:dyDescent="0.2">
      <c r="B4440" s="3"/>
    </row>
    <row r="4441" spans="2:2" x14ac:dyDescent="0.2">
      <c r="B4441" s="3"/>
    </row>
    <row r="4442" spans="2:2" x14ac:dyDescent="0.2">
      <c r="B4442" s="3"/>
    </row>
    <row r="4443" spans="2:2" x14ac:dyDescent="0.2">
      <c r="B4443" s="3"/>
    </row>
    <row r="4444" spans="2:2" x14ac:dyDescent="0.2">
      <c r="B4444" s="3"/>
    </row>
    <row r="4445" spans="2:2" x14ac:dyDescent="0.2">
      <c r="B4445" s="3"/>
    </row>
    <row r="4446" spans="2:2" x14ac:dyDescent="0.2">
      <c r="B4446" s="3"/>
    </row>
    <row r="4447" spans="2:2" x14ac:dyDescent="0.2">
      <c r="B4447" s="3"/>
    </row>
    <row r="4448" spans="2:2" x14ac:dyDescent="0.2">
      <c r="B4448" s="3"/>
    </row>
    <row r="4449" spans="2:2" x14ac:dyDescent="0.2">
      <c r="B4449" s="3"/>
    </row>
    <row r="4450" spans="2:2" x14ac:dyDescent="0.2">
      <c r="B4450" s="3"/>
    </row>
    <row r="4451" spans="2:2" x14ac:dyDescent="0.2">
      <c r="B4451" s="3"/>
    </row>
    <row r="4452" spans="2:2" x14ac:dyDescent="0.2">
      <c r="B4452" s="3"/>
    </row>
    <row r="4453" spans="2:2" x14ac:dyDescent="0.2">
      <c r="B4453" s="3"/>
    </row>
    <row r="4454" spans="2:2" x14ac:dyDescent="0.2">
      <c r="B4454" s="3"/>
    </row>
    <row r="4455" spans="2:2" x14ac:dyDescent="0.2">
      <c r="B4455" s="3"/>
    </row>
    <row r="4456" spans="2:2" x14ac:dyDescent="0.2">
      <c r="B4456" s="3"/>
    </row>
    <row r="4457" spans="2:2" x14ac:dyDescent="0.2">
      <c r="B4457" s="3"/>
    </row>
    <row r="4458" spans="2:2" x14ac:dyDescent="0.2">
      <c r="B4458" s="3"/>
    </row>
    <row r="4459" spans="2:2" x14ac:dyDescent="0.2">
      <c r="B4459" s="3"/>
    </row>
    <row r="4460" spans="2:2" x14ac:dyDescent="0.2">
      <c r="B4460" s="3"/>
    </row>
    <row r="4461" spans="2:2" x14ac:dyDescent="0.2">
      <c r="B4461" s="3"/>
    </row>
    <row r="4462" spans="2:2" x14ac:dyDescent="0.2">
      <c r="B4462" s="3"/>
    </row>
    <row r="4463" spans="2:2" x14ac:dyDescent="0.2">
      <c r="B4463" s="3"/>
    </row>
    <row r="4464" spans="2:2" x14ac:dyDescent="0.2">
      <c r="B4464" s="3"/>
    </row>
    <row r="4465" spans="2:2" x14ac:dyDescent="0.2">
      <c r="B4465" s="3"/>
    </row>
    <row r="4466" spans="2:2" x14ac:dyDescent="0.2">
      <c r="B4466" s="3"/>
    </row>
    <row r="4467" spans="2:2" x14ac:dyDescent="0.2">
      <c r="B4467" s="3"/>
    </row>
    <row r="4468" spans="2:2" x14ac:dyDescent="0.2">
      <c r="B4468" s="3"/>
    </row>
    <row r="4469" spans="2:2" x14ac:dyDescent="0.2">
      <c r="B4469" s="3"/>
    </row>
    <row r="4470" spans="2:2" x14ac:dyDescent="0.2">
      <c r="B4470" s="3"/>
    </row>
    <row r="4471" spans="2:2" x14ac:dyDescent="0.2">
      <c r="B4471" s="3"/>
    </row>
    <row r="4472" spans="2:2" x14ac:dyDescent="0.2">
      <c r="B4472" s="3"/>
    </row>
    <row r="4473" spans="2:2" x14ac:dyDescent="0.2">
      <c r="B4473" s="3"/>
    </row>
    <row r="4474" spans="2:2" x14ac:dyDescent="0.2">
      <c r="B4474" s="3"/>
    </row>
    <row r="4475" spans="2:2" x14ac:dyDescent="0.2">
      <c r="B4475" s="3"/>
    </row>
    <row r="4476" spans="2:2" x14ac:dyDescent="0.2">
      <c r="B4476" s="3"/>
    </row>
    <row r="4477" spans="2:2" x14ac:dyDescent="0.2">
      <c r="B4477" s="3"/>
    </row>
    <row r="4478" spans="2:2" x14ac:dyDescent="0.2">
      <c r="B4478" s="3"/>
    </row>
    <row r="4479" spans="2:2" x14ac:dyDescent="0.2">
      <c r="B4479" s="3"/>
    </row>
    <row r="4480" spans="2:2" x14ac:dyDescent="0.2">
      <c r="B4480" s="3"/>
    </row>
    <row r="4481" spans="2:2" x14ac:dyDescent="0.2">
      <c r="B4481" s="3"/>
    </row>
    <row r="4482" spans="2:2" x14ac:dyDescent="0.2">
      <c r="B4482" s="3"/>
    </row>
    <row r="4483" spans="2:2" x14ac:dyDescent="0.2">
      <c r="B4483" s="3"/>
    </row>
    <row r="4484" spans="2:2" x14ac:dyDescent="0.2">
      <c r="B4484" s="3"/>
    </row>
    <row r="4485" spans="2:2" x14ac:dyDescent="0.2">
      <c r="B4485" s="3"/>
    </row>
    <row r="4486" spans="2:2" x14ac:dyDescent="0.2">
      <c r="B4486" s="3"/>
    </row>
    <row r="4487" spans="2:2" x14ac:dyDescent="0.2">
      <c r="B4487" s="3"/>
    </row>
    <row r="4488" spans="2:2" x14ac:dyDescent="0.2">
      <c r="B4488" s="3"/>
    </row>
    <row r="4489" spans="2:2" x14ac:dyDescent="0.2">
      <c r="B4489" s="3"/>
    </row>
    <row r="4490" spans="2:2" x14ac:dyDescent="0.2">
      <c r="B4490" s="3"/>
    </row>
    <row r="4491" spans="2:2" x14ac:dyDescent="0.2">
      <c r="B4491" s="3"/>
    </row>
    <row r="4492" spans="2:2" x14ac:dyDescent="0.2">
      <c r="B4492" s="3"/>
    </row>
    <row r="4493" spans="2:2" x14ac:dyDescent="0.2">
      <c r="B4493" s="3"/>
    </row>
    <row r="4494" spans="2:2" x14ac:dyDescent="0.2">
      <c r="B4494" s="3"/>
    </row>
    <row r="4495" spans="2:2" x14ac:dyDescent="0.2">
      <c r="B4495" s="3"/>
    </row>
    <row r="4496" spans="2:2" x14ac:dyDescent="0.2">
      <c r="B4496" s="3"/>
    </row>
    <row r="4497" spans="2:2" x14ac:dyDescent="0.2">
      <c r="B4497" s="3"/>
    </row>
    <row r="4498" spans="2:2" x14ac:dyDescent="0.2">
      <c r="B4498" s="3"/>
    </row>
    <row r="4499" spans="2:2" x14ac:dyDescent="0.2">
      <c r="B4499" s="3"/>
    </row>
    <row r="4500" spans="2:2" x14ac:dyDescent="0.2">
      <c r="B4500" s="3"/>
    </row>
    <row r="4501" spans="2:2" x14ac:dyDescent="0.2">
      <c r="B4501" s="3"/>
    </row>
    <row r="4502" spans="2:2" x14ac:dyDescent="0.2">
      <c r="B4502" s="3"/>
    </row>
    <row r="4503" spans="2:2" x14ac:dyDescent="0.2">
      <c r="B4503" s="3"/>
    </row>
    <row r="4504" spans="2:2" x14ac:dyDescent="0.2">
      <c r="B4504" s="3"/>
    </row>
    <row r="4505" spans="2:2" x14ac:dyDescent="0.2">
      <c r="B4505" s="3"/>
    </row>
    <row r="4506" spans="2:2" x14ac:dyDescent="0.2">
      <c r="B4506" s="3"/>
    </row>
    <row r="4507" spans="2:2" x14ac:dyDescent="0.2">
      <c r="B4507" s="3"/>
    </row>
    <row r="4508" spans="2:2" x14ac:dyDescent="0.2">
      <c r="B4508" s="3"/>
    </row>
    <row r="4509" spans="2:2" x14ac:dyDescent="0.2">
      <c r="B4509" s="3"/>
    </row>
    <row r="4510" spans="2:2" x14ac:dyDescent="0.2">
      <c r="B4510" s="3"/>
    </row>
    <row r="4511" spans="2:2" x14ac:dyDescent="0.2">
      <c r="B4511" s="3"/>
    </row>
    <row r="4512" spans="2:2" x14ac:dyDescent="0.2">
      <c r="B4512" s="3"/>
    </row>
    <row r="4513" spans="2:2" x14ac:dyDescent="0.2">
      <c r="B4513" s="3"/>
    </row>
    <row r="4514" spans="2:2" x14ac:dyDescent="0.2">
      <c r="B4514" s="3"/>
    </row>
    <row r="4515" spans="2:2" x14ac:dyDescent="0.2">
      <c r="B4515" s="3"/>
    </row>
    <row r="4516" spans="2:2" x14ac:dyDescent="0.2">
      <c r="B4516" s="3"/>
    </row>
    <row r="4517" spans="2:2" x14ac:dyDescent="0.2">
      <c r="B4517" s="3"/>
    </row>
    <row r="4518" spans="2:2" x14ac:dyDescent="0.2">
      <c r="B4518" s="3"/>
    </row>
    <row r="4519" spans="2:2" x14ac:dyDescent="0.2">
      <c r="B4519" s="3"/>
    </row>
    <row r="4520" spans="2:2" x14ac:dyDescent="0.2">
      <c r="B4520" s="3"/>
    </row>
    <row r="4521" spans="2:2" x14ac:dyDescent="0.2">
      <c r="B4521" s="3"/>
    </row>
    <row r="4522" spans="2:2" x14ac:dyDescent="0.2">
      <c r="B4522" s="3"/>
    </row>
    <row r="4523" spans="2:2" x14ac:dyDescent="0.2">
      <c r="B4523" s="3"/>
    </row>
    <row r="4524" spans="2:2" x14ac:dyDescent="0.2">
      <c r="B4524" s="3"/>
    </row>
    <row r="4525" spans="2:2" x14ac:dyDescent="0.2">
      <c r="B4525" s="3"/>
    </row>
    <row r="4526" spans="2:2" x14ac:dyDescent="0.2">
      <c r="B4526" s="3"/>
    </row>
    <row r="4527" spans="2:2" x14ac:dyDescent="0.2">
      <c r="B4527" s="3"/>
    </row>
    <row r="4528" spans="2:2" x14ac:dyDescent="0.2">
      <c r="B4528" s="3"/>
    </row>
    <row r="4529" spans="2:2" x14ac:dyDescent="0.2">
      <c r="B4529" s="3"/>
    </row>
    <row r="4530" spans="2:2" x14ac:dyDescent="0.2">
      <c r="B4530" s="3"/>
    </row>
    <row r="4531" spans="2:2" x14ac:dyDescent="0.2">
      <c r="B4531" s="3"/>
    </row>
    <row r="4532" spans="2:2" x14ac:dyDescent="0.2">
      <c r="B4532" s="3"/>
    </row>
    <row r="4533" spans="2:2" x14ac:dyDescent="0.2">
      <c r="B4533" s="3"/>
    </row>
    <row r="4534" spans="2:2" x14ac:dyDescent="0.2">
      <c r="B4534" s="3"/>
    </row>
    <row r="4535" spans="2:2" x14ac:dyDescent="0.2">
      <c r="B4535" s="3"/>
    </row>
    <row r="4536" spans="2:2" x14ac:dyDescent="0.2">
      <c r="B4536" s="3"/>
    </row>
    <row r="4537" spans="2:2" x14ac:dyDescent="0.2">
      <c r="B4537" s="3"/>
    </row>
    <row r="4538" spans="2:2" x14ac:dyDescent="0.2">
      <c r="B4538" s="3"/>
    </row>
    <row r="4539" spans="2:2" x14ac:dyDescent="0.2">
      <c r="B4539" s="3"/>
    </row>
    <row r="4540" spans="2:2" x14ac:dyDescent="0.2">
      <c r="B4540" s="3"/>
    </row>
    <row r="4541" spans="2:2" x14ac:dyDescent="0.2">
      <c r="B4541" s="3"/>
    </row>
    <row r="4542" spans="2:2" x14ac:dyDescent="0.2">
      <c r="B4542" s="3"/>
    </row>
    <row r="4543" spans="2:2" x14ac:dyDescent="0.2">
      <c r="B4543" s="3"/>
    </row>
    <row r="4544" spans="2:2" x14ac:dyDescent="0.2">
      <c r="B4544" s="3"/>
    </row>
    <row r="4545" spans="2:2" x14ac:dyDescent="0.2">
      <c r="B4545" s="3"/>
    </row>
    <row r="4546" spans="2:2" x14ac:dyDescent="0.2">
      <c r="B4546" s="3"/>
    </row>
    <row r="4547" spans="2:2" x14ac:dyDescent="0.2">
      <c r="B4547" s="3"/>
    </row>
    <row r="4548" spans="2:2" x14ac:dyDescent="0.2">
      <c r="B4548" s="3"/>
    </row>
    <row r="4549" spans="2:2" x14ac:dyDescent="0.2">
      <c r="B4549" s="3"/>
    </row>
    <row r="4550" spans="2:2" x14ac:dyDescent="0.2">
      <c r="B4550" s="3"/>
    </row>
    <row r="4551" spans="2:2" x14ac:dyDescent="0.2">
      <c r="B4551" s="3"/>
    </row>
    <row r="4552" spans="2:2" x14ac:dyDescent="0.2">
      <c r="B4552" s="3"/>
    </row>
    <row r="4553" spans="2:2" x14ac:dyDescent="0.2">
      <c r="B4553" s="3"/>
    </row>
    <row r="4554" spans="2:2" x14ac:dyDescent="0.2">
      <c r="B4554" s="3"/>
    </row>
    <row r="4555" spans="2:2" x14ac:dyDescent="0.2">
      <c r="B4555" s="3"/>
    </row>
    <row r="4556" spans="2:2" x14ac:dyDescent="0.2">
      <c r="B4556" s="3"/>
    </row>
    <row r="4557" spans="2:2" x14ac:dyDescent="0.2">
      <c r="B4557" s="3"/>
    </row>
    <row r="4558" spans="2:2" x14ac:dyDescent="0.2">
      <c r="B4558" s="3"/>
    </row>
    <row r="4559" spans="2:2" x14ac:dyDescent="0.2">
      <c r="B4559" s="3"/>
    </row>
    <row r="4560" spans="2:2" x14ac:dyDescent="0.2">
      <c r="B4560" s="3"/>
    </row>
    <row r="4561" spans="2:2" x14ac:dyDescent="0.2">
      <c r="B4561" s="3"/>
    </row>
    <row r="4562" spans="2:2" x14ac:dyDescent="0.2">
      <c r="B4562" s="3"/>
    </row>
    <row r="4563" spans="2:2" x14ac:dyDescent="0.2">
      <c r="B4563" s="3"/>
    </row>
    <row r="4564" spans="2:2" x14ac:dyDescent="0.2">
      <c r="B4564" s="3"/>
    </row>
    <row r="4565" spans="2:2" x14ac:dyDescent="0.2">
      <c r="B4565" s="3"/>
    </row>
    <row r="4566" spans="2:2" x14ac:dyDescent="0.2">
      <c r="B4566" s="3"/>
    </row>
    <row r="4567" spans="2:2" x14ac:dyDescent="0.2">
      <c r="B4567" s="3"/>
    </row>
    <row r="4568" spans="2:2" x14ac:dyDescent="0.2">
      <c r="B4568" s="3"/>
    </row>
    <row r="4569" spans="2:2" x14ac:dyDescent="0.2">
      <c r="B4569" s="3"/>
    </row>
    <row r="4570" spans="2:2" x14ac:dyDescent="0.2">
      <c r="B4570" s="3"/>
    </row>
    <row r="4571" spans="2:2" x14ac:dyDescent="0.2">
      <c r="B4571" s="3"/>
    </row>
    <row r="4572" spans="2:2" x14ac:dyDescent="0.2">
      <c r="B4572" s="3"/>
    </row>
    <row r="4573" spans="2:2" x14ac:dyDescent="0.2">
      <c r="B4573" s="3"/>
    </row>
    <row r="4574" spans="2:2" x14ac:dyDescent="0.2">
      <c r="B4574" s="3"/>
    </row>
    <row r="4575" spans="2:2" x14ac:dyDescent="0.2">
      <c r="B4575" s="3"/>
    </row>
    <row r="4576" spans="2:2" x14ac:dyDescent="0.2">
      <c r="B4576" s="3"/>
    </row>
    <row r="4577" spans="2:2" x14ac:dyDescent="0.2">
      <c r="B4577" s="3"/>
    </row>
    <row r="4578" spans="2:2" x14ac:dyDescent="0.2">
      <c r="B4578" s="3"/>
    </row>
    <row r="4579" spans="2:2" x14ac:dyDescent="0.2">
      <c r="B4579" s="3"/>
    </row>
    <row r="4580" spans="2:2" x14ac:dyDescent="0.2">
      <c r="B4580" s="3"/>
    </row>
    <row r="4581" spans="2:2" x14ac:dyDescent="0.2">
      <c r="B4581" s="3"/>
    </row>
    <row r="4582" spans="2:2" x14ac:dyDescent="0.2">
      <c r="B4582" s="3"/>
    </row>
    <row r="4583" spans="2:2" x14ac:dyDescent="0.2">
      <c r="B4583" s="3"/>
    </row>
    <row r="4584" spans="2:2" x14ac:dyDescent="0.2">
      <c r="B4584" s="3"/>
    </row>
    <row r="4585" spans="2:2" x14ac:dyDescent="0.2">
      <c r="B4585" s="3"/>
    </row>
    <row r="4586" spans="2:2" x14ac:dyDescent="0.2">
      <c r="B4586" s="3"/>
    </row>
    <row r="4587" spans="2:2" x14ac:dyDescent="0.2">
      <c r="B4587" s="3"/>
    </row>
    <row r="4588" spans="2:2" x14ac:dyDescent="0.2">
      <c r="B4588" s="3"/>
    </row>
    <row r="4589" spans="2:2" x14ac:dyDescent="0.2">
      <c r="B4589" s="3"/>
    </row>
    <row r="4590" spans="2:2" x14ac:dyDescent="0.2">
      <c r="B4590" s="3"/>
    </row>
    <row r="4591" spans="2:2" x14ac:dyDescent="0.2">
      <c r="B4591" s="3"/>
    </row>
    <row r="4592" spans="2:2" x14ac:dyDescent="0.2">
      <c r="B4592" s="3"/>
    </row>
    <row r="4593" spans="2:2" x14ac:dyDescent="0.2">
      <c r="B4593" s="3"/>
    </row>
    <row r="4594" spans="2:2" x14ac:dyDescent="0.2">
      <c r="B4594" s="3"/>
    </row>
    <row r="4595" spans="2:2" x14ac:dyDescent="0.2">
      <c r="B4595" s="3"/>
    </row>
    <row r="4596" spans="2:2" x14ac:dyDescent="0.2">
      <c r="B4596" s="3"/>
    </row>
    <row r="4597" spans="2:2" x14ac:dyDescent="0.2">
      <c r="B4597" s="3"/>
    </row>
    <row r="4598" spans="2:2" x14ac:dyDescent="0.2">
      <c r="B4598" s="3"/>
    </row>
    <row r="4599" spans="2:2" x14ac:dyDescent="0.2">
      <c r="B4599" s="3"/>
    </row>
    <row r="4600" spans="2:2" x14ac:dyDescent="0.2">
      <c r="B4600" s="3"/>
    </row>
    <row r="4601" spans="2:2" x14ac:dyDescent="0.2">
      <c r="B4601" s="3"/>
    </row>
    <row r="4602" spans="2:2" x14ac:dyDescent="0.2">
      <c r="B4602" s="3"/>
    </row>
    <row r="4603" spans="2:2" x14ac:dyDescent="0.2">
      <c r="B4603" s="3"/>
    </row>
    <row r="4604" spans="2:2" x14ac:dyDescent="0.2">
      <c r="B4604" s="3"/>
    </row>
    <row r="4605" spans="2:2" x14ac:dyDescent="0.2">
      <c r="B4605" s="3"/>
    </row>
    <row r="4606" spans="2:2" x14ac:dyDescent="0.2">
      <c r="B4606" s="3"/>
    </row>
    <row r="4607" spans="2:2" x14ac:dyDescent="0.2">
      <c r="B4607" s="3"/>
    </row>
    <row r="4608" spans="2:2" x14ac:dyDescent="0.2">
      <c r="B4608" s="3"/>
    </row>
    <row r="4609" spans="2:2" x14ac:dyDescent="0.2">
      <c r="B4609" s="3"/>
    </row>
    <row r="4610" spans="2:2" x14ac:dyDescent="0.2">
      <c r="B4610" s="3"/>
    </row>
    <row r="4611" spans="2:2" x14ac:dyDescent="0.2">
      <c r="B4611" s="3"/>
    </row>
    <row r="4612" spans="2:2" x14ac:dyDescent="0.2">
      <c r="B4612" s="3"/>
    </row>
    <row r="4613" spans="2:2" x14ac:dyDescent="0.2">
      <c r="B4613" s="3"/>
    </row>
    <row r="4614" spans="2:2" x14ac:dyDescent="0.2">
      <c r="B4614" s="3"/>
    </row>
    <row r="4615" spans="2:2" x14ac:dyDescent="0.2">
      <c r="B4615" s="3"/>
    </row>
    <row r="4616" spans="2:2" x14ac:dyDescent="0.2">
      <c r="B4616" s="3"/>
    </row>
    <row r="4617" spans="2:2" x14ac:dyDescent="0.2">
      <c r="B4617" s="3"/>
    </row>
    <row r="4618" spans="2:2" x14ac:dyDescent="0.2">
      <c r="B4618" s="3"/>
    </row>
    <row r="4619" spans="2:2" x14ac:dyDescent="0.2">
      <c r="B4619" s="3"/>
    </row>
    <row r="4620" spans="2:2" x14ac:dyDescent="0.2">
      <c r="B4620" s="3"/>
    </row>
    <row r="4621" spans="2:2" x14ac:dyDescent="0.2">
      <c r="B4621" s="3"/>
    </row>
    <row r="4622" spans="2:2" x14ac:dyDescent="0.2">
      <c r="B4622" s="3"/>
    </row>
    <row r="4623" spans="2:2" x14ac:dyDescent="0.2">
      <c r="B4623" s="3"/>
    </row>
    <row r="4624" spans="2:2" x14ac:dyDescent="0.2">
      <c r="B4624" s="3"/>
    </row>
    <row r="4625" spans="2:2" x14ac:dyDescent="0.2">
      <c r="B4625" s="3"/>
    </row>
    <row r="4626" spans="2:2" x14ac:dyDescent="0.2">
      <c r="B4626" s="3"/>
    </row>
    <row r="4627" spans="2:2" x14ac:dyDescent="0.2">
      <c r="B4627" s="3"/>
    </row>
    <row r="4628" spans="2:2" x14ac:dyDescent="0.2">
      <c r="B4628" s="3"/>
    </row>
    <row r="4629" spans="2:2" x14ac:dyDescent="0.2">
      <c r="B4629" s="3"/>
    </row>
    <row r="4630" spans="2:2" x14ac:dyDescent="0.2">
      <c r="B4630" s="3"/>
    </row>
    <row r="4631" spans="2:2" x14ac:dyDescent="0.2">
      <c r="B4631" s="3"/>
    </row>
    <row r="4632" spans="2:2" x14ac:dyDescent="0.2">
      <c r="B4632" s="3"/>
    </row>
    <row r="4633" spans="2:2" x14ac:dyDescent="0.2">
      <c r="B4633" s="3"/>
    </row>
    <row r="4634" spans="2:2" x14ac:dyDescent="0.2">
      <c r="B4634" s="3"/>
    </row>
    <row r="4635" spans="2:2" x14ac:dyDescent="0.2">
      <c r="B4635" s="3"/>
    </row>
    <row r="4636" spans="2:2" x14ac:dyDescent="0.2">
      <c r="B4636" s="3"/>
    </row>
    <row r="4637" spans="2:2" x14ac:dyDescent="0.2">
      <c r="B4637" s="3"/>
    </row>
    <row r="4638" spans="2:2" x14ac:dyDescent="0.2">
      <c r="B4638" s="3"/>
    </row>
    <row r="4639" spans="2:2" x14ac:dyDescent="0.2">
      <c r="B4639" s="3"/>
    </row>
    <row r="4640" spans="2:2" x14ac:dyDescent="0.2">
      <c r="B4640" s="3"/>
    </row>
    <row r="4641" spans="2:2" x14ac:dyDescent="0.2">
      <c r="B4641" s="3"/>
    </row>
    <row r="4642" spans="2:2" x14ac:dyDescent="0.2">
      <c r="B4642" s="3"/>
    </row>
    <row r="4643" spans="2:2" x14ac:dyDescent="0.2">
      <c r="B4643" s="3"/>
    </row>
    <row r="4644" spans="2:2" x14ac:dyDescent="0.2">
      <c r="B4644" s="3"/>
    </row>
    <row r="4645" spans="2:2" x14ac:dyDescent="0.2">
      <c r="B4645" s="3"/>
    </row>
    <row r="4646" spans="2:2" x14ac:dyDescent="0.2">
      <c r="B4646" s="3"/>
    </row>
    <row r="4647" spans="2:2" x14ac:dyDescent="0.2">
      <c r="B4647" s="3"/>
    </row>
    <row r="4648" spans="2:2" x14ac:dyDescent="0.2">
      <c r="B4648" s="3"/>
    </row>
    <row r="4649" spans="2:2" x14ac:dyDescent="0.2">
      <c r="B4649" s="3"/>
    </row>
    <row r="4650" spans="2:2" x14ac:dyDescent="0.2">
      <c r="B4650" s="3"/>
    </row>
    <row r="4651" spans="2:2" x14ac:dyDescent="0.2">
      <c r="B4651" s="3"/>
    </row>
    <row r="4652" spans="2:2" x14ac:dyDescent="0.2">
      <c r="B4652" s="3"/>
    </row>
    <row r="4653" spans="2:2" x14ac:dyDescent="0.2">
      <c r="B4653" s="3"/>
    </row>
    <row r="4654" spans="2:2" x14ac:dyDescent="0.2">
      <c r="B4654" s="3"/>
    </row>
    <row r="4655" spans="2:2" x14ac:dyDescent="0.2">
      <c r="B4655" s="3"/>
    </row>
    <row r="4656" spans="2:2" x14ac:dyDescent="0.2">
      <c r="B4656" s="3"/>
    </row>
    <row r="4657" spans="2:2" x14ac:dyDescent="0.2">
      <c r="B4657" s="3"/>
    </row>
    <row r="4658" spans="2:2" x14ac:dyDescent="0.2">
      <c r="B4658" s="3"/>
    </row>
    <row r="4659" spans="2:2" x14ac:dyDescent="0.2">
      <c r="B4659" s="3"/>
    </row>
    <row r="4660" spans="2:2" x14ac:dyDescent="0.2">
      <c r="B4660" s="3"/>
    </row>
    <row r="4661" spans="2:2" x14ac:dyDescent="0.2">
      <c r="B4661" s="3"/>
    </row>
    <row r="4662" spans="2:2" x14ac:dyDescent="0.2">
      <c r="B4662" s="3"/>
    </row>
    <row r="4663" spans="2:2" x14ac:dyDescent="0.2">
      <c r="B4663" s="3"/>
    </row>
    <row r="4664" spans="2:2" x14ac:dyDescent="0.2">
      <c r="B4664" s="3"/>
    </row>
    <row r="4665" spans="2:2" x14ac:dyDescent="0.2">
      <c r="B4665" s="3"/>
    </row>
    <row r="4666" spans="2:2" x14ac:dyDescent="0.2">
      <c r="B4666" s="3"/>
    </row>
  </sheetData>
  <sheetProtection sheet="1"/>
  <protectedRanges>
    <protectedRange sqref="A311:D315" name="Range1"/>
  </protectedRanges>
  <sortState xmlns:xlrd2="http://schemas.microsoft.com/office/spreadsheetml/2017/richdata2" ref="A21:V327">
    <sortCondition ref="C21:C327"/>
  </sortState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673"/>
  <sheetViews>
    <sheetView workbookViewId="0">
      <pane xSplit="13" ySplit="21" topLeftCell="N312" activePane="bottomRight" state="frozen"/>
      <selection pane="topRight" activeCell="N1" sqref="N1"/>
      <selection pane="bottomLeft" activeCell="A22" sqref="A22"/>
      <selection pane="bottomRight" activeCell="E13" sqref="E13"/>
    </sheetView>
  </sheetViews>
  <sheetFormatPr defaultRowHeight="12.75" x14ac:dyDescent="0.2"/>
  <cols>
    <col min="1" max="1" width="20.42578125" customWidth="1"/>
    <col min="2" max="2" width="4.42578125" customWidth="1"/>
    <col min="3" max="4" width="13.140625" bestFit="1" customWidth="1"/>
    <col min="5" max="5" width="9.140625" style="19"/>
    <col min="7" max="7" width="9.140625" style="19"/>
    <col min="8" max="16" width="8.85546875" customWidth="1"/>
    <col min="17" max="17" width="10.140625" bestFit="1" customWidth="1"/>
    <col min="18" max="18" width="10.140625" style="3" customWidth="1"/>
    <col min="19" max="20" width="9.140625" style="19"/>
    <col min="21" max="21" width="12.42578125" bestFit="1" customWidth="1"/>
    <col min="25" max="25" width="9.140625" style="3"/>
  </cols>
  <sheetData>
    <row r="1" spans="1:26" ht="21" thickBot="1" x14ac:dyDescent="0.35">
      <c r="A1" s="14" t="s">
        <v>60</v>
      </c>
      <c r="B1" s="3"/>
      <c r="X1" s="2" t="s">
        <v>1016</v>
      </c>
      <c r="Y1" s="2" t="s">
        <v>1017</v>
      </c>
      <c r="Z1" s="2" t="s">
        <v>1018</v>
      </c>
    </row>
    <row r="2" spans="1:26" ht="13.5" thickBot="1" x14ac:dyDescent="0.25">
      <c r="A2" t="s">
        <v>2</v>
      </c>
      <c r="B2" s="3" t="s">
        <v>29</v>
      </c>
      <c r="C2" s="79" t="s">
        <v>1035</v>
      </c>
      <c r="T2"/>
      <c r="U2" s="2" t="s">
        <v>1017</v>
      </c>
      <c r="V2" s="2" t="s">
        <v>1018</v>
      </c>
      <c r="X2">
        <v>10000</v>
      </c>
      <c r="Y2">
        <f t="shared" ref="Y2:Y33" si="0">U$3*SIN((2*PI()/U$4)*(X2-U$5))+U$6</f>
        <v>1.4039807514367526E-2</v>
      </c>
      <c r="Z2">
        <f>V$3*SIN((2*PI()/U$4)*(X2-U$5))+U$6</f>
        <v>-1.3794851857764249E-2</v>
      </c>
    </row>
    <row r="3" spans="1:26" ht="13.5" thickBot="1" x14ac:dyDescent="0.25">
      <c r="B3" s="3"/>
      <c r="C3" t="s">
        <v>28</v>
      </c>
      <c r="T3" t="s">
        <v>1019</v>
      </c>
      <c r="U3" s="3">
        <v>1.6344861901914472E-2</v>
      </c>
      <c r="V3" s="3">
        <v>-1.3815964437598211E-2</v>
      </c>
      <c r="X3">
        <v>10200</v>
      </c>
      <c r="Y3">
        <f t="shared" si="0"/>
        <v>1.4706667081055693E-2</v>
      </c>
      <c r="Z3">
        <f t="shared" ref="Z3:Z62" si="1">V$3*SIN((2*PI()/U$4)*(X3-U$5))+U$6</f>
        <v>-1.4358534078729158E-2</v>
      </c>
    </row>
    <row r="4" spans="1:26" ht="13.5" thickBot="1" x14ac:dyDescent="0.25">
      <c r="A4" s="1" t="s">
        <v>3</v>
      </c>
      <c r="B4" s="3"/>
      <c r="C4" s="9">
        <v>27534.072800000002</v>
      </c>
      <c r="D4" s="10">
        <v>1.5422075</v>
      </c>
      <c r="T4" t="s">
        <v>1020</v>
      </c>
      <c r="U4" s="3">
        <v>10056.835926679923</v>
      </c>
      <c r="V4" s="3"/>
      <c r="X4">
        <v>10400</v>
      </c>
      <c r="Y4">
        <f t="shared" si="0"/>
        <v>1.5127918250976865E-2</v>
      </c>
      <c r="Z4">
        <f t="shared" si="1"/>
        <v>-1.4714608741081974E-2</v>
      </c>
    </row>
    <row r="5" spans="1:26" x14ac:dyDescent="0.2">
      <c r="T5" t="s">
        <v>1021</v>
      </c>
      <c r="U5" s="3">
        <v>18175.369304043605</v>
      </c>
      <c r="V5" s="3"/>
      <c r="X5">
        <v>10600</v>
      </c>
      <c r="Y5">
        <f t="shared" si="0"/>
        <v>1.5296992421685088E-2</v>
      </c>
      <c r="Z5">
        <f t="shared" si="1"/>
        <v>-1.4857523544757837E-2</v>
      </c>
    </row>
    <row r="6" spans="1:26" x14ac:dyDescent="0.2">
      <c r="A6" s="1" t="s">
        <v>4</v>
      </c>
      <c r="T6" t="s">
        <v>1022</v>
      </c>
      <c r="U6" s="3">
        <v>-1.0444497404910316E-3</v>
      </c>
      <c r="V6" s="3"/>
      <c r="X6">
        <v>10800</v>
      </c>
      <c r="Y6">
        <f t="shared" si="0"/>
        <v>1.5211253206410272E-2</v>
      </c>
      <c r="Z6">
        <f t="shared" si="1"/>
        <v>-1.4785050008043175E-2</v>
      </c>
    </row>
    <row r="7" spans="1:26" x14ac:dyDescent="0.2">
      <c r="A7" t="s">
        <v>5</v>
      </c>
      <c r="C7">
        <f>+C4</f>
        <v>27534.072800000002</v>
      </c>
      <c r="D7">
        <v>53651.34418</v>
      </c>
      <c r="X7">
        <v>11000</v>
      </c>
      <c r="Y7">
        <f t="shared" si="0"/>
        <v>1.4872037543443354E-2</v>
      </c>
      <c r="Z7">
        <f t="shared" si="1"/>
        <v>-1.4498318216465404E-2</v>
      </c>
    </row>
    <row r="8" spans="1:26" x14ac:dyDescent="0.2">
      <c r="A8" t="s">
        <v>6</v>
      </c>
      <c r="C8">
        <f>+D4</f>
        <v>1.5422075</v>
      </c>
      <c r="T8" s="19" t="s">
        <v>1029</v>
      </c>
      <c r="U8" s="78">
        <f>U4*C8</f>
        <v>15509.727792395228</v>
      </c>
      <c r="V8" t="s">
        <v>1030</v>
      </c>
      <c r="X8">
        <v>11200</v>
      </c>
      <c r="Y8">
        <f t="shared" si="0"/>
        <v>1.4284634849152933E-2</v>
      </c>
      <c r="Z8">
        <f t="shared" si="1"/>
        <v>-1.4001799201280866E-2</v>
      </c>
    </row>
    <row r="9" spans="1:26" x14ac:dyDescent="0.2">
      <c r="A9" s="17" t="s">
        <v>65</v>
      </c>
      <c r="B9" s="17"/>
      <c r="C9" s="27">
        <v>274</v>
      </c>
      <c r="D9" s="27">
        <v>280</v>
      </c>
      <c r="U9" s="78">
        <f>U8/365.24</f>
        <v>42.464483058797576</v>
      </c>
      <c r="V9" t="s">
        <v>1031</v>
      </c>
      <c r="X9">
        <v>11400</v>
      </c>
      <c r="Y9">
        <f t="shared" si="0"/>
        <v>1.3458204539702052E-2</v>
      </c>
      <c r="Z9">
        <f t="shared" si="1"/>
        <v>-1.3303235222334717E-2</v>
      </c>
    </row>
    <row r="10" spans="1:26" ht="13.5" thickBot="1" x14ac:dyDescent="0.25">
      <c r="C10" s="2" t="s">
        <v>26</v>
      </c>
      <c r="D10" s="2" t="s">
        <v>27</v>
      </c>
      <c r="X10">
        <v>11600</v>
      </c>
      <c r="Y10">
        <f t="shared" si="0"/>
        <v>1.2405633207555455E-2</v>
      </c>
      <c r="Z10">
        <f t="shared" si="1"/>
        <v>-1.24135190423975E-2</v>
      </c>
    </row>
    <row r="11" spans="1:26" x14ac:dyDescent="0.2">
      <c r="A11" t="s">
        <v>7</v>
      </c>
      <c r="C11" s="15" t="e">
        <f ca="1">INTERCEPT(INDIRECT(C14):S$926,INDIRECT(C13):$F$926)</f>
        <v>#N/A</v>
      </c>
      <c r="D11" s="15" t="e">
        <f ca="1">INTERCEPT(INDIRECT(D14):T$926,INDIRECT(D13):$F$926)</f>
        <v>#N/A</v>
      </c>
      <c r="X11">
        <v>11800</v>
      </c>
      <c r="Y11">
        <f t="shared" si="0"/>
        <v>1.1143333679835204E-2</v>
      </c>
      <c r="Z11">
        <f t="shared" si="1"/>
        <v>-1.1346524075463132E-2</v>
      </c>
    </row>
    <row r="12" spans="1:26" x14ac:dyDescent="0.2">
      <c r="A12" t="s">
        <v>8</v>
      </c>
      <c r="C12" s="15" t="e">
        <f ca="1">SLOPE(INDIRECT(C14):S$926,INDIRECT(C13):$F$926)</f>
        <v>#N/A</v>
      </c>
      <c r="D12" s="15" t="e">
        <f ca="1">SLOPE(INDIRECT(D14):T$926,INDIRECT(D13):$F$926)</f>
        <v>#N/A</v>
      </c>
      <c r="X12">
        <v>12000</v>
      </c>
      <c r="Y12">
        <f t="shared" si="0"/>
        <v>9.6909890918234244E-3</v>
      </c>
      <c r="Z12">
        <f t="shared" si="1"/>
        <v>-1.0118888057519249E-2</v>
      </c>
    </row>
    <row r="13" spans="1:26" x14ac:dyDescent="0.2">
      <c r="C13" s="27" t="str">
        <f>"F"&amp;C9</f>
        <v>F274</v>
      </c>
      <c r="D13" s="27" t="str">
        <f>"F"&amp;D9</f>
        <v>F280</v>
      </c>
      <c r="X13">
        <v>12200</v>
      </c>
      <c r="Y13">
        <f t="shared" si="0"/>
        <v>8.0712459662941084E-3</v>
      </c>
      <c r="Z13">
        <f t="shared" si="1"/>
        <v>-8.7497536130284048E-3</v>
      </c>
    </row>
    <row r="14" spans="1:26" x14ac:dyDescent="0.2">
      <c r="A14" t="s">
        <v>9</v>
      </c>
      <c r="C14" s="27" t="str">
        <f>"R"&amp;C9</f>
        <v>R274</v>
      </c>
      <c r="D14" s="27" t="str">
        <f>"S"&amp;D9</f>
        <v>S280</v>
      </c>
      <c r="X14">
        <v>12400</v>
      </c>
      <c r="Y14">
        <f t="shared" si="0"/>
        <v>6.3093610845118796E-3</v>
      </c>
      <c r="Z14">
        <f t="shared" si="1"/>
        <v>-7.2604697624873375E-3</v>
      </c>
    </row>
    <row r="15" spans="1:26" x14ac:dyDescent="0.2">
      <c r="A15" s="4" t="s">
        <v>10</v>
      </c>
      <c r="C15" s="5" t="e">
        <f ca="1">($C7+C11)+($C8+C12)*INT(MAX($F21:$F3524))</f>
        <v>#N/A</v>
      </c>
      <c r="D15" s="5" t="e">
        <f ca="1">($C7+D11)+($C8+D12)*INT(MAX($F21:$F3524))</f>
        <v>#N/A</v>
      </c>
      <c r="Q15" t="s">
        <v>100</v>
      </c>
      <c r="R15" s="3">
        <v>0.2</v>
      </c>
      <c r="X15">
        <v>12600</v>
      </c>
      <c r="Y15">
        <f t="shared" si="0"/>
        <v>4.4328076552660267E-3</v>
      </c>
      <c r="Z15">
        <f t="shared" si="1"/>
        <v>-5.6742590254803211E-3</v>
      </c>
    </row>
    <row r="16" spans="1:26" x14ac:dyDescent="0.2">
      <c r="A16" s="1" t="s">
        <v>11</v>
      </c>
      <c r="C16" s="6" t="e">
        <f ca="1">+$C8+C12</f>
        <v>#N/A</v>
      </c>
      <c r="D16" s="15" t="e">
        <f ca="1">+$C8+D12</f>
        <v>#N/A</v>
      </c>
      <c r="Q16" t="s">
        <v>74</v>
      </c>
      <c r="R16" s="3">
        <v>0.1</v>
      </c>
      <c r="X16">
        <v>12800</v>
      </c>
      <c r="Y16">
        <f t="shared" si="0"/>
        <v>2.4708469229766258E-3</v>
      </c>
      <c r="Z16">
        <f t="shared" si="1"/>
        <v>-4.0158553101146046E-3</v>
      </c>
    </row>
    <row r="17" spans="1:26" ht="13.5" thickBot="1" x14ac:dyDescent="0.25">
      <c r="A17" s="17" t="s">
        <v>59</v>
      </c>
      <c r="C17">
        <f>COUNT(C21:C2182)</f>
        <v>310</v>
      </c>
      <c r="Q17" t="s">
        <v>97</v>
      </c>
      <c r="R17" s="3">
        <v>1</v>
      </c>
      <c r="U17" s="3">
        <f>SUM(U21:U535)</f>
        <v>4.8122550647161806E-4</v>
      </c>
      <c r="V17" s="3">
        <f>SUM(V21:V535)</f>
        <v>5.846091003070872E-3</v>
      </c>
      <c r="X17">
        <v>13000</v>
      </c>
      <c r="Y17">
        <f t="shared" si="0"/>
        <v>4.540718948213287E-4</v>
      </c>
      <c r="Z17">
        <f t="shared" si="1"/>
        <v>-2.3111182352564775E-3</v>
      </c>
    </row>
    <row r="18" spans="1:26" ht="15.75" thickTop="1" thickBot="1" x14ac:dyDescent="0.25">
      <c r="A18" s="1" t="s">
        <v>12</v>
      </c>
      <c r="C18" s="7" t="e">
        <f ca="1">+C15</f>
        <v>#N/A</v>
      </c>
      <c r="D18" s="8" t="e">
        <f ca="1">+C16</f>
        <v>#N/A</v>
      </c>
      <c r="E18" s="44">
        <f>S19</f>
        <v>71</v>
      </c>
      <c r="Q18" t="s">
        <v>95</v>
      </c>
      <c r="R18" s="3">
        <v>1</v>
      </c>
      <c r="U18" s="3" t="s">
        <v>1023</v>
      </c>
      <c r="V18" s="3" t="s">
        <v>1023</v>
      </c>
      <c r="X18">
        <v>13200</v>
      </c>
      <c r="Y18">
        <f t="shared" si="0"/>
        <v>-1.5860696984188244E-3</v>
      </c>
      <c r="Z18">
        <f t="shared" si="1"/>
        <v>-5.8662989947130784E-4</v>
      </c>
    </row>
    <row r="19" spans="1:26" ht="13.5" thickBot="1" x14ac:dyDescent="0.25">
      <c r="A19" s="1" t="s">
        <v>13</v>
      </c>
      <c r="C19" s="9" t="e">
        <f ca="1">D15</f>
        <v>#N/A</v>
      </c>
      <c r="D19" s="10" t="e">
        <f ca="1">D16</f>
        <v>#N/A</v>
      </c>
      <c r="E19" s="44">
        <f>T19</f>
        <v>70</v>
      </c>
      <c r="S19" s="3">
        <f>COUNT(S21:S174)</f>
        <v>71</v>
      </c>
      <c r="T19" s="3">
        <f>COUNT(T21:T174)</f>
        <v>70</v>
      </c>
      <c r="U19" s="3"/>
      <c r="X19">
        <v>13400</v>
      </c>
      <c r="Y19">
        <f t="shared" si="0"/>
        <v>-3.617765769285491E-3</v>
      </c>
      <c r="Z19">
        <f t="shared" si="1"/>
        <v>1.1307196157187877E-3</v>
      </c>
    </row>
    <row r="20" spans="1:26" ht="13.5" thickBot="1" x14ac:dyDescent="0.25">
      <c r="A20" s="2" t="s">
        <v>14</v>
      </c>
      <c r="B20" s="2" t="s">
        <v>15</v>
      </c>
      <c r="C20" s="2" t="s">
        <v>16</v>
      </c>
      <c r="D20" s="2" t="s">
        <v>17</v>
      </c>
      <c r="E20" s="65" t="s">
        <v>20</v>
      </c>
      <c r="F20" s="2" t="s">
        <v>21</v>
      </c>
      <c r="G20" s="65" t="s">
        <v>22</v>
      </c>
      <c r="H20" s="11" t="s">
        <v>100</v>
      </c>
      <c r="I20" s="11" t="s">
        <v>74</v>
      </c>
      <c r="J20" s="11" t="s">
        <v>97</v>
      </c>
      <c r="K20" s="11" t="s">
        <v>95</v>
      </c>
      <c r="L20" s="11" t="s">
        <v>1024</v>
      </c>
      <c r="M20" s="11" t="s">
        <v>1025</v>
      </c>
      <c r="N20" s="11" t="s">
        <v>1026</v>
      </c>
      <c r="O20" s="11" t="s">
        <v>23</v>
      </c>
      <c r="P20" s="12" t="s">
        <v>24</v>
      </c>
      <c r="Q20" s="2" t="s">
        <v>25</v>
      </c>
      <c r="R20" s="2" t="s">
        <v>1028</v>
      </c>
      <c r="S20" s="74" t="s">
        <v>26</v>
      </c>
      <c r="T20" s="75" t="s">
        <v>27</v>
      </c>
      <c r="U20" s="74" t="s">
        <v>26</v>
      </c>
      <c r="V20" s="75" t="s">
        <v>27</v>
      </c>
      <c r="W20" s="40" t="s">
        <v>68</v>
      </c>
      <c r="X20">
        <v>13600</v>
      </c>
      <c r="Y20">
        <f t="shared" si="0"/>
        <v>-5.6093359220113995E-3</v>
      </c>
      <c r="Z20">
        <f t="shared" si="1"/>
        <v>2.8141515449797076E-3</v>
      </c>
    </row>
    <row r="21" spans="1:26" x14ac:dyDescent="0.2">
      <c r="A21" s="62" t="s">
        <v>108</v>
      </c>
      <c r="B21" s="63" t="s">
        <v>18</v>
      </c>
      <c r="C21" s="64">
        <v>12395.785</v>
      </c>
      <c r="D21" s="64" t="s">
        <v>74</v>
      </c>
      <c r="E21" s="19">
        <f t="shared" ref="E21:E84" si="2">+(C21-C$7)/C$8</f>
        <v>-9815.9863701868926</v>
      </c>
      <c r="F21">
        <f t="shared" ref="F21:F84" si="3">ROUND(2*E21,0)/2</f>
        <v>-9816</v>
      </c>
      <c r="G21" s="19">
        <f t="shared" ref="G21:G52" si="4">+C21-(C$7+F21*C$8)</f>
        <v>2.1019999998316052E-2</v>
      </c>
      <c r="H21">
        <f t="shared" ref="H21:H52" si="5">G21</f>
        <v>2.1019999998316052E-2</v>
      </c>
      <c r="O21">
        <f>U$3*SIN((2*PI()/U$4)*($F21-U$5))+U$6</f>
        <v>1.4943571730185887E-2</v>
      </c>
      <c r="P21">
        <f t="shared" ref="P21:P84" si="6">V$3*SIN((2*PI()/U$4)*($F21-U$5))+U$6</f>
        <v>-1.4558784544418384E-2</v>
      </c>
      <c r="Q21" s="73" t="s">
        <v>1012</v>
      </c>
      <c r="R21" s="3">
        <f t="shared" ref="R21:R52" si="7">R$15</f>
        <v>0.2</v>
      </c>
      <c r="U21" s="3"/>
      <c r="V21" s="3"/>
      <c r="W21" s="41"/>
      <c r="X21">
        <v>13800</v>
      </c>
      <c r="Y21">
        <f t="shared" si="0"/>
        <v>-7.5297254474097621E-3</v>
      </c>
      <c r="Z21">
        <f t="shared" si="1"/>
        <v>4.4374160025480031E-3</v>
      </c>
    </row>
    <row r="22" spans="1:26" x14ac:dyDescent="0.2">
      <c r="A22" s="62" t="s">
        <v>108</v>
      </c>
      <c r="B22" s="63" t="s">
        <v>19</v>
      </c>
      <c r="C22" s="64">
        <v>12519.903</v>
      </c>
      <c r="D22" s="64" t="s">
        <v>74</v>
      </c>
      <c r="E22" s="19">
        <f t="shared" si="2"/>
        <v>-9735.5056307273844</v>
      </c>
      <c r="F22">
        <f t="shared" si="3"/>
        <v>-9735.5</v>
      </c>
      <c r="G22" s="19">
        <f t="shared" si="4"/>
        <v>-8.6837500020919833E-3</v>
      </c>
      <c r="H22">
        <f t="shared" si="5"/>
        <v>-8.6837500020919833E-3</v>
      </c>
      <c r="O22">
        <f t="shared" ref="O22:O85" si="8">U$3*SIN((2*PI()/U$4)*(F22-U$5))+U$6</f>
        <v>1.5094117139222981E-2</v>
      </c>
      <c r="P22">
        <f t="shared" si="6"/>
        <v>-1.4686037379589574E-2</v>
      </c>
      <c r="Q22" s="73" t="s">
        <v>1011</v>
      </c>
      <c r="R22" s="3">
        <f t="shared" si="7"/>
        <v>0.2</v>
      </c>
      <c r="T22" s="19">
        <f>G22</f>
        <v>-8.6837500020919833E-3</v>
      </c>
      <c r="U22" s="3"/>
      <c r="V22" s="3"/>
      <c r="W22" s="41"/>
      <c r="X22">
        <v>14000</v>
      </c>
      <c r="Y22">
        <f t="shared" si="0"/>
        <v>-9.3489895613840072E-3</v>
      </c>
      <c r="Z22">
        <f t="shared" si="1"/>
        <v>5.9752012987530911E-3</v>
      </c>
    </row>
    <row r="23" spans="1:26" x14ac:dyDescent="0.2">
      <c r="A23" s="62" t="s">
        <v>108</v>
      </c>
      <c r="B23" s="63" t="s">
        <v>19</v>
      </c>
      <c r="C23" s="64">
        <v>13105.936</v>
      </c>
      <c r="D23" s="64" t="s">
        <v>74</v>
      </c>
      <c r="E23" s="19">
        <f t="shared" si="2"/>
        <v>-9355.5094239912614</v>
      </c>
      <c r="F23">
        <f t="shared" si="3"/>
        <v>-9355.5</v>
      </c>
      <c r="G23" s="19">
        <f t="shared" si="4"/>
        <v>-1.4533750001646695E-2</v>
      </c>
      <c r="H23">
        <f t="shared" si="5"/>
        <v>-1.4533750001646695E-2</v>
      </c>
      <c r="O23">
        <f t="shared" si="8"/>
        <v>1.5250251258022474E-2</v>
      </c>
      <c r="P23">
        <f t="shared" si="6"/>
        <v>-1.4818014232362915E-2</v>
      </c>
      <c r="Q23" s="73" t="s">
        <v>1013</v>
      </c>
      <c r="R23" s="3">
        <f t="shared" si="7"/>
        <v>0.2</v>
      </c>
      <c r="T23" s="19">
        <f>G23</f>
        <v>-1.4533750001646695E-2</v>
      </c>
      <c r="U23" s="3"/>
      <c r="V23" s="3"/>
      <c r="W23" s="41"/>
      <c r="X23">
        <v>14200</v>
      </c>
      <c r="Y23">
        <f t="shared" si="0"/>
        <v>-1.1038760336288672E-2</v>
      </c>
      <c r="Z23">
        <f t="shared" si="1"/>
        <v>7.4035286271743319E-3</v>
      </c>
    </row>
    <row r="24" spans="1:26" x14ac:dyDescent="0.2">
      <c r="A24" s="62" t="s">
        <v>108</v>
      </c>
      <c r="B24" s="63" t="s">
        <v>18</v>
      </c>
      <c r="C24" s="64">
        <v>13552.428</v>
      </c>
      <c r="D24" s="64" t="s">
        <v>74</v>
      </c>
      <c r="E24" s="19">
        <f t="shared" si="2"/>
        <v>-9065.9945565042326</v>
      </c>
      <c r="F24">
        <f t="shared" si="3"/>
        <v>-9066</v>
      </c>
      <c r="G24" s="19">
        <f t="shared" si="4"/>
        <v>8.3949999971082434E-3</v>
      </c>
      <c r="H24">
        <f t="shared" si="5"/>
        <v>8.3949999971082434E-3</v>
      </c>
      <c r="O24">
        <f t="shared" si="8"/>
        <v>1.475427292810098E-2</v>
      </c>
      <c r="P24">
        <f t="shared" si="6"/>
        <v>-1.4398774289612948E-2</v>
      </c>
      <c r="Q24" s="73" t="s">
        <v>1014</v>
      </c>
      <c r="R24" s="3">
        <f t="shared" si="7"/>
        <v>0.2</v>
      </c>
      <c r="S24" s="19">
        <f>G24</f>
        <v>8.3949999971082434E-3</v>
      </c>
      <c r="U24" s="3"/>
      <c r="V24" s="3"/>
      <c r="W24" s="41"/>
      <c r="X24">
        <v>14400</v>
      </c>
      <c r="Y24">
        <f t="shared" si="0"/>
        <v>-1.2572689044244318E-2</v>
      </c>
      <c r="Z24">
        <f t="shared" si="1"/>
        <v>8.7001259680453379E-3</v>
      </c>
    </row>
    <row r="25" spans="1:26" x14ac:dyDescent="0.2">
      <c r="A25" s="62" t="s">
        <v>108</v>
      </c>
      <c r="B25" s="63" t="s">
        <v>18</v>
      </c>
      <c r="C25" s="64">
        <v>14801.618</v>
      </c>
      <c r="D25" s="64" t="s">
        <v>74</v>
      </c>
      <c r="E25" s="19">
        <f t="shared" si="2"/>
        <v>-8255.9933082934695</v>
      </c>
      <c r="F25">
        <f t="shared" si="3"/>
        <v>-8256</v>
      </c>
      <c r="G25" s="19">
        <f t="shared" si="4"/>
        <v>1.0319999997591367E-2</v>
      </c>
      <c r="H25">
        <f t="shared" si="5"/>
        <v>1.0319999997591367E-2</v>
      </c>
      <c r="O25">
        <f t="shared" si="8"/>
        <v>1.0743091172149458E-2</v>
      </c>
      <c r="P25">
        <f t="shared" si="6"/>
        <v>-1.100820758886414E-2</v>
      </c>
      <c r="Q25" s="73" t="s">
        <v>1015</v>
      </c>
      <c r="R25" s="3">
        <f t="shared" si="7"/>
        <v>0.2</v>
      </c>
      <c r="S25" s="19">
        <f>G25</f>
        <v>1.0319999997591367E-2</v>
      </c>
      <c r="U25" s="3"/>
      <c r="V25" s="3"/>
      <c r="W25" s="41"/>
      <c r="X25">
        <v>14600</v>
      </c>
      <c r="Y25">
        <f t="shared" si="0"/>
        <v>-1.3926857014912572E-2</v>
      </c>
      <c r="Z25">
        <f t="shared" si="1"/>
        <v>9.8447753776005065E-3</v>
      </c>
    </row>
    <row r="26" spans="1:26" x14ac:dyDescent="0.2">
      <c r="A26" s="62" t="s">
        <v>108</v>
      </c>
      <c r="B26" s="63" t="s">
        <v>19</v>
      </c>
      <c r="C26" s="64">
        <v>15357.574000000001</v>
      </c>
      <c r="D26" s="64" t="s">
        <v>74</v>
      </c>
      <c r="E26" s="19">
        <f t="shared" si="2"/>
        <v>-7895.4996652525688</v>
      </c>
      <c r="F26">
        <f t="shared" si="3"/>
        <v>-7895.5</v>
      </c>
      <c r="G26" s="19">
        <f t="shared" si="4"/>
        <v>5.1624999832711183E-4</v>
      </c>
      <c r="H26">
        <f t="shared" si="5"/>
        <v>5.1624999832711183E-4</v>
      </c>
      <c r="O26">
        <f t="shared" si="8"/>
        <v>7.9166351778538445E-3</v>
      </c>
      <c r="P26">
        <f t="shared" si="6"/>
        <v>-8.6190643990369745E-3</v>
      </c>
      <c r="Q26" s="13">
        <f t="shared" ref="Q26:Q89" si="9">C26-15018.5</f>
        <v>339.07400000000052</v>
      </c>
      <c r="R26" s="3">
        <f t="shared" si="7"/>
        <v>0.2</v>
      </c>
      <c r="T26" s="19">
        <f>G26</f>
        <v>5.1624999832711183E-4</v>
      </c>
      <c r="U26" s="3"/>
      <c r="V26" s="3"/>
      <c r="W26" s="41"/>
      <c r="X26">
        <v>14800</v>
      </c>
      <c r="Y26">
        <f t="shared" si="0"/>
        <v>-1.508014860119378E-2</v>
      </c>
      <c r="Z26">
        <f t="shared" si="1"/>
        <v>1.0819628248053704E-2</v>
      </c>
    </row>
    <row r="27" spans="1:26" x14ac:dyDescent="0.2">
      <c r="A27" s="62" t="s">
        <v>108</v>
      </c>
      <c r="B27" s="63" t="s">
        <v>18</v>
      </c>
      <c r="C27" s="64">
        <v>15603.574000000001</v>
      </c>
      <c r="D27" s="64" t="s">
        <v>74</v>
      </c>
      <c r="E27" s="19">
        <f t="shared" si="2"/>
        <v>-7735.9880560819483</v>
      </c>
      <c r="F27">
        <f t="shared" si="3"/>
        <v>-7736</v>
      </c>
      <c r="G27" s="19">
        <f t="shared" si="4"/>
        <v>1.8419999998513958E-2</v>
      </c>
      <c r="H27">
        <f t="shared" si="5"/>
        <v>1.8419999998513958E-2</v>
      </c>
      <c r="O27">
        <f t="shared" si="8"/>
        <v>6.5122674017981837E-3</v>
      </c>
      <c r="P27">
        <f t="shared" si="6"/>
        <v>-7.4319821607330052E-3</v>
      </c>
      <c r="Q27" s="13">
        <f t="shared" si="9"/>
        <v>585.07400000000052</v>
      </c>
      <c r="R27" s="3">
        <f t="shared" si="7"/>
        <v>0.2</v>
      </c>
      <c r="S27" s="19">
        <f>G27</f>
        <v>1.8419999998513958E-2</v>
      </c>
      <c r="U27" s="3"/>
      <c r="V27" s="3"/>
      <c r="W27" s="41"/>
      <c r="X27">
        <v>15000</v>
      </c>
      <c r="Y27">
        <f t="shared" si="0"/>
        <v>-1.6014580437164094E-2</v>
      </c>
      <c r="Z27">
        <f t="shared" si="1"/>
        <v>1.1609483622335777E-2</v>
      </c>
    </row>
    <row r="28" spans="1:26" x14ac:dyDescent="0.2">
      <c r="A28" s="62" t="s">
        <v>108</v>
      </c>
      <c r="B28" s="63" t="s">
        <v>18</v>
      </c>
      <c r="C28" s="64">
        <v>16451.787</v>
      </c>
      <c r="D28" s="64" t="s">
        <v>74</v>
      </c>
      <c r="E28" s="19">
        <f t="shared" si="2"/>
        <v>-7185.9887855557708</v>
      </c>
      <c r="F28">
        <f t="shared" si="3"/>
        <v>-7186</v>
      </c>
      <c r="G28" s="19">
        <f t="shared" si="4"/>
        <v>1.7294999997830018E-2</v>
      </c>
      <c r="H28">
        <f t="shared" si="5"/>
        <v>1.7294999997830018E-2</v>
      </c>
      <c r="O28">
        <f t="shared" si="8"/>
        <v>1.1877774565666518E-3</v>
      </c>
      <c r="P28">
        <f t="shared" si="6"/>
        <v>-2.9313039553667264E-3</v>
      </c>
      <c r="Q28" s="13">
        <f t="shared" si="9"/>
        <v>1433.2870000000003</v>
      </c>
      <c r="R28" s="3">
        <f t="shared" si="7"/>
        <v>0.2</v>
      </c>
      <c r="S28" s="19">
        <f>G28</f>
        <v>1.7294999997830018E-2</v>
      </c>
      <c r="U28" s="3"/>
      <c r="V28" s="3"/>
      <c r="W28" s="41"/>
      <c r="X28">
        <v>15200</v>
      </c>
      <c r="Y28">
        <f t="shared" si="0"/>
        <v>-1.6715581854107063E-2</v>
      </c>
      <c r="Z28">
        <f t="shared" si="1"/>
        <v>1.2202025223807221E-2</v>
      </c>
    </row>
    <row r="29" spans="1:26" x14ac:dyDescent="0.2">
      <c r="A29" s="62" t="s">
        <v>108</v>
      </c>
      <c r="B29" s="63" t="s">
        <v>19</v>
      </c>
      <c r="C29" s="64">
        <v>16452.538</v>
      </c>
      <c r="D29" s="64" t="s">
        <v>74</v>
      </c>
      <c r="E29" s="19">
        <f t="shared" si="2"/>
        <v>-7185.5018212529776</v>
      </c>
      <c r="F29">
        <f t="shared" si="3"/>
        <v>-7185.5</v>
      </c>
      <c r="G29" s="19">
        <f t="shared" si="4"/>
        <v>-2.8087500031688251E-3</v>
      </c>
      <c r="H29">
        <f t="shared" si="5"/>
        <v>-2.8087500031688251E-3</v>
      </c>
      <c r="O29">
        <f t="shared" si="8"/>
        <v>1.182719317861021E-3</v>
      </c>
      <c r="P29">
        <f t="shared" si="6"/>
        <v>-2.9270284182042342E-3</v>
      </c>
      <c r="Q29" s="13">
        <f t="shared" si="9"/>
        <v>1434.0380000000005</v>
      </c>
      <c r="R29" s="3">
        <f t="shared" si="7"/>
        <v>0.2</v>
      </c>
      <c r="T29" s="19">
        <f>G29</f>
        <v>-2.8087500031688251E-3</v>
      </c>
      <c r="U29" s="3"/>
      <c r="V29" s="3"/>
      <c r="W29" s="41"/>
      <c r="X29">
        <v>15400</v>
      </c>
      <c r="Y29">
        <f t="shared" si="0"/>
        <v>-1.7172222082090793E-2</v>
      </c>
      <c r="Z29">
        <f t="shared" si="1"/>
        <v>1.2588013504923317E-2</v>
      </c>
    </row>
    <row r="30" spans="1:26" x14ac:dyDescent="0.2">
      <c r="A30" s="62" t="s">
        <v>108</v>
      </c>
      <c r="B30" s="63" t="s">
        <v>18</v>
      </c>
      <c r="C30" s="64">
        <v>17299.973999999998</v>
      </c>
      <c r="D30" s="64" t="s">
        <v>74</v>
      </c>
      <c r="E30" s="19">
        <f t="shared" si="2"/>
        <v>-6636.0063739801572</v>
      </c>
      <c r="F30">
        <f t="shared" si="3"/>
        <v>-6636</v>
      </c>
      <c r="G30" s="19">
        <f t="shared" si="4"/>
        <v>-9.8300000063318294E-3</v>
      </c>
      <c r="H30">
        <f t="shared" si="5"/>
        <v>-9.8300000063318294E-3</v>
      </c>
      <c r="O30">
        <f t="shared" si="8"/>
        <v>-4.3977021165373213E-3</v>
      </c>
      <c r="P30">
        <f t="shared" si="6"/>
        <v>1.7899832364141324E-3</v>
      </c>
      <c r="Q30" s="13">
        <f t="shared" si="9"/>
        <v>2281.4739999999983</v>
      </c>
      <c r="R30" s="3">
        <f t="shared" si="7"/>
        <v>0.2</v>
      </c>
      <c r="S30" s="19">
        <f>G30</f>
        <v>-9.8300000063318294E-3</v>
      </c>
      <c r="U30" s="3"/>
      <c r="V30" s="3"/>
      <c r="W30" s="41"/>
      <c r="X30">
        <v>15600</v>
      </c>
      <c r="Y30">
        <f t="shared" si="0"/>
        <v>-1.7377380694318566E-2</v>
      </c>
      <c r="Z30">
        <f t="shared" si="1"/>
        <v>1.2761429720221772E-2</v>
      </c>
    </row>
    <row r="31" spans="1:26" x14ac:dyDescent="0.2">
      <c r="A31" s="62" t="s">
        <v>108</v>
      </c>
      <c r="B31" s="63" t="s">
        <v>19</v>
      </c>
      <c r="C31" s="64">
        <v>17454.978999999999</v>
      </c>
      <c r="D31" s="64" t="s">
        <v>74</v>
      </c>
      <c r="E31" s="19">
        <f t="shared" si="2"/>
        <v>-6535.4978496732783</v>
      </c>
      <c r="F31">
        <f t="shared" si="3"/>
        <v>-6535.5</v>
      </c>
      <c r="G31" s="19">
        <f t="shared" si="4"/>
        <v>3.3162499967147596E-3</v>
      </c>
      <c r="H31">
        <f t="shared" si="5"/>
        <v>3.3162499967147596E-3</v>
      </c>
      <c r="O31">
        <f t="shared" si="8"/>
        <v>-5.3948844659012464E-3</v>
      </c>
      <c r="P31">
        <f t="shared" si="6"/>
        <v>2.6328802862202812E-3</v>
      </c>
      <c r="Q31" s="13">
        <f t="shared" si="9"/>
        <v>2436.4789999999994</v>
      </c>
      <c r="R31" s="3">
        <f t="shared" si="7"/>
        <v>0.2</v>
      </c>
      <c r="T31" s="19">
        <f>G31</f>
        <v>3.3162499967147596E-3</v>
      </c>
      <c r="U31" s="3"/>
      <c r="V31" s="3"/>
      <c r="W31" s="41"/>
      <c r="X31">
        <v>15800</v>
      </c>
      <c r="Y31">
        <f t="shared" si="0"/>
        <v>-1.7327858636500888E-2</v>
      </c>
      <c r="Z31">
        <f t="shared" si="1"/>
        <v>1.2719569777091537E-2</v>
      </c>
    </row>
    <row r="32" spans="1:26" x14ac:dyDescent="0.2">
      <c r="A32" s="62" t="s">
        <v>108</v>
      </c>
      <c r="B32" s="63" t="s">
        <v>18</v>
      </c>
      <c r="C32" s="64">
        <v>18595.425999999999</v>
      </c>
      <c r="D32" s="64" t="s">
        <v>74</v>
      </c>
      <c r="E32" s="19">
        <f t="shared" si="2"/>
        <v>-5796.0078653488599</v>
      </c>
      <c r="F32">
        <f t="shared" si="3"/>
        <v>-5796</v>
      </c>
      <c r="G32" s="19">
        <f t="shared" si="4"/>
        <v>-1.2130000002798624E-2</v>
      </c>
      <c r="H32">
        <f t="shared" si="5"/>
        <v>-1.2130000002798624E-2</v>
      </c>
      <c r="O32">
        <f t="shared" si="8"/>
        <v>-1.1961726494378992E-2</v>
      </c>
      <c r="P32">
        <f t="shared" si="6"/>
        <v>8.1836923075899425E-3</v>
      </c>
      <c r="Q32" s="13">
        <f t="shared" si="9"/>
        <v>3576.9259999999995</v>
      </c>
      <c r="R32" s="3">
        <f t="shared" si="7"/>
        <v>0.2</v>
      </c>
      <c r="S32" s="19">
        <f>G32</f>
        <v>-1.2130000002798624E-2</v>
      </c>
      <c r="U32" s="3"/>
      <c r="V32" s="3"/>
      <c r="W32" s="41"/>
      <c r="X32">
        <v>16000</v>
      </c>
      <c r="Y32">
        <f t="shared" si="0"/>
        <v>-1.70244281099593E-2</v>
      </c>
      <c r="Z32">
        <f t="shared" si="1"/>
        <v>1.2463086400900436E-2</v>
      </c>
    </row>
    <row r="33" spans="1:26" x14ac:dyDescent="0.2">
      <c r="A33" s="62" t="s">
        <v>108</v>
      </c>
      <c r="B33" s="63" t="s">
        <v>19</v>
      </c>
      <c r="C33" s="64">
        <v>18596.23</v>
      </c>
      <c r="D33" s="64" t="s">
        <v>74</v>
      </c>
      <c r="E33" s="19">
        <f t="shared" si="2"/>
        <v>-5795.4865347237665</v>
      </c>
      <c r="F33">
        <f t="shared" si="3"/>
        <v>-5795.5</v>
      </c>
      <c r="G33" s="19">
        <f t="shared" si="4"/>
        <v>2.0766249999724096E-2</v>
      </c>
      <c r="H33">
        <f t="shared" si="5"/>
        <v>2.0766249999724096E-2</v>
      </c>
      <c r="O33">
        <f t="shared" si="8"/>
        <v>-1.1965525858353834E-2</v>
      </c>
      <c r="P33">
        <f t="shared" si="6"/>
        <v>8.1869038292214438E-3</v>
      </c>
      <c r="Q33" s="13">
        <f t="shared" si="9"/>
        <v>3577.7299999999996</v>
      </c>
      <c r="R33" s="3">
        <f t="shared" si="7"/>
        <v>0.2</v>
      </c>
      <c r="T33" s="19">
        <f>G33</f>
        <v>2.0766249999724096E-2</v>
      </c>
      <c r="U33" s="3"/>
      <c r="V33" s="3"/>
      <c r="W33" s="41"/>
      <c r="X33">
        <v>16200</v>
      </c>
      <c r="Y33">
        <f t="shared" si="0"/>
        <v>-1.6471820530630728E-2</v>
      </c>
      <c r="Z33">
        <f t="shared" si="1"/>
        <v>1.1995978956997441E-2</v>
      </c>
    </row>
    <row r="34" spans="1:26" x14ac:dyDescent="0.2">
      <c r="A34" s="62" t="s">
        <v>108</v>
      </c>
      <c r="B34" s="63" t="s">
        <v>18</v>
      </c>
      <c r="C34" s="64">
        <v>19243.163</v>
      </c>
      <c r="D34" s="64" t="s">
        <v>74</v>
      </c>
      <c r="E34" s="19">
        <f t="shared" si="2"/>
        <v>-5376.0014784002815</v>
      </c>
      <c r="F34">
        <f t="shared" si="3"/>
        <v>-5376</v>
      </c>
      <c r="G34" s="19">
        <f t="shared" si="4"/>
        <v>-2.2800000006100163E-3</v>
      </c>
      <c r="H34">
        <f t="shared" si="5"/>
        <v>-2.2800000006100163E-3</v>
      </c>
      <c r="O34">
        <f t="shared" si="8"/>
        <v>-1.4743432801841226E-2</v>
      </c>
      <c r="P34">
        <f t="shared" si="6"/>
        <v>1.0535009538067082E-2</v>
      </c>
      <c r="Q34" s="13">
        <f t="shared" si="9"/>
        <v>4224.6630000000005</v>
      </c>
      <c r="R34" s="3">
        <f t="shared" si="7"/>
        <v>0.2</v>
      </c>
      <c r="S34" s="19">
        <f>G34</f>
        <v>-2.2800000006100163E-3</v>
      </c>
      <c r="U34" s="3"/>
      <c r="V34" s="3"/>
      <c r="W34" s="41"/>
      <c r="X34">
        <v>16400</v>
      </c>
      <c r="Y34">
        <f t="shared" ref="Y34:Y62" si="10">U$3*SIN((2*PI()/U$4)*(X34-U$5))+U$6</f>
        <v>-1.5678652751728698E-2</v>
      </c>
      <c r="Z34">
        <f t="shared" si="1"/>
        <v>1.1325531088295919E-2</v>
      </c>
    </row>
    <row r="35" spans="1:26" x14ac:dyDescent="0.2">
      <c r="A35" s="62" t="s">
        <v>108</v>
      </c>
      <c r="B35" s="63" t="s">
        <v>19</v>
      </c>
      <c r="C35" s="64">
        <v>19305.638999999999</v>
      </c>
      <c r="D35" s="64" t="s">
        <v>74</v>
      </c>
      <c r="E35" s="19">
        <f t="shared" si="2"/>
        <v>-5335.4907170403485</v>
      </c>
      <c r="F35">
        <f t="shared" si="3"/>
        <v>-5335.5</v>
      </c>
      <c r="G35" s="19">
        <f t="shared" si="4"/>
        <v>1.4316249998955755E-2</v>
      </c>
      <c r="H35">
        <f t="shared" si="5"/>
        <v>1.4316249998955755E-2</v>
      </c>
      <c r="O35">
        <f t="shared" si="8"/>
        <v>-1.4964622128981968E-2</v>
      </c>
      <c r="P35">
        <f t="shared" si="6"/>
        <v>1.0721976176028998E-2</v>
      </c>
      <c r="Q35" s="13">
        <f t="shared" si="9"/>
        <v>4287.1389999999992</v>
      </c>
      <c r="R35" s="3">
        <f t="shared" si="7"/>
        <v>0.2</v>
      </c>
      <c r="T35" s="19">
        <f>G35</f>
        <v>1.4316249998955755E-2</v>
      </c>
      <c r="U35" s="3"/>
      <c r="V35" s="3"/>
      <c r="W35" s="41"/>
      <c r="X35">
        <v>16600</v>
      </c>
      <c r="Y35">
        <f t="shared" si="10"/>
        <v>-1.4657292700477061E-2</v>
      </c>
      <c r="Z35">
        <f t="shared" si="1"/>
        <v>1.046219714085992E-2</v>
      </c>
    </row>
    <row r="36" spans="1:26" x14ac:dyDescent="0.2">
      <c r="A36" s="62" t="s">
        <v>108</v>
      </c>
      <c r="B36" s="63" t="s">
        <v>19</v>
      </c>
      <c r="C36" s="64">
        <v>20400.61</v>
      </c>
      <c r="D36" s="64" t="s">
        <v>74</v>
      </c>
      <c r="E36" s="19">
        <f t="shared" si="2"/>
        <v>-4625.4883340925271</v>
      </c>
      <c r="F36">
        <f t="shared" si="3"/>
        <v>-4625.5</v>
      </c>
      <c r="G36" s="19">
        <f t="shared" si="4"/>
        <v>1.7991249998885905E-2</v>
      </c>
      <c r="H36">
        <f t="shared" si="5"/>
        <v>1.7991249998885905E-2</v>
      </c>
      <c r="O36">
        <f t="shared" si="8"/>
        <v>-1.729394427483558E-2</v>
      </c>
      <c r="P36">
        <f t="shared" si="6"/>
        <v>1.2690902687855568E-2</v>
      </c>
      <c r="Q36" s="13">
        <f t="shared" si="9"/>
        <v>5382.1100000000006</v>
      </c>
      <c r="R36" s="3">
        <f t="shared" si="7"/>
        <v>0.2</v>
      </c>
      <c r="T36" s="19">
        <f>G36</f>
        <v>1.7991249998885905E-2</v>
      </c>
      <c r="U36" s="3"/>
      <c r="V36" s="3"/>
      <c r="W36" s="41"/>
      <c r="X36">
        <v>16800</v>
      </c>
      <c r="Y36">
        <f t="shared" si="10"/>
        <v>-1.3423666524053308E-2</v>
      </c>
      <c r="Z36">
        <f t="shared" si="1"/>
        <v>9.4194391484681665E-3</v>
      </c>
    </row>
    <row r="37" spans="1:26" x14ac:dyDescent="0.2">
      <c r="A37" s="62" t="s">
        <v>108</v>
      </c>
      <c r="B37" s="63" t="s">
        <v>18</v>
      </c>
      <c r="C37" s="64">
        <v>20646.562999999998</v>
      </c>
      <c r="D37" s="64" t="s">
        <v>74</v>
      </c>
      <c r="E37" s="19">
        <f t="shared" si="2"/>
        <v>-4466.0072007171566</v>
      </c>
      <c r="F37">
        <f t="shared" si="3"/>
        <v>-4466</v>
      </c>
      <c r="G37" s="19">
        <f t="shared" si="4"/>
        <v>-1.1105000001407461E-2</v>
      </c>
      <c r="H37">
        <f t="shared" si="5"/>
        <v>-1.1105000001407461E-2</v>
      </c>
      <c r="O37">
        <f t="shared" si="8"/>
        <v>-1.7388731264308795E-2</v>
      </c>
      <c r="P37">
        <f t="shared" si="6"/>
        <v>1.2771024115835056E-2</v>
      </c>
      <c r="Q37" s="13">
        <f t="shared" si="9"/>
        <v>5628.0629999999983</v>
      </c>
      <c r="R37" s="3">
        <f t="shared" si="7"/>
        <v>0.2</v>
      </c>
      <c r="S37" s="19">
        <f>G37</f>
        <v>-1.1105000001407461E-2</v>
      </c>
      <c r="U37" s="3"/>
      <c r="V37" s="3"/>
      <c r="W37" s="41"/>
      <c r="X37">
        <v>17000</v>
      </c>
      <c r="Y37">
        <f t="shared" si="10"/>
        <v>-1.1997010251929764E-2</v>
      </c>
      <c r="Z37">
        <f t="shared" si="1"/>
        <v>8.213516918068247E-3</v>
      </c>
    </row>
    <row r="38" spans="1:26" x14ac:dyDescent="0.2">
      <c r="A38" s="62" t="s">
        <v>161</v>
      </c>
      <c r="B38" s="63" t="s">
        <v>18</v>
      </c>
      <c r="C38" s="64">
        <v>20800.781999999999</v>
      </c>
      <c r="D38" s="64" t="s">
        <v>74</v>
      </c>
      <c r="E38" s="19">
        <f t="shared" si="2"/>
        <v>-4366.008335454213</v>
      </c>
      <c r="F38">
        <f t="shared" si="3"/>
        <v>-4366</v>
      </c>
      <c r="G38" s="19">
        <f t="shared" si="4"/>
        <v>-1.2855000000854488E-2</v>
      </c>
      <c r="H38">
        <f t="shared" si="5"/>
        <v>-1.2855000000854488E-2</v>
      </c>
      <c r="O38">
        <f t="shared" si="8"/>
        <v>-1.7365442845325506E-2</v>
      </c>
      <c r="P38">
        <f t="shared" si="6"/>
        <v>1.2751338910147066E-2</v>
      </c>
      <c r="Q38" s="13">
        <f t="shared" si="9"/>
        <v>5782.2819999999992</v>
      </c>
      <c r="R38" s="3">
        <f t="shared" si="7"/>
        <v>0.2</v>
      </c>
      <c r="S38" s="19">
        <f>G38</f>
        <v>-1.2855000000854488E-2</v>
      </c>
      <c r="U38" s="3"/>
      <c r="V38" s="3"/>
      <c r="W38" s="41"/>
      <c r="X38">
        <v>17200</v>
      </c>
      <c r="Y38">
        <f t="shared" si="10"/>
        <v>-1.0399569846961224E-2</v>
      </c>
      <c r="Z38">
        <f t="shared" si="1"/>
        <v>6.8632344893349269E-3</v>
      </c>
    </row>
    <row r="39" spans="1:26" x14ac:dyDescent="0.2">
      <c r="A39" s="62" t="s">
        <v>161</v>
      </c>
      <c r="B39" s="63" t="s">
        <v>19</v>
      </c>
      <c r="C39" s="64">
        <v>20801.579000000002</v>
      </c>
      <c r="D39" s="64" t="s">
        <v>74</v>
      </c>
      <c r="E39" s="19">
        <f t="shared" si="2"/>
        <v>-4365.4915437773452</v>
      </c>
      <c r="F39">
        <f t="shared" si="3"/>
        <v>-4365.5</v>
      </c>
      <c r="G39" s="19">
        <f t="shared" si="4"/>
        <v>1.3041250000242144E-2</v>
      </c>
      <c r="H39">
        <f t="shared" si="5"/>
        <v>1.3041250000242144E-2</v>
      </c>
      <c r="O39">
        <f t="shared" si="8"/>
        <v>-1.7365166213098932E-2</v>
      </c>
      <c r="P39">
        <f t="shared" si="6"/>
        <v>1.2751105078804375E-2</v>
      </c>
      <c r="Q39" s="13">
        <f t="shared" si="9"/>
        <v>5783.0790000000015</v>
      </c>
      <c r="R39" s="3">
        <f t="shared" si="7"/>
        <v>0.2</v>
      </c>
      <c r="T39" s="19">
        <f>G39</f>
        <v>1.3041250000242144E-2</v>
      </c>
      <c r="U39" s="3"/>
      <c r="V39" s="3"/>
      <c r="W39" s="41"/>
      <c r="X39">
        <v>17400</v>
      </c>
      <c r="Y39">
        <f t="shared" si="10"/>
        <v>-8.6562543223459541E-3</v>
      </c>
      <c r="Z39">
        <f t="shared" si="1"/>
        <v>5.3896469218085025E-3</v>
      </c>
    </row>
    <row r="40" spans="1:26" x14ac:dyDescent="0.2">
      <c r="A40" s="62" t="s">
        <v>108</v>
      </c>
      <c r="B40" s="63" t="s">
        <v>18</v>
      </c>
      <c r="C40" s="64">
        <v>21494.777999999998</v>
      </c>
      <c r="D40" s="64" t="s">
        <v>74</v>
      </c>
      <c r="E40" s="19">
        <f t="shared" si="2"/>
        <v>-3916.0066333486275</v>
      </c>
      <c r="F40">
        <f t="shared" si="3"/>
        <v>-3916</v>
      </c>
      <c r="G40" s="19">
        <f t="shared" si="4"/>
        <v>-1.0230000003502937E-2</v>
      </c>
      <c r="H40">
        <f t="shared" si="5"/>
        <v>-1.0230000003502937E-2</v>
      </c>
      <c r="O40">
        <f t="shared" si="8"/>
        <v>-1.6479657534048398E-2</v>
      </c>
      <c r="P40">
        <f t="shared" si="6"/>
        <v>1.2002603409450179E-2</v>
      </c>
      <c r="Q40" s="13">
        <f t="shared" si="9"/>
        <v>6476.2779999999984</v>
      </c>
      <c r="R40" s="3">
        <f t="shared" si="7"/>
        <v>0.2</v>
      </c>
      <c r="S40" s="19">
        <f>G40</f>
        <v>-1.0230000003502937E-2</v>
      </c>
      <c r="U40" s="3"/>
      <c r="V40" s="3"/>
      <c r="W40" s="41"/>
      <c r="X40">
        <v>17600</v>
      </c>
      <c r="Y40">
        <f t="shared" si="10"/>
        <v>-6.7942473334342791E-3</v>
      </c>
      <c r="Z40">
        <f t="shared" si="1"/>
        <v>3.8157319817043091E-3</v>
      </c>
    </row>
    <row r="41" spans="1:26" x14ac:dyDescent="0.2">
      <c r="A41" s="62" t="s">
        <v>108</v>
      </c>
      <c r="B41" s="63" t="s">
        <v>19</v>
      </c>
      <c r="C41" s="64">
        <v>21495.567999999999</v>
      </c>
      <c r="D41" s="64" t="s">
        <v>74</v>
      </c>
      <c r="E41" s="19">
        <f t="shared" si="2"/>
        <v>-3915.4943806199894</v>
      </c>
      <c r="F41">
        <f t="shared" si="3"/>
        <v>-3915.5</v>
      </c>
      <c r="G41" s="19">
        <f t="shared" si="4"/>
        <v>8.6662499961676076E-3</v>
      </c>
      <c r="H41">
        <f t="shared" si="5"/>
        <v>8.6662499961676076E-3</v>
      </c>
      <c r="O41">
        <f t="shared" si="8"/>
        <v>-1.647797718789739E-2</v>
      </c>
      <c r="P41">
        <f t="shared" si="6"/>
        <v>1.2001183048556064E-2</v>
      </c>
      <c r="Q41" s="13">
        <f t="shared" si="9"/>
        <v>6477.0679999999993</v>
      </c>
      <c r="R41" s="3">
        <f t="shared" si="7"/>
        <v>0.2</v>
      </c>
      <c r="T41" s="19">
        <f>G41</f>
        <v>8.6662499961676076E-3</v>
      </c>
      <c r="U41" s="3"/>
      <c r="V41" s="3"/>
      <c r="W41" s="41"/>
      <c r="X41">
        <v>17800</v>
      </c>
      <c r="Y41">
        <f t="shared" si="10"/>
        <v>-4.8425833008642321E-3</v>
      </c>
      <c r="Z41">
        <f t="shared" si="1"/>
        <v>2.1660318478066362E-3</v>
      </c>
    </row>
    <row r="42" spans="1:26" x14ac:dyDescent="0.2">
      <c r="A42" s="62" t="s">
        <v>108</v>
      </c>
      <c r="B42" s="63" t="s">
        <v>18</v>
      </c>
      <c r="C42" s="64">
        <v>22543.473999999998</v>
      </c>
      <c r="D42" s="64" t="s">
        <v>74</v>
      </c>
      <c r="E42" s="19">
        <f t="shared" si="2"/>
        <v>-3236.0099402966225</v>
      </c>
      <c r="F42">
        <f t="shared" si="3"/>
        <v>-3236</v>
      </c>
      <c r="G42" s="19">
        <f t="shared" si="4"/>
        <v>-1.5330000005633337E-2</v>
      </c>
      <c r="H42">
        <f t="shared" si="5"/>
        <v>-1.5330000005633337E-2</v>
      </c>
      <c r="O42">
        <f t="shared" si="8"/>
        <v>-1.289137763067285E-2</v>
      </c>
      <c r="P42">
        <f t="shared" si="6"/>
        <v>8.9695066580253099E-3</v>
      </c>
      <c r="Q42" s="13">
        <f t="shared" si="9"/>
        <v>7524.9739999999983</v>
      </c>
      <c r="R42" s="3">
        <f t="shared" si="7"/>
        <v>0.2</v>
      </c>
      <c r="S42" s="19">
        <f>G42</f>
        <v>-1.5330000005633337E-2</v>
      </c>
      <c r="U42" s="3"/>
      <c r="V42" s="3"/>
      <c r="W42" s="41"/>
      <c r="X42">
        <v>18000</v>
      </c>
      <c r="Y42">
        <f t="shared" si="10"/>
        <v>-2.8316946745692451E-3</v>
      </c>
      <c r="Z42">
        <f t="shared" si="1"/>
        <v>4.6627042335507145E-4</v>
      </c>
    </row>
    <row r="43" spans="1:26" x14ac:dyDescent="0.2">
      <c r="A43" s="62" t="s">
        <v>108</v>
      </c>
      <c r="B43" s="63" t="s">
        <v>19</v>
      </c>
      <c r="C43" s="64">
        <v>22544.251</v>
      </c>
      <c r="D43" s="64" t="s">
        <v>74</v>
      </c>
      <c r="E43" s="19">
        <f t="shared" si="2"/>
        <v>-3235.5061170432655</v>
      </c>
      <c r="F43">
        <f t="shared" si="3"/>
        <v>-3235.5</v>
      </c>
      <c r="G43" s="19">
        <f t="shared" si="4"/>
        <v>-9.4337500013352837E-3</v>
      </c>
      <c r="H43">
        <f t="shared" si="5"/>
        <v>-9.4337500013352837E-3</v>
      </c>
      <c r="O43">
        <f t="shared" si="8"/>
        <v>-1.2887859372353597E-2</v>
      </c>
      <c r="P43">
        <f t="shared" si="6"/>
        <v>8.9665327490309858E-3</v>
      </c>
      <c r="Q43" s="13">
        <f t="shared" si="9"/>
        <v>7525.7510000000002</v>
      </c>
      <c r="R43" s="3">
        <f t="shared" si="7"/>
        <v>0.2</v>
      </c>
      <c r="T43" s="19">
        <f>G43</f>
        <v>-9.4337500013352837E-3</v>
      </c>
      <c r="U43" s="3"/>
      <c r="V43" s="3"/>
      <c r="W43" s="41"/>
      <c r="X43">
        <v>18200</v>
      </c>
      <c r="Y43">
        <f t="shared" si="10"/>
        <v>-7.9293739820568627E-4</v>
      </c>
      <c r="Z43">
        <f t="shared" si="1"/>
        <v>-1.2570477787910276E-3</v>
      </c>
    </row>
    <row r="44" spans="1:26" x14ac:dyDescent="0.2">
      <c r="A44" s="62" t="s">
        <v>108</v>
      </c>
      <c r="B44" s="63" t="s">
        <v>18</v>
      </c>
      <c r="C44" s="64">
        <v>23391.705999999998</v>
      </c>
      <c r="D44" s="64" t="s">
        <v>74</v>
      </c>
      <c r="E44" s="19">
        <f t="shared" si="2"/>
        <v>-2685.9983497681105</v>
      </c>
      <c r="F44">
        <f t="shared" si="3"/>
        <v>-2686</v>
      </c>
      <c r="G44" s="19">
        <f t="shared" si="4"/>
        <v>2.5449999957345426E-3</v>
      </c>
      <c r="H44">
        <f t="shared" si="5"/>
        <v>2.5449999957345426E-3</v>
      </c>
      <c r="O44">
        <f t="shared" si="8"/>
        <v>-8.40506414687529E-3</v>
      </c>
      <c r="P44">
        <f t="shared" si="6"/>
        <v>5.1773212042709174E-3</v>
      </c>
      <c r="Q44" s="13">
        <f t="shared" si="9"/>
        <v>8373.2059999999983</v>
      </c>
      <c r="R44" s="3">
        <f t="shared" si="7"/>
        <v>0.2</v>
      </c>
      <c r="S44" s="19">
        <f>G44</f>
        <v>2.5449999957345426E-3</v>
      </c>
      <c r="U44" s="3"/>
      <c r="V44" s="3"/>
      <c r="W44" s="41"/>
      <c r="X44">
        <v>18400</v>
      </c>
      <c r="Y44">
        <f t="shared" si="10"/>
        <v>1.2418980265294661E-3</v>
      </c>
      <c r="Z44">
        <f t="shared" si="1"/>
        <v>-2.9770509230949279E-3</v>
      </c>
    </row>
    <row r="45" spans="1:26" x14ac:dyDescent="0.2">
      <c r="A45" s="62" t="s">
        <v>108</v>
      </c>
      <c r="B45" s="63" t="s">
        <v>19</v>
      </c>
      <c r="C45" s="64">
        <v>23392.462</v>
      </c>
      <c r="D45" s="64" t="s">
        <v>74</v>
      </c>
      <c r="E45" s="19">
        <f t="shared" si="2"/>
        <v>-2685.5081433594391</v>
      </c>
      <c r="F45">
        <f t="shared" si="3"/>
        <v>-2685.5</v>
      </c>
      <c r="G45" s="19">
        <f t="shared" si="4"/>
        <v>-1.2558750000607688E-2</v>
      </c>
      <c r="H45">
        <f t="shared" si="5"/>
        <v>-1.2558750000607688E-2</v>
      </c>
      <c r="O45">
        <f t="shared" si="8"/>
        <v>-8.4005049545902676E-3</v>
      </c>
      <c r="P45">
        <f t="shared" si="6"/>
        <v>5.1734674159151601E-3</v>
      </c>
      <c r="Q45" s="13">
        <f t="shared" si="9"/>
        <v>8373.9619999999995</v>
      </c>
      <c r="R45" s="3">
        <f t="shared" si="7"/>
        <v>0.2</v>
      </c>
      <c r="T45" s="19">
        <f>G45</f>
        <v>-1.2558750000607688E-2</v>
      </c>
      <c r="U45" s="3"/>
      <c r="V45" s="3"/>
      <c r="W45" s="41"/>
      <c r="X45">
        <v>18600</v>
      </c>
      <c r="Y45">
        <f t="shared" si="10"/>
        <v>3.241082251678469E-3</v>
      </c>
      <c r="Z45">
        <f t="shared" si="1"/>
        <v>-4.6669188659761553E-3</v>
      </c>
    </row>
    <row r="46" spans="1:26" x14ac:dyDescent="0.2">
      <c r="A46" s="62" t="s">
        <v>108</v>
      </c>
      <c r="B46" s="63" t="s">
        <v>18</v>
      </c>
      <c r="C46" s="64">
        <v>24502.081999999999</v>
      </c>
      <c r="D46" s="64" t="s">
        <v>74</v>
      </c>
      <c r="E46" s="19">
        <f t="shared" si="2"/>
        <v>-1966.0070386118621</v>
      </c>
      <c r="F46">
        <f t="shared" si="3"/>
        <v>-1966</v>
      </c>
      <c r="G46" s="19">
        <f t="shared" si="4"/>
        <v>-1.0855000004085014E-2</v>
      </c>
      <c r="H46">
        <f t="shared" si="5"/>
        <v>-1.0855000004085014E-2</v>
      </c>
      <c r="O46">
        <f t="shared" si="8"/>
        <v>-1.3272747966980134E-3</v>
      </c>
      <c r="P46">
        <f t="shared" si="6"/>
        <v>-8.0538373050781549E-4</v>
      </c>
      <c r="Q46" s="13">
        <f t="shared" si="9"/>
        <v>9483.5819999999985</v>
      </c>
      <c r="R46" s="3">
        <f t="shared" si="7"/>
        <v>0.2</v>
      </c>
      <c r="S46" s="19">
        <f>G46</f>
        <v>-1.0855000004085014E-2</v>
      </c>
      <c r="U46" s="3"/>
      <c r="V46" s="3"/>
      <c r="W46" s="41"/>
      <c r="X46">
        <v>18800</v>
      </c>
      <c r="Y46">
        <f t="shared" si="10"/>
        <v>5.1734418412276283E-3</v>
      </c>
      <c r="Z46">
        <f t="shared" si="1"/>
        <v>-6.3003013644074204E-3</v>
      </c>
    </row>
    <row r="47" spans="1:26" x14ac:dyDescent="0.2">
      <c r="A47" s="62" t="s">
        <v>108</v>
      </c>
      <c r="B47" s="63" t="s">
        <v>19</v>
      </c>
      <c r="C47" s="64">
        <v>24595.395</v>
      </c>
      <c r="D47" s="64" t="s">
        <v>74</v>
      </c>
      <c r="E47" s="19">
        <f t="shared" si="2"/>
        <v>-1905.5009134633319</v>
      </c>
      <c r="F47">
        <f t="shared" si="3"/>
        <v>-1905.5</v>
      </c>
      <c r="G47" s="19">
        <f t="shared" si="4"/>
        <v>-1.4087500021560118E-3</v>
      </c>
      <c r="H47">
        <f t="shared" si="5"/>
        <v>-1.4087500021560118E-3</v>
      </c>
      <c r="O47">
        <f t="shared" si="8"/>
        <v>-7.0950207520716199E-4</v>
      </c>
      <c r="P47">
        <f t="shared" si="6"/>
        <v>-1.3275738843222167E-3</v>
      </c>
      <c r="Q47" s="13">
        <f t="shared" si="9"/>
        <v>9576.8950000000004</v>
      </c>
      <c r="R47" s="3">
        <f t="shared" si="7"/>
        <v>0.2</v>
      </c>
      <c r="T47" s="19">
        <f>G47</f>
        <v>-1.4087500021560118E-3</v>
      </c>
      <c r="U47" s="3"/>
      <c r="V47" s="3"/>
      <c r="W47" s="41"/>
      <c r="X47">
        <v>19000</v>
      </c>
      <c r="Y47">
        <f t="shared" si="10"/>
        <v>7.0088453609336758E-3</v>
      </c>
      <c r="Z47">
        <f t="shared" si="1"/>
        <v>-7.8517289573154514E-3</v>
      </c>
    </row>
    <row r="48" spans="1:26" x14ac:dyDescent="0.2">
      <c r="A48" s="62" t="s">
        <v>108</v>
      </c>
      <c r="B48" s="63" t="s">
        <v>19</v>
      </c>
      <c r="C48" s="64">
        <v>25597.824000000001</v>
      </c>
      <c r="D48" s="64" t="s">
        <v>74</v>
      </c>
      <c r="E48" s="19">
        <f t="shared" si="2"/>
        <v>-1255.5047229377378</v>
      </c>
      <c r="F48">
        <f t="shared" si="3"/>
        <v>-1255.5</v>
      </c>
      <c r="G48" s="19">
        <f t="shared" si="4"/>
        <v>-7.28375000107917E-3</v>
      </c>
      <c r="H48">
        <f t="shared" si="5"/>
        <v>-7.28375000107917E-3</v>
      </c>
      <c r="O48">
        <f t="shared" si="8"/>
        <v>5.7185877066243491E-3</v>
      </c>
      <c r="P48">
        <f t="shared" si="6"/>
        <v>-6.7611015800851442E-3</v>
      </c>
      <c r="Q48" s="13">
        <f t="shared" si="9"/>
        <v>10579.324000000001</v>
      </c>
      <c r="R48" s="3">
        <f t="shared" si="7"/>
        <v>0.2</v>
      </c>
      <c r="T48" s="19">
        <f>G48</f>
        <v>-7.28375000107917E-3</v>
      </c>
      <c r="U48" s="3"/>
      <c r="V48" s="3"/>
      <c r="W48" s="41"/>
      <c r="X48">
        <v>19200</v>
      </c>
      <c r="Y48">
        <f t="shared" si="10"/>
        <v>8.7186732201350176E-3</v>
      </c>
      <c r="Z48">
        <f t="shared" si="1"/>
        <v>-9.2970101128799082E-3</v>
      </c>
    </row>
    <row r="49" spans="1:26" x14ac:dyDescent="0.2">
      <c r="A49" s="62" t="s">
        <v>108</v>
      </c>
      <c r="B49" s="63" t="s">
        <v>18</v>
      </c>
      <c r="C49" s="64">
        <v>25905.519</v>
      </c>
      <c r="D49" s="64" t="s">
        <v>74</v>
      </c>
      <c r="E49" s="19">
        <f t="shared" si="2"/>
        <v>-1055.9887693452415</v>
      </c>
      <c r="F49">
        <f t="shared" si="3"/>
        <v>-1056</v>
      </c>
      <c r="G49" s="19">
        <f t="shared" si="4"/>
        <v>1.7319999999017455E-2</v>
      </c>
      <c r="H49">
        <f t="shared" si="5"/>
        <v>1.7319999999017455E-2</v>
      </c>
      <c r="O49">
        <f t="shared" si="8"/>
        <v>7.5159900881777665E-3</v>
      </c>
      <c r="P49">
        <f t="shared" si="6"/>
        <v>-8.2804076184364184E-3</v>
      </c>
      <c r="Q49" s="13">
        <f t="shared" si="9"/>
        <v>10887.019</v>
      </c>
      <c r="R49" s="3">
        <f t="shared" si="7"/>
        <v>0.2</v>
      </c>
      <c r="S49" s="19">
        <f>G49</f>
        <v>1.7319999999017455E-2</v>
      </c>
      <c r="U49" s="3"/>
      <c r="V49" s="3"/>
      <c r="W49" s="41"/>
      <c r="X49">
        <v>19400</v>
      </c>
      <c r="Y49">
        <f t="shared" si="10"/>
        <v>1.0276263939267782E-2</v>
      </c>
      <c r="Z49">
        <f t="shared" si="1"/>
        <v>-1.0613608448981526E-2</v>
      </c>
    </row>
    <row r="50" spans="1:26" x14ac:dyDescent="0.2">
      <c r="A50" s="62" t="s">
        <v>108</v>
      </c>
      <c r="B50" s="63" t="s">
        <v>18</v>
      </c>
      <c r="C50" s="64">
        <v>26506.973999999998</v>
      </c>
      <c r="D50" s="64" t="s">
        <v>74</v>
      </c>
      <c r="E50" s="19">
        <f t="shared" si="2"/>
        <v>-665.99261124070756</v>
      </c>
      <c r="F50">
        <f t="shared" si="3"/>
        <v>-666</v>
      </c>
      <c r="G50" s="19">
        <f t="shared" si="4"/>
        <v>1.1394999997719424E-2</v>
      </c>
      <c r="H50">
        <f t="shared" si="5"/>
        <v>1.1394999997719424E-2</v>
      </c>
      <c r="O50">
        <f t="shared" si="8"/>
        <v>1.0622332289117679E-2</v>
      </c>
      <c r="P50">
        <f t="shared" si="6"/>
        <v>-1.0906132671161979E-2</v>
      </c>
      <c r="Q50" s="13">
        <f t="shared" si="9"/>
        <v>11488.473999999998</v>
      </c>
      <c r="R50" s="3">
        <f t="shared" si="7"/>
        <v>0.2</v>
      </c>
      <c r="S50" s="19">
        <f>G50</f>
        <v>1.1394999997719424E-2</v>
      </c>
      <c r="U50" s="3"/>
      <c r="V50" s="3"/>
      <c r="W50" s="41"/>
      <c r="X50">
        <v>19600</v>
      </c>
      <c r="Y50">
        <f t="shared" si="10"/>
        <v>1.1657329884402285E-2</v>
      </c>
      <c r="Z50">
        <f t="shared" si="1"/>
        <v>-1.1780994144771424E-2</v>
      </c>
    </row>
    <row r="51" spans="1:26" x14ac:dyDescent="0.2">
      <c r="A51" s="62" t="s">
        <v>108</v>
      </c>
      <c r="B51" s="63" t="s">
        <v>19</v>
      </c>
      <c r="C51" s="64">
        <v>26507.723000000002</v>
      </c>
      <c r="D51" s="64" t="s">
        <v>74</v>
      </c>
      <c r="E51" s="19">
        <f t="shared" si="2"/>
        <v>-665.50694378026299</v>
      </c>
      <c r="F51">
        <f t="shared" si="3"/>
        <v>-665.5</v>
      </c>
      <c r="G51" s="19">
        <f t="shared" si="4"/>
        <v>-1.0708750000048894E-2</v>
      </c>
      <c r="H51">
        <f t="shared" si="5"/>
        <v>-1.0708750000048894E-2</v>
      </c>
      <c r="O51">
        <f t="shared" si="8"/>
        <v>1.0625907671339307E-2</v>
      </c>
      <c r="P51">
        <f t="shared" si="6"/>
        <v>-1.0909154865777097E-2</v>
      </c>
      <c r="Q51" s="13">
        <f t="shared" si="9"/>
        <v>11489.223000000002</v>
      </c>
      <c r="R51" s="3">
        <f t="shared" si="7"/>
        <v>0.2</v>
      </c>
      <c r="T51" s="19">
        <f>G51</f>
        <v>-1.0708750000048894E-2</v>
      </c>
      <c r="U51" s="3"/>
      <c r="V51" s="3"/>
      <c r="W51" s="41"/>
      <c r="X51">
        <v>19800</v>
      </c>
      <c r="Y51">
        <f t="shared" si="10"/>
        <v>1.2840335986218865E-2</v>
      </c>
      <c r="Z51">
        <f t="shared" si="1"/>
        <v>-1.2780964063773624E-2</v>
      </c>
    </row>
    <row r="52" spans="1:26" x14ac:dyDescent="0.2">
      <c r="A52" s="62" t="s">
        <v>201</v>
      </c>
      <c r="B52" s="63" t="s">
        <v>18</v>
      </c>
      <c r="C52" s="64">
        <v>26812.332999999999</v>
      </c>
      <c r="D52" s="64" t="s">
        <v>74</v>
      </c>
      <c r="E52" s="19">
        <f t="shared" si="2"/>
        <v>-467.99136951415619</v>
      </c>
      <c r="F52">
        <f t="shared" si="3"/>
        <v>-468</v>
      </c>
      <c r="G52" s="19">
        <f t="shared" si="4"/>
        <v>1.3309999998455169E-2</v>
      </c>
      <c r="H52">
        <f t="shared" si="5"/>
        <v>1.3309999998455169E-2</v>
      </c>
      <c r="O52">
        <f t="shared" si="8"/>
        <v>1.1945647510310898E-2</v>
      </c>
      <c r="P52">
        <f t="shared" si="6"/>
        <v>-1.2024702907206402E-2</v>
      </c>
      <c r="Q52" s="13">
        <f t="shared" si="9"/>
        <v>11793.832999999999</v>
      </c>
      <c r="R52" s="3">
        <f t="shared" si="7"/>
        <v>0.2</v>
      </c>
      <c r="S52" s="19">
        <f>G52</f>
        <v>1.3309999998455169E-2</v>
      </c>
      <c r="U52" s="3"/>
      <c r="V52" s="3"/>
      <c r="W52" s="76">
        <v>7.4537499967846088E-3</v>
      </c>
      <c r="X52">
        <v>20000</v>
      </c>
      <c r="Y52">
        <f t="shared" si="10"/>
        <v>1.3806835538028438E-2</v>
      </c>
      <c r="Z52">
        <f t="shared" si="1"/>
        <v>-1.3597925596816104E-2</v>
      </c>
    </row>
    <row r="53" spans="1:26" x14ac:dyDescent="0.2">
      <c r="A53" s="62" t="s">
        <v>201</v>
      </c>
      <c r="B53" s="63" t="s">
        <v>19</v>
      </c>
      <c r="C53" s="64">
        <v>26813.080999999998</v>
      </c>
      <c r="D53" s="64" t="s">
        <v>74</v>
      </c>
      <c r="E53" s="19">
        <f t="shared" si="2"/>
        <v>-467.5063504748897</v>
      </c>
      <c r="F53">
        <f t="shared" si="3"/>
        <v>-467.5</v>
      </c>
      <c r="G53" s="19">
        <f t="shared" ref="G53:G84" si="11">+C53-(C$7+F53*C$8)</f>
        <v>-9.7937500031548552E-3</v>
      </c>
      <c r="H53">
        <f t="shared" ref="H53:H84" si="12">G53</f>
        <v>-9.7937500031548552E-3</v>
      </c>
      <c r="O53">
        <f t="shared" si="8"/>
        <v>1.1948745810121741E-2</v>
      </c>
      <c r="P53">
        <f t="shared" si="6"/>
        <v>-1.2027321834197677E-2</v>
      </c>
      <c r="Q53" s="13">
        <f t="shared" si="9"/>
        <v>11794.580999999998</v>
      </c>
      <c r="R53" s="3">
        <f t="shared" ref="R53:R84" si="13">R$15</f>
        <v>0.2</v>
      </c>
      <c r="T53" s="19">
        <f>G53</f>
        <v>-9.7937500031548552E-3</v>
      </c>
      <c r="U53" s="3"/>
      <c r="V53" s="3"/>
      <c r="W53" s="41"/>
      <c r="X53">
        <v>20200</v>
      </c>
      <c r="Y53">
        <f t="shared" si="10"/>
        <v>1.4541757836712903E-2</v>
      </c>
      <c r="Z53">
        <f t="shared" si="1"/>
        <v>-1.4219139798805368E-2</v>
      </c>
    </row>
    <row r="54" spans="1:26" x14ac:dyDescent="0.2">
      <c r="A54" s="62" t="s">
        <v>207</v>
      </c>
      <c r="B54" s="63" t="s">
        <v>18</v>
      </c>
      <c r="C54" s="64">
        <v>26830.82</v>
      </c>
      <c r="D54" s="64" t="s">
        <v>74</v>
      </c>
      <c r="E54" s="19">
        <f t="shared" si="2"/>
        <v>-456.00400724286584</v>
      </c>
      <c r="F54">
        <f t="shared" si="3"/>
        <v>-456</v>
      </c>
      <c r="G54" s="19">
        <f t="shared" si="11"/>
        <v>-6.1800000003131572E-3</v>
      </c>
      <c r="H54">
        <f t="shared" si="12"/>
        <v>-6.1800000003131572E-3</v>
      </c>
      <c r="O54">
        <f t="shared" si="8"/>
        <v>1.2019656148561E-2</v>
      </c>
      <c r="P54">
        <f t="shared" si="6"/>
        <v>-1.2087260836436669E-2</v>
      </c>
      <c r="Q54" s="13">
        <f t="shared" si="9"/>
        <v>11812.32</v>
      </c>
      <c r="R54" s="3">
        <f t="shared" si="13"/>
        <v>0.2</v>
      </c>
      <c r="S54" s="19">
        <f>G54</f>
        <v>-6.1800000003131572E-3</v>
      </c>
      <c r="U54" s="3"/>
      <c r="V54" s="3"/>
      <c r="W54" s="41"/>
      <c r="X54">
        <v>20400</v>
      </c>
      <c r="Y54">
        <f t="shared" si="10"/>
        <v>1.5033643181377825E-2</v>
      </c>
      <c r="Z54">
        <f t="shared" si="1"/>
        <v>-1.4634920028093832E-2</v>
      </c>
    </row>
    <row r="55" spans="1:26" x14ac:dyDescent="0.2">
      <c r="A55" s="62" t="s">
        <v>207</v>
      </c>
      <c r="B55" s="63" t="s">
        <v>19</v>
      </c>
      <c r="C55" s="64">
        <v>27280.37</v>
      </c>
      <c r="D55" s="64" t="s">
        <v>74</v>
      </c>
      <c r="E55" s="19">
        <f t="shared" si="2"/>
        <v>-164.50626780118938</v>
      </c>
      <c r="F55">
        <f t="shared" si="3"/>
        <v>-164.5</v>
      </c>
      <c r="G55" s="19">
        <f t="shared" si="11"/>
        <v>-9.666250003647292E-3</v>
      </c>
      <c r="H55">
        <f t="shared" si="12"/>
        <v>-9.666250003647292E-3</v>
      </c>
      <c r="O55">
        <f t="shared" si="8"/>
        <v>1.3582620432197913E-2</v>
      </c>
      <c r="P55">
        <f t="shared" si="6"/>
        <v>-1.3408401332425469E-2</v>
      </c>
      <c r="Q55" s="13">
        <f t="shared" si="9"/>
        <v>12261.869999999999</v>
      </c>
      <c r="R55" s="3">
        <f t="shared" si="13"/>
        <v>0.2</v>
      </c>
      <c r="T55" s="19">
        <f>G55</f>
        <v>-9.666250003647292E-3</v>
      </c>
      <c r="U55" s="3"/>
      <c r="V55" s="3"/>
      <c r="W55" s="41"/>
      <c r="X55">
        <v>20600</v>
      </c>
      <c r="Y55">
        <f t="shared" si="10"/>
        <v>1.5274821565364943E-2</v>
      </c>
      <c r="Z55">
        <f t="shared" si="1"/>
        <v>-1.483878299104081E-2</v>
      </c>
    </row>
    <row r="56" spans="1:26" x14ac:dyDescent="0.2">
      <c r="A56" s="62" t="s">
        <v>207</v>
      </c>
      <c r="B56" s="63" t="s">
        <v>19</v>
      </c>
      <c r="C56" s="64">
        <v>27283.47</v>
      </c>
      <c r="D56" s="64" t="s">
        <v>74</v>
      </c>
      <c r="E56" s="19">
        <f t="shared" si="2"/>
        <v>-162.49616215716793</v>
      </c>
      <c r="F56">
        <f t="shared" si="3"/>
        <v>-162.5</v>
      </c>
      <c r="G56" s="19">
        <f t="shared" si="11"/>
        <v>5.9187500010011718E-3</v>
      </c>
      <c r="H56">
        <f t="shared" si="12"/>
        <v>5.9187500010011718E-3</v>
      </c>
      <c r="O56">
        <f t="shared" si="8"/>
        <v>1.3591723197232581E-2</v>
      </c>
      <c r="P56">
        <f t="shared" si="6"/>
        <v>-1.3416095706275642E-2</v>
      </c>
      <c r="Q56" s="13">
        <f t="shared" si="9"/>
        <v>12264.970000000001</v>
      </c>
      <c r="R56" s="3">
        <f t="shared" si="13"/>
        <v>0.2</v>
      </c>
      <c r="T56" s="19">
        <f>G56</f>
        <v>5.9187500010011718E-3</v>
      </c>
      <c r="U56" s="3"/>
      <c r="V56" s="3"/>
      <c r="W56" s="41">
        <v>-1.5633750001143198E-2</v>
      </c>
      <c r="X56">
        <v>20800</v>
      </c>
      <c r="Y56">
        <f t="shared" si="10"/>
        <v>1.5261532275265995E-2</v>
      </c>
      <c r="Z56">
        <f t="shared" si="1"/>
        <v>-1.4827549836517399E-2</v>
      </c>
    </row>
    <row r="57" spans="1:26" x14ac:dyDescent="0.2">
      <c r="A57" s="62" t="s">
        <v>207</v>
      </c>
      <c r="B57" s="63" t="s">
        <v>19</v>
      </c>
      <c r="C57" s="64">
        <v>27300.42</v>
      </c>
      <c r="D57" s="64" t="s">
        <v>74</v>
      </c>
      <c r="E57" s="19">
        <f t="shared" si="2"/>
        <v>-151.50542323260876</v>
      </c>
      <c r="F57">
        <f t="shared" si="3"/>
        <v>-151.5</v>
      </c>
      <c r="G57" s="19">
        <f t="shared" si="11"/>
        <v>-8.3637500028999057E-3</v>
      </c>
      <c r="H57">
        <f t="shared" si="12"/>
        <v>-8.3637500028999057E-3</v>
      </c>
      <c r="O57">
        <f t="shared" si="8"/>
        <v>1.3641379545901836E-2</v>
      </c>
      <c r="P57">
        <f t="shared" si="6"/>
        <v>-1.345806916260904E-2</v>
      </c>
      <c r="Q57" s="13">
        <f t="shared" si="9"/>
        <v>12281.919999999998</v>
      </c>
      <c r="R57" s="3">
        <f t="shared" si="13"/>
        <v>0.2</v>
      </c>
      <c r="T57" s="19">
        <f>G57</f>
        <v>-8.3637500028999057E-3</v>
      </c>
      <c r="U57" s="3"/>
      <c r="V57" s="3"/>
      <c r="W57" s="41"/>
      <c r="X57">
        <v>21000</v>
      </c>
      <c r="Y57">
        <f t="shared" si="10"/>
        <v>1.4993982532021076E-2</v>
      </c>
      <c r="Z57">
        <f t="shared" si="1"/>
        <v>-1.4601395723980826E-2</v>
      </c>
    </row>
    <row r="58" spans="1:26" x14ac:dyDescent="0.2">
      <c r="A58" s="62" t="s">
        <v>207</v>
      </c>
      <c r="B58" s="63" t="s">
        <v>18</v>
      </c>
      <c r="C58" s="64">
        <v>27313.54</v>
      </c>
      <c r="D58" s="64" t="s">
        <v>74</v>
      </c>
      <c r="E58" s="19">
        <f t="shared" si="2"/>
        <v>-142.99813741017397</v>
      </c>
      <c r="F58">
        <f t="shared" si="3"/>
        <v>-143</v>
      </c>
      <c r="G58" s="19">
        <f t="shared" si="11"/>
        <v>2.8724999974656384E-3</v>
      </c>
      <c r="H58">
        <f t="shared" si="12"/>
        <v>2.8724999974656384E-3</v>
      </c>
      <c r="O58">
        <f t="shared" si="8"/>
        <v>1.3679275411615614E-2</v>
      </c>
      <c r="P58">
        <f t="shared" si="6"/>
        <v>-1.3490101732610272E-2</v>
      </c>
      <c r="Q58" s="13">
        <f t="shared" si="9"/>
        <v>12295.04</v>
      </c>
      <c r="R58" s="3">
        <f t="shared" si="13"/>
        <v>0.2</v>
      </c>
      <c r="S58" s="19">
        <f>G58</f>
        <v>2.8724999974656384E-3</v>
      </c>
      <c r="U58" s="3"/>
      <c r="V58" s="3"/>
      <c r="W58" s="41"/>
      <c r="X58">
        <v>21200</v>
      </c>
      <c r="Y58">
        <f t="shared" si="10"/>
        <v>1.4476344259706325E-2</v>
      </c>
      <c r="Z58">
        <f t="shared" si="1"/>
        <v>-1.4163847092199314E-2</v>
      </c>
    </row>
    <row r="59" spans="1:26" x14ac:dyDescent="0.2">
      <c r="A59" s="62" t="s">
        <v>161</v>
      </c>
      <c r="B59" s="63" t="s">
        <v>18</v>
      </c>
      <c r="C59" s="64">
        <v>27341.323</v>
      </c>
      <c r="D59" s="64" t="s">
        <v>74</v>
      </c>
      <c r="E59" s="19">
        <f t="shared" si="2"/>
        <v>-124.98305189152654</v>
      </c>
      <c r="F59">
        <f t="shared" si="3"/>
        <v>-125</v>
      </c>
      <c r="G59" s="19">
        <f t="shared" si="11"/>
        <v>2.6137499997275881E-2</v>
      </c>
      <c r="H59">
        <f t="shared" si="12"/>
        <v>2.6137499997275881E-2</v>
      </c>
      <c r="O59">
        <f t="shared" si="8"/>
        <v>1.3758153481772891E-2</v>
      </c>
      <c r="P59">
        <f t="shared" si="6"/>
        <v>-1.3556775689156312E-2</v>
      </c>
      <c r="Q59" s="13">
        <f t="shared" si="9"/>
        <v>12322.823</v>
      </c>
      <c r="R59" s="3">
        <f t="shared" si="13"/>
        <v>0.2</v>
      </c>
      <c r="S59" s="19">
        <f>G59</f>
        <v>2.6137499997275881E-2</v>
      </c>
      <c r="U59" s="3"/>
      <c r="V59" s="3"/>
      <c r="W59" s="41"/>
      <c r="X59">
        <v>21400</v>
      </c>
      <c r="Y59">
        <f t="shared" si="10"/>
        <v>1.3716689032395427E-2</v>
      </c>
      <c r="Z59">
        <f t="shared" si="1"/>
        <v>-1.3521726671216525E-2</v>
      </c>
    </row>
    <row r="60" spans="1:26" x14ac:dyDescent="0.2">
      <c r="A60" s="62" t="s">
        <v>161</v>
      </c>
      <c r="B60" s="63" t="s">
        <v>19</v>
      </c>
      <c r="C60" s="64">
        <v>27351.317999999999</v>
      </c>
      <c r="D60" s="64" t="s">
        <v>74</v>
      </c>
      <c r="E60" s="19">
        <f t="shared" si="2"/>
        <v>-118.50208224250137</v>
      </c>
      <c r="F60">
        <f t="shared" si="3"/>
        <v>-118.5</v>
      </c>
      <c r="G60" s="19">
        <f t="shared" si="11"/>
        <v>-3.2112500011862721E-3</v>
      </c>
      <c r="H60">
        <f t="shared" si="12"/>
        <v>-3.2112500011862721E-3</v>
      </c>
      <c r="O60">
        <f t="shared" si="8"/>
        <v>1.3786177678289768E-2</v>
      </c>
      <c r="P60">
        <f t="shared" si="6"/>
        <v>-1.3580463946958238E-2</v>
      </c>
      <c r="Q60" s="13">
        <f t="shared" si="9"/>
        <v>12332.817999999999</v>
      </c>
      <c r="R60" s="3">
        <f t="shared" si="13"/>
        <v>0.2</v>
      </c>
      <c r="T60" s="19">
        <f>G60</f>
        <v>-3.2112500011862721E-3</v>
      </c>
      <c r="U60" s="3"/>
      <c r="V60" s="3"/>
      <c r="W60" s="41"/>
      <c r="X60">
        <v>21600</v>
      </c>
      <c r="Y60">
        <f t="shared" si="10"/>
        <v>1.2726862213473682E-2</v>
      </c>
      <c r="Z60">
        <f t="shared" si="1"/>
        <v>-1.2685047094988227E-2</v>
      </c>
    </row>
    <row r="61" spans="1:26" x14ac:dyDescent="0.2">
      <c r="A61" s="62" t="s">
        <v>207</v>
      </c>
      <c r="B61" s="63" t="s">
        <v>19</v>
      </c>
      <c r="C61" s="64">
        <v>27368.28</v>
      </c>
      <c r="D61" s="64" t="s">
        <v>74</v>
      </c>
      <c r="E61" s="19">
        <f t="shared" si="2"/>
        <v>-107.50356226383474</v>
      </c>
      <c r="F61">
        <f t="shared" si="3"/>
        <v>-107.5</v>
      </c>
      <c r="G61" s="19">
        <f t="shared" si="11"/>
        <v>-5.4937500026426278E-3</v>
      </c>
      <c r="H61">
        <f t="shared" si="12"/>
        <v>-5.4937500026426278E-3</v>
      </c>
      <c r="O61">
        <f t="shared" si="8"/>
        <v>1.3833045819135314E-2</v>
      </c>
      <c r="P61">
        <f t="shared" si="6"/>
        <v>-1.3620080590467636E-2</v>
      </c>
      <c r="Q61" s="13">
        <f t="shared" si="9"/>
        <v>12349.779999999999</v>
      </c>
      <c r="R61" s="3">
        <f t="shared" si="13"/>
        <v>0.2</v>
      </c>
      <c r="T61" s="19">
        <f>G61</f>
        <v>-5.4937500026426278E-3</v>
      </c>
      <c r="U61" s="3"/>
      <c r="V61" s="3"/>
      <c r="W61" s="41"/>
      <c r="X61">
        <v>21800</v>
      </c>
      <c r="Y61">
        <f t="shared" si="10"/>
        <v>1.1522298249960098E-2</v>
      </c>
      <c r="Z61">
        <f t="shared" si="1"/>
        <v>-1.1666854773597815E-2</v>
      </c>
    </row>
    <row r="62" spans="1:26" x14ac:dyDescent="0.2">
      <c r="A62" s="62" t="s">
        <v>207</v>
      </c>
      <c r="B62" s="63" t="s">
        <v>18</v>
      </c>
      <c r="C62" s="64">
        <v>27370.595000000001</v>
      </c>
      <c r="D62" s="64" t="s">
        <v>74</v>
      </c>
      <c r="E62" s="19">
        <f t="shared" si="2"/>
        <v>-106.00246724257312</v>
      </c>
      <c r="F62">
        <f t="shared" si="3"/>
        <v>-106</v>
      </c>
      <c r="G62" s="19">
        <f t="shared" si="11"/>
        <v>-3.8050000002840534E-3</v>
      </c>
      <c r="H62">
        <f t="shared" si="12"/>
        <v>-3.8050000002840534E-3</v>
      </c>
      <c r="O62">
        <f t="shared" si="8"/>
        <v>1.3839382535936872E-2</v>
      </c>
      <c r="P62">
        <f t="shared" si="6"/>
        <v>-1.3625436882524846E-2</v>
      </c>
      <c r="Q62" s="13">
        <f t="shared" si="9"/>
        <v>12352.095000000001</v>
      </c>
      <c r="R62" s="3">
        <f t="shared" si="13"/>
        <v>0.2</v>
      </c>
      <c r="S62" s="19">
        <f>G62</f>
        <v>-3.8050000002840534E-3</v>
      </c>
      <c r="U62" s="3"/>
      <c r="V62" s="3"/>
      <c r="W62" s="41"/>
      <c r="X62">
        <v>22000</v>
      </c>
      <c r="Y62">
        <f t="shared" si="10"/>
        <v>1.0121780001967621E-2</v>
      </c>
      <c r="Z62">
        <f t="shared" si="1"/>
        <v>-1.0483026459563238E-2</v>
      </c>
    </row>
    <row r="63" spans="1:26" x14ac:dyDescent="0.2">
      <c r="A63" s="62" t="s">
        <v>108</v>
      </c>
      <c r="B63" s="63" t="s">
        <v>19</v>
      </c>
      <c r="C63" s="64">
        <v>27402.202000000001</v>
      </c>
      <c r="D63" s="64" t="s">
        <v>74</v>
      </c>
      <c r="E63" s="19">
        <f t="shared" si="2"/>
        <v>-85.507819148850331</v>
      </c>
      <c r="F63">
        <f t="shared" si="3"/>
        <v>-85.5</v>
      </c>
      <c r="G63" s="19">
        <f t="shared" si="11"/>
        <v>-1.2058750002324814E-2</v>
      </c>
      <c r="H63">
        <f t="shared" si="12"/>
        <v>-1.2058750002324814E-2</v>
      </c>
      <c r="O63">
        <f t="shared" si="8"/>
        <v>1.3924671914857328E-2</v>
      </c>
      <c r="P63">
        <f t="shared" si="6"/>
        <v>-1.369753018212818E-2</v>
      </c>
      <c r="Q63" s="13">
        <f t="shared" si="9"/>
        <v>12383.702000000001</v>
      </c>
      <c r="R63" s="3">
        <f t="shared" si="13"/>
        <v>0.2</v>
      </c>
      <c r="T63" s="19">
        <f>G63</f>
        <v>-1.2058750002324814E-2</v>
      </c>
      <c r="U63" s="3"/>
      <c r="V63" s="3"/>
      <c r="W63" s="41"/>
      <c r="Y63"/>
    </row>
    <row r="64" spans="1:26" x14ac:dyDescent="0.2">
      <c r="A64" s="62" t="s">
        <v>108</v>
      </c>
      <c r="B64" s="63" t="s">
        <v>18</v>
      </c>
      <c r="C64" s="64">
        <v>27493.992999999999</v>
      </c>
      <c r="D64" s="64" t="s">
        <v>74</v>
      </c>
      <c r="E64" s="19">
        <f t="shared" si="2"/>
        <v>-25.988591029419297</v>
      </c>
      <c r="F64">
        <f t="shared" si="3"/>
        <v>-26</v>
      </c>
      <c r="G64" s="19">
        <f t="shared" si="11"/>
        <v>1.7594999997527339E-2</v>
      </c>
      <c r="H64">
        <f t="shared" si="12"/>
        <v>1.7594999997527339E-2</v>
      </c>
      <c r="O64">
        <f t="shared" si="8"/>
        <v>1.4158264598430222E-2</v>
      </c>
      <c r="P64">
        <f t="shared" si="6"/>
        <v>-1.3894981113711045E-2</v>
      </c>
      <c r="Q64" s="13">
        <f t="shared" si="9"/>
        <v>12475.492999999999</v>
      </c>
      <c r="R64" s="3">
        <f t="shared" si="13"/>
        <v>0.2</v>
      </c>
      <c r="S64" s="19">
        <f>G64</f>
        <v>1.7594999997527339E-2</v>
      </c>
      <c r="U64" s="3"/>
      <c r="V64" s="3"/>
      <c r="W64" s="41"/>
      <c r="Y64"/>
    </row>
    <row r="65" spans="1:25" x14ac:dyDescent="0.2">
      <c r="A65" s="62" t="s">
        <v>201</v>
      </c>
      <c r="B65" s="63" t="s">
        <v>18</v>
      </c>
      <c r="C65" s="64">
        <v>27534.088</v>
      </c>
      <c r="D65" s="64" t="s">
        <v>74</v>
      </c>
      <c r="E65" s="19">
        <f t="shared" si="2"/>
        <v>9.8560018661583981E-3</v>
      </c>
      <c r="F65">
        <f t="shared" si="3"/>
        <v>0</v>
      </c>
      <c r="G65" s="19">
        <f t="shared" si="11"/>
        <v>1.5199999998003477E-2</v>
      </c>
      <c r="H65">
        <f t="shared" si="12"/>
        <v>1.5199999998003477E-2</v>
      </c>
      <c r="O65">
        <f t="shared" si="8"/>
        <v>1.4253761650501785E-2</v>
      </c>
      <c r="P65">
        <f t="shared" si="6"/>
        <v>-1.3975702742516097E-2</v>
      </c>
      <c r="Q65" s="13">
        <f t="shared" si="9"/>
        <v>12515.588</v>
      </c>
      <c r="R65" s="3">
        <f t="shared" si="13"/>
        <v>0.2</v>
      </c>
      <c r="S65" s="19">
        <f>G65</f>
        <v>1.5199999998003477E-2</v>
      </c>
      <c r="U65" s="3"/>
      <c r="V65" s="3"/>
      <c r="W65" s="41"/>
      <c r="Y65"/>
    </row>
    <row r="66" spans="1:25" x14ac:dyDescent="0.2">
      <c r="A66" s="62" t="s">
        <v>201</v>
      </c>
      <c r="B66" s="63" t="s">
        <v>19</v>
      </c>
      <c r="C66" s="64">
        <v>27534.83</v>
      </c>
      <c r="D66" s="64" t="s">
        <v>74</v>
      </c>
      <c r="E66" s="19">
        <f t="shared" si="2"/>
        <v>0.49098451408128391</v>
      </c>
      <c r="F66">
        <f t="shared" si="3"/>
        <v>0.5</v>
      </c>
      <c r="G66" s="19">
        <f t="shared" si="11"/>
        <v>-1.3903750001190929E-2</v>
      </c>
      <c r="H66">
        <f t="shared" si="12"/>
        <v>-1.3903750001190929E-2</v>
      </c>
      <c r="O66">
        <f t="shared" si="8"/>
        <v>1.4255558651494655E-2</v>
      </c>
      <c r="P66">
        <f t="shared" si="6"/>
        <v>-1.3977221709269121E-2</v>
      </c>
      <c r="Q66" s="13">
        <f t="shared" si="9"/>
        <v>12516.330000000002</v>
      </c>
      <c r="R66" s="3">
        <f t="shared" si="13"/>
        <v>0.2</v>
      </c>
      <c r="T66" s="19">
        <f>G66</f>
        <v>-1.3903750001190929E-2</v>
      </c>
      <c r="U66" s="3"/>
      <c r="V66" s="3"/>
      <c r="W66" s="41"/>
      <c r="Y66"/>
    </row>
    <row r="67" spans="1:25" x14ac:dyDescent="0.2">
      <c r="A67" s="62" t="s">
        <v>108</v>
      </c>
      <c r="B67" s="63" t="s">
        <v>18</v>
      </c>
      <c r="C67" s="64">
        <v>28049.171999999999</v>
      </c>
      <c r="D67" s="64" t="s">
        <v>74</v>
      </c>
      <c r="E67" s="19">
        <f t="shared" si="2"/>
        <v>334.00122875812559</v>
      </c>
      <c r="F67">
        <f t="shared" si="3"/>
        <v>334</v>
      </c>
      <c r="G67" s="19">
        <f t="shared" si="11"/>
        <v>1.8949999976030085E-3</v>
      </c>
      <c r="H67">
        <f t="shared" si="12"/>
        <v>1.8949999976030085E-3</v>
      </c>
      <c r="O67">
        <f t="shared" si="8"/>
        <v>1.5114093537777634E-2</v>
      </c>
      <c r="P67">
        <f t="shared" si="6"/>
        <v>-1.4702923004789627E-2</v>
      </c>
      <c r="Q67" s="13">
        <f t="shared" si="9"/>
        <v>13030.671999999999</v>
      </c>
      <c r="R67" s="3">
        <f t="shared" si="13"/>
        <v>0.2</v>
      </c>
      <c r="S67" s="19">
        <f>G67</f>
        <v>1.8949999976030085E-3</v>
      </c>
      <c r="U67" s="3"/>
      <c r="V67" s="3"/>
      <c r="W67" s="41"/>
      <c r="Y67"/>
    </row>
    <row r="68" spans="1:25" x14ac:dyDescent="0.2">
      <c r="A68" s="62" t="s">
        <v>108</v>
      </c>
      <c r="B68" s="63" t="s">
        <v>19</v>
      </c>
      <c r="C68" s="64">
        <v>28049.921999999999</v>
      </c>
      <c r="D68" s="64" t="s">
        <v>74</v>
      </c>
      <c r="E68" s="19">
        <f t="shared" si="2"/>
        <v>334.48754463974331</v>
      </c>
      <c r="F68">
        <f t="shared" si="3"/>
        <v>334.5</v>
      </c>
      <c r="G68" s="19">
        <f t="shared" si="11"/>
        <v>-1.9208750003599562E-2</v>
      </c>
      <c r="H68">
        <f t="shared" si="12"/>
        <v>-1.9208750003599562E-2</v>
      </c>
      <c r="O68">
        <f t="shared" si="8"/>
        <v>1.5114861492180151E-2</v>
      </c>
      <c r="P68">
        <f t="shared" si="6"/>
        <v>-1.4703572140327054E-2</v>
      </c>
      <c r="Q68" s="13">
        <f t="shared" si="9"/>
        <v>13031.421999999999</v>
      </c>
      <c r="R68" s="3">
        <f t="shared" si="13"/>
        <v>0.2</v>
      </c>
      <c r="T68" s="19">
        <f>G68</f>
        <v>-1.9208750003599562E-2</v>
      </c>
      <c r="U68" s="3"/>
      <c r="V68" s="3"/>
      <c r="W68" s="41"/>
      <c r="Y68"/>
    </row>
    <row r="69" spans="1:25" x14ac:dyDescent="0.2">
      <c r="A69" s="62" t="s">
        <v>252</v>
      </c>
      <c r="B69" s="63" t="s">
        <v>19</v>
      </c>
      <c r="C69" s="64">
        <v>33630.415999999997</v>
      </c>
      <c r="D69" s="64" t="s">
        <v>74</v>
      </c>
      <c r="E69" s="19">
        <f t="shared" si="2"/>
        <v>3952.998023936465</v>
      </c>
      <c r="F69">
        <f t="shared" si="3"/>
        <v>3953</v>
      </c>
      <c r="G69" s="19">
        <f t="shared" si="11"/>
        <v>-3.0475000021397136E-3</v>
      </c>
      <c r="H69">
        <f t="shared" si="12"/>
        <v>-3.0475000021397136E-3</v>
      </c>
      <c r="O69">
        <f t="shared" si="8"/>
        <v>-9.4353436866409304E-3</v>
      </c>
      <c r="P69">
        <f t="shared" si="6"/>
        <v>6.0481946058087961E-3</v>
      </c>
      <c r="Q69" s="13">
        <f t="shared" si="9"/>
        <v>18611.915999999997</v>
      </c>
      <c r="R69" s="3">
        <f t="shared" si="13"/>
        <v>0.2</v>
      </c>
      <c r="S69" s="19">
        <f>G69</f>
        <v>-3.0475000021397136E-3</v>
      </c>
      <c r="U69" s="3"/>
      <c r="V69" s="3"/>
      <c r="W69" s="41">
        <v>-5.5412500005331822E-3</v>
      </c>
      <c r="Y69"/>
    </row>
    <row r="70" spans="1:25" x14ac:dyDescent="0.2">
      <c r="A70" s="62" t="s">
        <v>252</v>
      </c>
      <c r="B70" s="63" t="s">
        <v>18</v>
      </c>
      <c r="C70" s="64">
        <v>33902.603999999999</v>
      </c>
      <c r="D70" s="64" t="s">
        <v>74</v>
      </c>
      <c r="E70" s="19">
        <f t="shared" si="2"/>
        <v>4129.4904868508274</v>
      </c>
      <c r="F70">
        <f t="shared" si="3"/>
        <v>4129.5</v>
      </c>
      <c r="G70" s="19">
        <f t="shared" si="11"/>
        <v>-1.4671249999082647E-2</v>
      </c>
      <c r="H70">
        <f t="shared" si="12"/>
        <v>-1.4671249999082647E-2</v>
      </c>
      <c r="O70">
        <f t="shared" si="8"/>
        <v>-1.0927988244763532E-2</v>
      </c>
      <c r="P70">
        <f t="shared" si="6"/>
        <v>7.3098953321135479E-3</v>
      </c>
      <c r="Q70" s="13">
        <f t="shared" si="9"/>
        <v>18884.103999999999</v>
      </c>
      <c r="R70" s="3">
        <f t="shared" si="13"/>
        <v>0.2</v>
      </c>
      <c r="T70" s="19">
        <f>G70</f>
        <v>-1.4671249999082647E-2</v>
      </c>
      <c r="U70" s="3"/>
      <c r="V70" s="3"/>
      <c r="W70" s="41"/>
      <c r="Y70"/>
    </row>
    <row r="71" spans="1:25" x14ac:dyDescent="0.2">
      <c r="A71" s="62" t="s">
        <v>260</v>
      </c>
      <c r="B71" s="63" t="s">
        <v>18</v>
      </c>
      <c r="C71" s="64">
        <v>34266.593000000001</v>
      </c>
      <c r="D71" s="64" t="s">
        <v>74</v>
      </c>
      <c r="E71" s="19">
        <f t="shared" si="2"/>
        <v>4365.5086620963775</v>
      </c>
      <c r="F71">
        <f t="shared" si="3"/>
        <v>4365.5</v>
      </c>
      <c r="G71" s="19">
        <f t="shared" si="11"/>
        <v>1.3358750002225861E-2</v>
      </c>
      <c r="H71">
        <f t="shared" si="12"/>
        <v>1.3358750002225861E-2</v>
      </c>
      <c r="O71">
        <f t="shared" si="8"/>
        <v>-1.2733252555000463E-2</v>
      </c>
      <c r="P71">
        <f t="shared" si="6"/>
        <v>8.8358468917151198E-3</v>
      </c>
      <c r="Q71" s="13">
        <f t="shared" si="9"/>
        <v>19248.093000000001</v>
      </c>
      <c r="R71" s="3">
        <f t="shared" si="13"/>
        <v>0.2</v>
      </c>
      <c r="T71" s="19">
        <f>G71</f>
        <v>1.3358750002225861E-2</v>
      </c>
      <c r="U71" s="3"/>
      <c r="V71" s="3"/>
      <c r="W71" s="41"/>
      <c r="Y71"/>
    </row>
    <row r="72" spans="1:25" x14ac:dyDescent="0.2">
      <c r="A72" s="62" t="s">
        <v>265</v>
      </c>
      <c r="B72" s="63" t="s">
        <v>19</v>
      </c>
      <c r="C72" s="64">
        <v>34301.245999999999</v>
      </c>
      <c r="D72" s="64" t="s">
        <v>74</v>
      </c>
      <c r="E72" s="19">
        <f t="shared" si="2"/>
        <v>4387.9784010906433</v>
      </c>
      <c r="F72">
        <f t="shared" si="3"/>
        <v>4388</v>
      </c>
      <c r="G72" s="19">
        <f t="shared" si="11"/>
        <v>-3.3309999998891726E-2</v>
      </c>
      <c r="H72">
        <f t="shared" si="12"/>
        <v>-3.3309999998891726E-2</v>
      </c>
      <c r="O72">
        <f t="shared" si="8"/>
        <v>-1.289269411397995E-2</v>
      </c>
      <c r="P72">
        <f t="shared" si="6"/>
        <v>8.9706194533895472E-3</v>
      </c>
      <c r="Q72" s="13">
        <f t="shared" si="9"/>
        <v>19282.745999999999</v>
      </c>
      <c r="R72" s="3">
        <f t="shared" si="13"/>
        <v>0.2</v>
      </c>
      <c r="S72" s="19">
        <f>G72</f>
        <v>-3.3309999998891726E-2</v>
      </c>
      <c r="U72" s="3"/>
      <c r="V72" s="3"/>
      <c r="W72" s="41">
        <v>-3.2861250001587905E-2</v>
      </c>
      <c r="Y72"/>
    </row>
    <row r="73" spans="1:25" x14ac:dyDescent="0.2">
      <c r="A73" s="62" t="s">
        <v>265</v>
      </c>
      <c r="B73" s="63" t="s">
        <v>19</v>
      </c>
      <c r="C73" s="64">
        <v>34304.328000000001</v>
      </c>
      <c r="D73" s="64" t="s">
        <v>74</v>
      </c>
      <c r="E73" s="19">
        <f t="shared" si="2"/>
        <v>4389.9768351535058</v>
      </c>
      <c r="F73">
        <f t="shared" si="3"/>
        <v>4390</v>
      </c>
      <c r="G73" s="19">
        <f t="shared" si="11"/>
        <v>-3.5725000001548324E-2</v>
      </c>
      <c r="H73">
        <f t="shared" si="12"/>
        <v>-3.5725000001548324E-2</v>
      </c>
      <c r="O73">
        <f t="shared" si="8"/>
        <v>-1.290675385131208E-2</v>
      </c>
      <c r="P73">
        <f t="shared" si="6"/>
        <v>8.9825038505871764E-3</v>
      </c>
      <c r="Q73" s="13">
        <f t="shared" si="9"/>
        <v>19285.828000000001</v>
      </c>
      <c r="R73" s="3">
        <f t="shared" si="13"/>
        <v>0.2</v>
      </c>
      <c r="S73" s="19">
        <f>G73</f>
        <v>-3.5725000001548324E-2</v>
      </c>
      <c r="U73" s="3"/>
      <c r="V73" s="3"/>
      <c r="W73" s="41"/>
      <c r="Y73"/>
    </row>
    <row r="74" spans="1:25" x14ac:dyDescent="0.2">
      <c r="A74" s="62" t="s">
        <v>265</v>
      </c>
      <c r="B74" s="63" t="s">
        <v>18</v>
      </c>
      <c r="C74" s="64">
        <v>34325.214999999997</v>
      </c>
      <c r="D74" s="64" t="s">
        <v>74</v>
      </c>
      <c r="E74" s="19">
        <f t="shared" si="2"/>
        <v>4403.5204082459686</v>
      </c>
      <c r="F74">
        <f t="shared" si="3"/>
        <v>4403.5</v>
      </c>
      <c r="G74" s="19">
        <f t="shared" si="11"/>
        <v>3.1473749993892852E-2</v>
      </c>
      <c r="H74">
        <f t="shared" si="12"/>
        <v>3.1473749993892852E-2</v>
      </c>
      <c r="O74">
        <f t="shared" si="8"/>
        <v>-1.3001171539312493E-2</v>
      </c>
      <c r="P74">
        <f t="shared" si="6"/>
        <v>9.0623131158793571E-3</v>
      </c>
      <c r="Q74" s="13">
        <f t="shared" si="9"/>
        <v>19306.714999999997</v>
      </c>
      <c r="R74" s="3">
        <f t="shared" si="13"/>
        <v>0.2</v>
      </c>
      <c r="T74" s="19">
        <f>G74</f>
        <v>3.1473749993892852E-2</v>
      </c>
      <c r="U74" s="3"/>
      <c r="V74" s="3"/>
      <c r="W74" s="41"/>
      <c r="Y74"/>
    </row>
    <row r="75" spans="1:25" x14ac:dyDescent="0.2">
      <c r="A75" s="62" t="s">
        <v>265</v>
      </c>
      <c r="B75" s="63" t="s">
        <v>19</v>
      </c>
      <c r="C75" s="64">
        <v>34392.228999999999</v>
      </c>
      <c r="D75" s="64" t="s">
        <v>74</v>
      </c>
      <c r="E75" s="19">
        <f t="shared" si="2"/>
        <v>4446.9737049002797</v>
      </c>
      <c r="F75">
        <f t="shared" si="3"/>
        <v>4447</v>
      </c>
      <c r="G75" s="19">
        <f t="shared" si="11"/>
        <v>-4.0552500002377201E-2</v>
      </c>
      <c r="H75">
        <f t="shared" si="12"/>
        <v>-4.0552500002377201E-2</v>
      </c>
      <c r="O75">
        <f t="shared" si="8"/>
        <v>-1.3299586836168324E-2</v>
      </c>
      <c r="P75">
        <f t="shared" si="6"/>
        <v>9.3145572249906453E-3</v>
      </c>
      <c r="Q75" s="13">
        <f t="shared" si="9"/>
        <v>19373.728999999999</v>
      </c>
      <c r="R75" s="3">
        <f t="shared" si="13"/>
        <v>0.2</v>
      </c>
      <c r="S75" s="19">
        <f>G75</f>
        <v>-4.0552500002377201E-2</v>
      </c>
      <c r="U75" s="3"/>
      <c r="V75" s="3"/>
      <c r="W75" s="41"/>
      <c r="Y75"/>
    </row>
    <row r="76" spans="1:25" x14ac:dyDescent="0.2">
      <c r="A76" s="62" t="s">
        <v>265</v>
      </c>
      <c r="B76" s="63" t="s">
        <v>19</v>
      </c>
      <c r="C76" s="64">
        <v>34395.357000000004</v>
      </c>
      <c r="D76" s="64" t="s">
        <v>74</v>
      </c>
      <c r="E76" s="19">
        <f t="shared" si="2"/>
        <v>4449.0019663372159</v>
      </c>
      <c r="F76">
        <f t="shared" si="3"/>
        <v>4449</v>
      </c>
      <c r="G76" s="19">
        <f t="shared" si="11"/>
        <v>3.0325000043376349E-3</v>
      </c>
      <c r="H76">
        <f t="shared" si="12"/>
        <v>3.0325000043376349E-3</v>
      </c>
      <c r="O76">
        <f t="shared" si="8"/>
        <v>-1.3313091098547131E-2</v>
      </c>
      <c r="P76">
        <f t="shared" si="6"/>
        <v>9.3259720910140592E-3</v>
      </c>
      <c r="Q76" s="13">
        <f t="shared" si="9"/>
        <v>19376.857000000004</v>
      </c>
      <c r="R76" s="3">
        <f t="shared" si="13"/>
        <v>0.2</v>
      </c>
      <c r="S76" s="19">
        <f>G76</f>
        <v>3.0325000043376349E-3</v>
      </c>
      <c r="U76" s="3"/>
      <c r="V76" s="3"/>
      <c r="W76" s="41">
        <v>-7.2587499962537549E-3</v>
      </c>
      <c r="Y76"/>
    </row>
    <row r="77" spans="1:25" x14ac:dyDescent="0.2">
      <c r="A77" s="62" t="s">
        <v>252</v>
      </c>
      <c r="B77" s="63" t="s">
        <v>19</v>
      </c>
      <c r="C77" s="64">
        <v>34475.576999999997</v>
      </c>
      <c r="D77" s="64" t="s">
        <v>74</v>
      </c>
      <c r="E77" s="19">
        <f t="shared" si="2"/>
        <v>4501.018313035046</v>
      </c>
      <c r="F77">
        <f t="shared" si="3"/>
        <v>4501</v>
      </c>
      <c r="G77" s="19">
        <f t="shared" si="11"/>
        <v>2.8242499996849801E-2</v>
      </c>
      <c r="H77">
        <f t="shared" si="12"/>
        <v>2.8242499996849801E-2</v>
      </c>
      <c r="O77">
        <f t="shared" si="8"/>
        <v>-1.3657417283908097E-2</v>
      </c>
      <c r="P77">
        <f t="shared" si="6"/>
        <v>9.6170236985729934E-3</v>
      </c>
      <c r="Q77" s="13">
        <f t="shared" si="9"/>
        <v>19457.076999999997</v>
      </c>
      <c r="R77" s="3">
        <f t="shared" si="13"/>
        <v>0.2</v>
      </c>
      <c r="S77" s="19">
        <f>G77</f>
        <v>2.8242499996849801E-2</v>
      </c>
      <c r="U77" s="3"/>
      <c r="V77" s="3"/>
      <c r="W77" s="41"/>
      <c r="Y77"/>
    </row>
    <row r="78" spans="1:25" x14ac:dyDescent="0.2">
      <c r="A78" s="62" t="s">
        <v>252</v>
      </c>
      <c r="B78" s="63" t="s">
        <v>18</v>
      </c>
      <c r="C78" s="64">
        <v>34718.377999999997</v>
      </c>
      <c r="D78" s="64" t="s">
        <v>74</v>
      </c>
      <c r="E78" s="19">
        <f t="shared" si="2"/>
        <v>4658.4556228652727</v>
      </c>
      <c r="F78">
        <f t="shared" si="3"/>
        <v>4658.5</v>
      </c>
      <c r="G78" s="19">
        <f t="shared" si="11"/>
        <v>-6.8438750007771887E-2</v>
      </c>
      <c r="H78">
        <f t="shared" si="12"/>
        <v>-6.8438750007771887E-2</v>
      </c>
      <c r="O78">
        <f t="shared" si="8"/>
        <v>-1.4617684451200826E-2</v>
      </c>
      <c r="P78">
        <f t="shared" si="6"/>
        <v>1.0428717129421467E-2</v>
      </c>
      <c r="Q78" s="13">
        <f t="shared" si="9"/>
        <v>19699.877999999997</v>
      </c>
      <c r="R78" s="3">
        <f t="shared" si="13"/>
        <v>0.2</v>
      </c>
      <c r="T78" s="19">
        <f>G78</f>
        <v>-6.8438750007771887E-2</v>
      </c>
      <c r="U78" s="3"/>
      <c r="V78" s="3"/>
      <c r="W78" s="41">
        <v>-1.9816250001895241E-2</v>
      </c>
      <c r="Y78"/>
    </row>
    <row r="79" spans="1:25" x14ac:dyDescent="0.2">
      <c r="A79" s="62" t="s">
        <v>252</v>
      </c>
      <c r="B79" s="63" t="s">
        <v>19</v>
      </c>
      <c r="C79" s="64">
        <v>34859.542999999998</v>
      </c>
      <c r="D79" s="64" t="s">
        <v>74</v>
      </c>
      <c r="E79" s="19">
        <f t="shared" si="2"/>
        <v>4749.9899981033659</v>
      </c>
      <c r="F79">
        <f t="shared" si="3"/>
        <v>4750</v>
      </c>
      <c r="G79" s="19">
        <f t="shared" si="11"/>
        <v>-1.5425000005052425E-2</v>
      </c>
      <c r="H79">
        <f t="shared" si="12"/>
        <v>-1.5425000005052425E-2</v>
      </c>
      <c r="O79">
        <f t="shared" si="8"/>
        <v>-1.5115792309506829E-2</v>
      </c>
      <c r="P79">
        <f t="shared" si="6"/>
        <v>1.084975711726241E-2</v>
      </c>
      <c r="Q79" s="13">
        <f t="shared" si="9"/>
        <v>19841.042999999998</v>
      </c>
      <c r="R79" s="3">
        <f t="shared" si="13"/>
        <v>0.2</v>
      </c>
      <c r="S79" s="19">
        <f>G79</f>
        <v>-1.5425000005052425E-2</v>
      </c>
      <c r="U79" s="3"/>
      <c r="V79" s="3"/>
      <c r="W79" s="41"/>
      <c r="Y79"/>
    </row>
    <row r="80" spans="1:25" x14ac:dyDescent="0.2">
      <c r="A80" s="62" t="s">
        <v>290</v>
      </c>
      <c r="B80" s="63" t="s">
        <v>19</v>
      </c>
      <c r="C80" s="64">
        <v>34964.428</v>
      </c>
      <c r="D80" s="64" t="s">
        <v>74</v>
      </c>
      <c r="E80" s="19">
        <f t="shared" si="2"/>
        <v>4817.9996530946701</v>
      </c>
      <c r="F80">
        <f t="shared" si="3"/>
        <v>4818</v>
      </c>
      <c r="G80" s="19">
        <f t="shared" si="11"/>
        <v>-5.3499999921768904E-4</v>
      </c>
      <c r="H80">
        <f t="shared" si="12"/>
        <v>-5.3499999921768904E-4</v>
      </c>
      <c r="O80">
        <f t="shared" si="8"/>
        <v>-1.5456277518339313E-2</v>
      </c>
      <c r="P80">
        <f t="shared" si="6"/>
        <v>1.1137562028982514E-2</v>
      </c>
      <c r="Q80" s="13">
        <f t="shared" si="9"/>
        <v>19945.928</v>
      </c>
      <c r="R80" s="3">
        <f t="shared" si="13"/>
        <v>0.2</v>
      </c>
      <c r="S80" s="19">
        <f>G80</f>
        <v>-5.3499999921768904E-4</v>
      </c>
      <c r="U80" s="3"/>
      <c r="V80" s="3"/>
      <c r="W80" s="41"/>
      <c r="Y80"/>
    </row>
    <row r="81" spans="1:25" x14ac:dyDescent="0.2">
      <c r="A81" s="62" t="s">
        <v>295</v>
      </c>
      <c r="B81" s="63" t="s">
        <v>18</v>
      </c>
      <c r="C81" s="64">
        <v>34974.466999999997</v>
      </c>
      <c r="D81" s="64" t="s">
        <v>74</v>
      </c>
      <c r="E81" s="19">
        <f t="shared" si="2"/>
        <v>4824.5091532754159</v>
      </c>
      <c r="F81">
        <f t="shared" si="3"/>
        <v>4824.5</v>
      </c>
      <c r="G81" s="19">
        <f t="shared" si="11"/>
        <v>1.4116249993094243E-2</v>
      </c>
      <c r="H81">
        <f t="shared" si="12"/>
        <v>1.4116249993094243E-2</v>
      </c>
      <c r="O81">
        <f t="shared" si="8"/>
        <v>-1.5487471359937572E-2</v>
      </c>
      <c r="P81">
        <f t="shared" si="6"/>
        <v>1.116392952041682E-2</v>
      </c>
      <c r="Q81" s="13">
        <f t="shared" si="9"/>
        <v>19955.966999999997</v>
      </c>
      <c r="R81" s="3">
        <f t="shared" si="13"/>
        <v>0.2</v>
      </c>
      <c r="T81" s="19">
        <f>G81</f>
        <v>1.4116249993094243E-2</v>
      </c>
      <c r="U81" s="3"/>
      <c r="V81" s="3"/>
      <c r="W81" s="41"/>
      <c r="Y81"/>
    </row>
    <row r="82" spans="1:25" x14ac:dyDescent="0.2">
      <c r="A82" s="62" t="s">
        <v>295</v>
      </c>
      <c r="B82" s="63" t="s">
        <v>19</v>
      </c>
      <c r="C82" s="64">
        <v>34978.315999999999</v>
      </c>
      <c r="D82" s="64" t="s">
        <v>74</v>
      </c>
      <c r="E82" s="19">
        <f t="shared" si="2"/>
        <v>4827.0049263798792</v>
      </c>
      <c r="F82">
        <f t="shared" si="3"/>
        <v>4827</v>
      </c>
      <c r="G82" s="19">
        <f t="shared" si="11"/>
        <v>7.5974999999743886E-3</v>
      </c>
      <c r="H82">
        <f t="shared" si="12"/>
        <v>7.5974999999743886E-3</v>
      </c>
      <c r="O82">
        <f t="shared" si="8"/>
        <v>-1.549940559626108E-2</v>
      </c>
      <c r="P82">
        <f t="shared" si="6"/>
        <v>1.1174017276778726E-2</v>
      </c>
      <c r="Q82" s="13">
        <f t="shared" si="9"/>
        <v>19959.815999999999</v>
      </c>
      <c r="R82" s="3">
        <f t="shared" si="13"/>
        <v>0.2</v>
      </c>
      <c r="S82" s="19">
        <f>G82</f>
        <v>7.5974999999743886E-3</v>
      </c>
      <c r="U82" s="3"/>
      <c r="V82" s="3"/>
      <c r="W82" s="41"/>
      <c r="Y82"/>
    </row>
    <row r="83" spans="1:25" x14ac:dyDescent="0.2">
      <c r="A83" s="62" t="s">
        <v>295</v>
      </c>
      <c r="B83" s="63" t="s">
        <v>19</v>
      </c>
      <c r="C83" s="64">
        <v>34981.387000000002</v>
      </c>
      <c r="D83" s="64" t="s">
        <v>74</v>
      </c>
      <c r="E83" s="19">
        <f t="shared" si="2"/>
        <v>4828.9962278098119</v>
      </c>
      <c r="F83">
        <f t="shared" si="3"/>
        <v>4829</v>
      </c>
      <c r="G83" s="19">
        <f t="shared" si="11"/>
        <v>-5.8175000012852252E-3</v>
      </c>
      <c r="H83">
        <f t="shared" si="12"/>
        <v>-5.8175000012852252E-3</v>
      </c>
      <c r="O83">
        <f t="shared" si="8"/>
        <v>-1.5508927596509809E-2</v>
      </c>
      <c r="P83">
        <f t="shared" si="6"/>
        <v>1.1182066021246603E-2</v>
      </c>
      <c r="Q83" s="13">
        <f t="shared" si="9"/>
        <v>19962.887000000002</v>
      </c>
      <c r="R83" s="3">
        <f t="shared" si="13"/>
        <v>0.2</v>
      </c>
      <c r="S83" s="19">
        <f>G83</f>
        <v>-5.8175000012852252E-3</v>
      </c>
      <c r="U83" s="3"/>
      <c r="V83" s="3"/>
      <c r="W83" s="41"/>
    </row>
    <row r="84" spans="1:25" x14ac:dyDescent="0.2">
      <c r="A84" s="62" t="s">
        <v>295</v>
      </c>
      <c r="B84" s="63" t="s">
        <v>18</v>
      </c>
      <c r="C84" s="64">
        <v>34991.442999999999</v>
      </c>
      <c r="D84" s="64" t="s">
        <v>74</v>
      </c>
      <c r="E84" s="19">
        <f t="shared" si="2"/>
        <v>4835.5167511505406</v>
      </c>
      <c r="F84">
        <f t="shared" si="3"/>
        <v>4835.5</v>
      </c>
      <c r="G84" s="19">
        <f t="shared" si="11"/>
        <v>2.5833749998128042E-2</v>
      </c>
      <c r="H84">
        <f t="shared" si="12"/>
        <v>2.5833749998128042E-2</v>
      </c>
      <c r="O84">
        <f t="shared" si="8"/>
        <v>-1.5539718050218646E-2</v>
      </c>
      <c r="P84">
        <f t="shared" si="6"/>
        <v>1.1208092537469967E-2</v>
      </c>
      <c r="Q84" s="13">
        <f t="shared" si="9"/>
        <v>19972.942999999999</v>
      </c>
      <c r="R84" s="3">
        <f t="shared" si="13"/>
        <v>0.2</v>
      </c>
      <c r="T84" s="19">
        <f>G84</f>
        <v>2.5833749998128042E-2</v>
      </c>
      <c r="U84" s="3"/>
      <c r="V84" s="3"/>
      <c r="W84" s="41"/>
    </row>
    <row r="85" spans="1:25" x14ac:dyDescent="0.2">
      <c r="A85" s="62" t="s">
        <v>308</v>
      </c>
      <c r="B85" s="63" t="s">
        <v>19</v>
      </c>
      <c r="C85" s="64">
        <v>35692.377999999997</v>
      </c>
      <c r="D85" s="64" t="s">
        <v>74</v>
      </c>
      <c r="E85" s="19">
        <f t="shared" ref="E85:E148" si="14">+(C85-C$7)/C$8</f>
        <v>5290.0178477928521</v>
      </c>
      <c r="F85">
        <f t="shared" ref="F85:F148" si="15">ROUND(2*E85,0)/2</f>
        <v>5290</v>
      </c>
      <c r="G85" s="19">
        <f t="shared" ref="G85:G111" si="16">+C85-(C$7+F85*C$8)</f>
        <v>2.7524999997694977E-2</v>
      </c>
      <c r="H85">
        <f t="shared" ref="H85:H96" si="17">G85</f>
        <v>2.7524999997694977E-2</v>
      </c>
      <c r="O85">
        <f t="shared" si="8"/>
        <v>-1.7075153526816544E-2</v>
      </c>
      <c r="P85">
        <f t="shared" ref="P85:P148" si="18">V$3*SIN((2*PI()/U$4)*($F85-U$5))+U$6</f>
        <v>1.2505963517855458E-2</v>
      </c>
      <c r="Q85" s="13">
        <f t="shared" si="9"/>
        <v>20673.877999999997</v>
      </c>
      <c r="R85" s="3">
        <f t="shared" ref="R85:R96" si="19">R$15</f>
        <v>0.2</v>
      </c>
      <c r="S85" s="19">
        <f>G85</f>
        <v>2.7524999997694977E-2</v>
      </c>
      <c r="U85" s="3"/>
      <c r="V85" s="3"/>
      <c r="W85" s="41"/>
    </row>
    <row r="86" spans="1:25" x14ac:dyDescent="0.2">
      <c r="A86" s="62" t="s">
        <v>308</v>
      </c>
      <c r="B86" s="63" t="s">
        <v>18</v>
      </c>
      <c r="C86" s="64">
        <v>35705.447</v>
      </c>
      <c r="D86" s="64" t="s">
        <v>74</v>
      </c>
      <c r="E86" s="19">
        <f t="shared" si="14"/>
        <v>5298.4920641353374</v>
      </c>
      <c r="F86">
        <f t="shared" si="15"/>
        <v>5298.5</v>
      </c>
      <c r="G86" s="19">
        <f t="shared" si="16"/>
        <v>-1.223875000141561E-2</v>
      </c>
      <c r="H86">
        <f t="shared" si="17"/>
        <v>-1.223875000141561E-2</v>
      </c>
      <c r="O86">
        <f t="shared" ref="O86:O149" si="20">U$3*SIN((2*PI()/U$4)*(F86-U$5))+U$6</f>
        <v>-1.7091863768322432E-2</v>
      </c>
      <c r="P86">
        <f t="shared" si="18"/>
        <v>1.2520088329907982E-2</v>
      </c>
      <c r="Q86" s="13">
        <f t="shared" si="9"/>
        <v>20686.947</v>
      </c>
      <c r="R86" s="3">
        <f t="shared" si="19"/>
        <v>0.2</v>
      </c>
      <c r="T86" s="19">
        <f>G86</f>
        <v>-1.223875000141561E-2</v>
      </c>
      <c r="U86" s="3"/>
      <c r="V86" s="3"/>
      <c r="W86" s="41"/>
    </row>
    <row r="87" spans="1:25" x14ac:dyDescent="0.2">
      <c r="A87" s="62" t="s">
        <v>308</v>
      </c>
      <c r="B87" s="63" t="s">
        <v>18</v>
      </c>
      <c r="C87" s="64">
        <v>35705.46</v>
      </c>
      <c r="D87" s="64" t="s">
        <v>74</v>
      </c>
      <c r="E87" s="19">
        <f t="shared" si="14"/>
        <v>5298.5004936106179</v>
      </c>
      <c r="F87">
        <f t="shared" si="15"/>
        <v>5298.5</v>
      </c>
      <c r="G87" s="19">
        <f t="shared" si="16"/>
        <v>7.6124999759485945E-4</v>
      </c>
      <c r="H87">
        <f t="shared" si="17"/>
        <v>7.6124999759485945E-4</v>
      </c>
      <c r="O87">
        <f t="shared" si="20"/>
        <v>-1.7091863768322432E-2</v>
      </c>
      <c r="P87">
        <f t="shared" si="18"/>
        <v>1.2520088329907982E-2</v>
      </c>
      <c r="Q87" s="13">
        <f t="shared" si="9"/>
        <v>20686.96</v>
      </c>
      <c r="R87" s="3">
        <f t="shared" si="19"/>
        <v>0.2</v>
      </c>
      <c r="T87" s="19">
        <f>G87</f>
        <v>7.6124999759485945E-4</v>
      </c>
      <c r="U87" s="3"/>
      <c r="V87" s="3"/>
      <c r="W87" s="41"/>
    </row>
    <row r="88" spans="1:25" x14ac:dyDescent="0.2">
      <c r="A88" s="62" t="s">
        <v>308</v>
      </c>
      <c r="B88" s="63" t="s">
        <v>19</v>
      </c>
      <c r="C88" s="64">
        <v>35712.392</v>
      </c>
      <c r="D88" s="64" t="s">
        <v>74</v>
      </c>
      <c r="E88" s="19">
        <f t="shared" si="14"/>
        <v>5302.9953491991173</v>
      </c>
      <c r="F88">
        <f t="shared" si="15"/>
        <v>5303</v>
      </c>
      <c r="G88" s="19">
        <f t="shared" si="16"/>
        <v>-7.1725000016158447E-3</v>
      </c>
      <c r="H88">
        <f t="shared" si="17"/>
        <v>-7.1725000016158447E-3</v>
      </c>
      <c r="O88">
        <f t="shared" si="20"/>
        <v>-1.7100527178697648E-2</v>
      </c>
      <c r="P88">
        <f t="shared" si="18"/>
        <v>1.2527411326600801E-2</v>
      </c>
      <c r="Q88" s="13">
        <f t="shared" si="9"/>
        <v>20693.892</v>
      </c>
      <c r="R88" s="3">
        <f t="shared" si="19"/>
        <v>0.2</v>
      </c>
      <c r="S88" s="19">
        <f>G88</f>
        <v>-7.1725000016158447E-3</v>
      </c>
      <c r="U88" s="3"/>
      <c r="V88" s="3"/>
      <c r="W88" s="41"/>
    </row>
    <row r="89" spans="1:25" x14ac:dyDescent="0.2">
      <c r="A89" s="62" t="s">
        <v>308</v>
      </c>
      <c r="B89" s="63" t="s">
        <v>18</v>
      </c>
      <c r="C89" s="64">
        <v>35722.432000000001</v>
      </c>
      <c r="D89" s="64" t="s">
        <v>74</v>
      </c>
      <c r="E89" s="19">
        <f t="shared" si="14"/>
        <v>5309.5054978010412</v>
      </c>
      <c r="F89">
        <f t="shared" si="15"/>
        <v>5309.5</v>
      </c>
      <c r="G89" s="19">
        <f t="shared" si="16"/>
        <v>8.4787500018137507E-3</v>
      </c>
      <c r="H89">
        <f t="shared" si="17"/>
        <v>8.4787500018137507E-3</v>
      </c>
      <c r="O89">
        <f t="shared" si="20"/>
        <v>-1.7112816922247788E-2</v>
      </c>
      <c r="P89">
        <f t="shared" si="18"/>
        <v>1.2537799585666854E-2</v>
      </c>
      <c r="Q89" s="13">
        <f t="shared" si="9"/>
        <v>20703.932000000001</v>
      </c>
      <c r="R89" s="3">
        <f t="shared" si="19"/>
        <v>0.2</v>
      </c>
      <c r="T89" s="19">
        <f>G89</f>
        <v>8.4787500018137507E-3</v>
      </c>
      <c r="U89" s="3"/>
      <c r="V89" s="3"/>
      <c r="W89" s="41"/>
    </row>
    <row r="90" spans="1:25" x14ac:dyDescent="0.2">
      <c r="A90" s="62" t="s">
        <v>308</v>
      </c>
      <c r="B90" s="63" t="s">
        <v>19</v>
      </c>
      <c r="C90" s="64">
        <v>35729.364000000001</v>
      </c>
      <c r="D90" s="64" t="s">
        <v>74</v>
      </c>
      <c r="E90" s="19">
        <f t="shared" si="14"/>
        <v>5314.0003533895406</v>
      </c>
      <c r="F90">
        <f t="shared" si="15"/>
        <v>5314</v>
      </c>
      <c r="G90" s="19">
        <f t="shared" si="16"/>
        <v>5.450000026030466E-4</v>
      </c>
      <c r="H90">
        <f t="shared" si="17"/>
        <v>5.450000026030466E-4</v>
      </c>
      <c r="O90">
        <f t="shared" si="20"/>
        <v>-1.7121169985491201E-2</v>
      </c>
      <c r="P90">
        <f t="shared" si="18"/>
        <v>1.2544860252524031E-2</v>
      </c>
      <c r="Q90" s="13">
        <f t="shared" ref="Q90:Q153" si="21">C90-15018.5</f>
        <v>20710.864000000001</v>
      </c>
      <c r="R90" s="3">
        <f t="shared" si="19"/>
        <v>0.2</v>
      </c>
      <c r="S90" s="19">
        <f>G90</f>
        <v>5.450000026030466E-4</v>
      </c>
      <c r="U90" s="3"/>
      <c r="V90" s="3"/>
      <c r="W90" s="41"/>
    </row>
    <row r="91" spans="1:25" x14ac:dyDescent="0.2">
      <c r="A91" s="62" t="s">
        <v>252</v>
      </c>
      <c r="B91" s="63" t="s">
        <v>18</v>
      </c>
      <c r="C91" s="64">
        <v>36015.476000000002</v>
      </c>
      <c r="D91" s="64" t="s">
        <v>100</v>
      </c>
      <c r="E91" s="19">
        <f t="shared" si="14"/>
        <v>5499.5214327514295</v>
      </c>
      <c r="F91">
        <f t="shared" si="15"/>
        <v>5499.5</v>
      </c>
      <c r="G91" s="19">
        <f t="shared" si="16"/>
        <v>3.3053750004910398E-2</v>
      </c>
      <c r="H91">
        <f t="shared" si="17"/>
        <v>3.3053750004910398E-2</v>
      </c>
      <c r="O91">
        <f t="shared" si="20"/>
        <v>-1.7354272152915001E-2</v>
      </c>
      <c r="P91">
        <f t="shared" si="18"/>
        <v>1.2741896561229524E-2</v>
      </c>
      <c r="Q91" s="13">
        <f t="shared" si="21"/>
        <v>20996.976000000002</v>
      </c>
      <c r="R91" s="3">
        <f t="shared" si="19"/>
        <v>0.2</v>
      </c>
      <c r="T91" s="19">
        <f>G91</f>
        <v>3.3053750004910398E-2</v>
      </c>
      <c r="U91" s="3"/>
      <c r="V91" s="3"/>
      <c r="W91" s="41"/>
    </row>
    <row r="92" spans="1:25" x14ac:dyDescent="0.2">
      <c r="A92" s="62" t="s">
        <v>252</v>
      </c>
      <c r="B92" s="63" t="s">
        <v>19</v>
      </c>
      <c r="C92" s="64">
        <v>36085.548999999999</v>
      </c>
      <c r="D92" s="64" t="s">
        <v>100</v>
      </c>
      <c r="E92" s="19">
        <f t="shared" si="14"/>
        <v>5544.9582497815618</v>
      </c>
      <c r="F92">
        <f t="shared" si="15"/>
        <v>5545</v>
      </c>
      <c r="G92" s="19">
        <f t="shared" si="16"/>
        <v>-6.4387500002339948E-2</v>
      </c>
      <c r="H92">
        <f t="shared" si="17"/>
        <v>-6.4387500002339948E-2</v>
      </c>
      <c r="O92">
        <f t="shared" si="20"/>
        <v>-1.7378086155305648E-2</v>
      </c>
      <c r="P92">
        <f t="shared" si="18"/>
        <v>1.2762026031403115E-2</v>
      </c>
      <c r="Q92" s="13">
        <f t="shared" si="21"/>
        <v>21067.048999999999</v>
      </c>
      <c r="R92" s="3">
        <f t="shared" si="19"/>
        <v>0.2</v>
      </c>
      <c r="S92" s="19">
        <f>G92</f>
        <v>-6.4387500002339948E-2</v>
      </c>
      <c r="U92" s="3"/>
      <c r="V92" s="3"/>
      <c r="W92" s="76">
        <v>1.3346249994356185E-2</v>
      </c>
    </row>
    <row r="93" spans="1:25" x14ac:dyDescent="0.2">
      <c r="A93" s="62" t="s">
        <v>252</v>
      </c>
      <c r="B93" s="63" t="s">
        <v>19</v>
      </c>
      <c r="C93" s="64">
        <v>36102.487999999998</v>
      </c>
      <c r="D93" s="64" t="s">
        <v>74</v>
      </c>
      <c r="E93" s="19">
        <f t="shared" si="14"/>
        <v>5555.941856073191</v>
      </c>
      <c r="F93">
        <f t="shared" si="15"/>
        <v>5556</v>
      </c>
      <c r="G93" s="19">
        <f t="shared" si="16"/>
        <v>-8.9670000001206063E-2</v>
      </c>
      <c r="H93">
        <f t="shared" si="17"/>
        <v>-8.9670000001206063E-2</v>
      </c>
      <c r="O93">
        <f t="shared" si="20"/>
        <v>-1.7381862811063714E-2</v>
      </c>
      <c r="P93">
        <f t="shared" si="18"/>
        <v>1.2765218358261526E-2</v>
      </c>
      <c r="Q93" s="13">
        <f t="shared" si="21"/>
        <v>21083.987999999998</v>
      </c>
      <c r="R93" s="3">
        <f t="shared" si="19"/>
        <v>0.2</v>
      </c>
      <c r="S93" s="19">
        <f>G93</f>
        <v>-8.9670000001206063E-2</v>
      </c>
      <c r="U93" s="3"/>
      <c r="V93" s="3"/>
      <c r="W93" s="41"/>
    </row>
    <row r="94" spans="1:25" x14ac:dyDescent="0.2">
      <c r="A94" s="62" t="s">
        <v>252</v>
      </c>
      <c r="B94" s="63" t="s">
        <v>18</v>
      </c>
      <c r="C94" s="64">
        <v>36541.31</v>
      </c>
      <c r="D94" s="64" t="s">
        <v>74</v>
      </c>
      <c r="E94" s="19">
        <f t="shared" si="14"/>
        <v>5840.4833331442078</v>
      </c>
      <c r="F94">
        <f t="shared" si="15"/>
        <v>5840.5</v>
      </c>
      <c r="G94" s="19">
        <f t="shared" si="16"/>
        <v>-2.5703750005050097E-2</v>
      </c>
      <c r="H94">
        <f t="shared" si="17"/>
        <v>-2.5703750005050097E-2</v>
      </c>
      <c r="O94">
        <f t="shared" si="20"/>
        <v>-1.7211700493486189E-2</v>
      </c>
      <c r="P94">
        <f t="shared" si="18"/>
        <v>1.2621383767160148E-2</v>
      </c>
      <c r="Q94" s="13">
        <f t="shared" si="21"/>
        <v>21522.809999999998</v>
      </c>
      <c r="R94" s="3">
        <f t="shared" si="19"/>
        <v>0.2</v>
      </c>
      <c r="T94" s="19">
        <f>G94</f>
        <v>-2.5703750005050097E-2</v>
      </c>
      <c r="U94" s="3"/>
      <c r="V94" s="3"/>
      <c r="W94" s="41"/>
    </row>
    <row r="95" spans="1:25" x14ac:dyDescent="0.2">
      <c r="A95" s="62" t="s">
        <v>252</v>
      </c>
      <c r="B95" s="63" t="s">
        <v>18</v>
      </c>
      <c r="C95" s="64">
        <v>36763.451999999997</v>
      </c>
      <c r="D95" s="64" t="s">
        <v>74</v>
      </c>
      <c r="E95" s="19">
        <f t="shared" si="14"/>
        <v>5984.5249099099801</v>
      </c>
      <c r="F95">
        <f t="shared" si="15"/>
        <v>5984.5</v>
      </c>
      <c r="G95" s="19">
        <f t="shared" si="16"/>
        <v>3.8416249997681007E-2</v>
      </c>
      <c r="H95">
        <f t="shared" si="17"/>
        <v>3.8416249997681007E-2</v>
      </c>
      <c r="O95">
        <f t="shared" si="20"/>
        <v>-1.6930415911108134E-2</v>
      </c>
      <c r="P95">
        <f t="shared" si="18"/>
        <v>1.2383619886969476E-2</v>
      </c>
      <c r="Q95" s="13">
        <f t="shared" si="21"/>
        <v>21744.951999999997</v>
      </c>
      <c r="R95" s="3">
        <f t="shared" si="19"/>
        <v>0.2</v>
      </c>
      <c r="T95" s="19">
        <f>G95</f>
        <v>3.8416249997681007E-2</v>
      </c>
      <c r="U95" s="3"/>
      <c r="V95" s="3"/>
      <c r="W95" s="41"/>
    </row>
    <row r="96" spans="1:25" x14ac:dyDescent="0.2">
      <c r="A96" s="62" t="s">
        <v>252</v>
      </c>
      <c r="B96" s="63" t="s">
        <v>19</v>
      </c>
      <c r="C96" s="64">
        <v>36813.476000000002</v>
      </c>
      <c r="D96" s="64" t="s">
        <v>74</v>
      </c>
      <c r="E96" s="19">
        <f t="shared" si="14"/>
        <v>6016.9615307927115</v>
      </c>
      <c r="F96">
        <f t="shared" si="15"/>
        <v>6017</v>
      </c>
      <c r="G96" s="19">
        <f t="shared" si="16"/>
        <v>-5.9327499999199063E-2</v>
      </c>
      <c r="H96">
        <f t="shared" si="17"/>
        <v>-5.9327499999199063E-2</v>
      </c>
      <c r="O96">
        <f t="shared" si="20"/>
        <v>-1.6849056716994115E-2</v>
      </c>
      <c r="P96">
        <f t="shared" si="18"/>
        <v>1.2314848689066647E-2</v>
      </c>
      <c r="Q96" s="13">
        <f t="shared" si="21"/>
        <v>21794.976000000002</v>
      </c>
      <c r="R96" s="3">
        <f t="shared" si="19"/>
        <v>0.2</v>
      </c>
      <c r="S96" s="19">
        <f>G96</f>
        <v>-5.9327499999199063E-2</v>
      </c>
      <c r="U96" s="3"/>
      <c r="V96" s="3"/>
      <c r="W96" s="41"/>
    </row>
    <row r="97" spans="1:23" x14ac:dyDescent="0.2">
      <c r="A97" s="62" t="s">
        <v>349</v>
      </c>
      <c r="B97" s="63" t="s">
        <v>19</v>
      </c>
      <c r="C97" s="64">
        <v>37149.732000000004</v>
      </c>
      <c r="D97" s="64" t="s">
        <v>74</v>
      </c>
      <c r="E97" s="19">
        <f t="shared" si="14"/>
        <v>6234.9970415783882</v>
      </c>
      <c r="F97">
        <f t="shared" si="15"/>
        <v>6235</v>
      </c>
      <c r="G97" s="19">
        <f t="shared" si="16"/>
        <v>-4.5624999984283932E-3</v>
      </c>
      <c r="J97">
        <f t="shared" ref="J97:J105" si="22">G97</f>
        <v>-4.5624999984283932E-3</v>
      </c>
      <c r="O97">
        <f t="shared" si="20"/>
        <v>-1.6136822030760504E-2</v>
      </c>
      <c r="P97">
        <f t="shared" si="18"/>
        <v>1.171281184377064E-2</v>
      </c>
      <c r="Q97" s="13">
        <f t="shared" si="21"/>
        <v>22131.232000000004</v>
      </c>
      <c r="R97" s="3">
        <f t="shared" ref="R97:R105" si="23">R$17</f>
        <v>1</v>
      </c>
      <c r="S97" s="19">
        <f>G97</f>
        <v>-4.5624999984283932E-3</v>
      </c>
      <c r="U97" s="3"/>
      <c r="V97" s="3"/>
      <c r="W97" s="41">
        <v>2.1019999998316052E-2</v>
      </c>
    </row>
    <row r="98" spans="1:23" x14ac:dyDescent="0.2">
      <c r="A98" s="62" t="s">
        <v>349</v>
      </c>
      <c r="B98" s="63" t="s">
        <v>19</v>
      </c>
      <c r="C98" s="64">
        <v>39020.428800000002</v>
      </c>
      <c r="D98" s="64" t="s">
        <v>74</v>
      </c>
      <c r="E98" s="19">
        <f t="shared" si="14"/>
        <v>7447.9964596203818</v>
      </c>
      <c r="F98">
        <f t="shared" si="15"/>
        <v>7448</v>
      </c>
      <c r="G98" s="19">
        <f t="shared" si="16"/>
        <v>-5.4600000003119931E-3</v>
      </c>
      <c r="J98">
        <f t="shared" si="22"/>
        <v>-5.4600000003119931E-3</v>
      </c>
      <c r="O98">
        <f t="shared" si="20"/>
        <v>-7.6932283723235729E-3</v>
      </c>
      <c r="P98">
        <f t="shared" si="18"/>
        <v>4.5756215505427461E-3</v>
      </c>
      <c r="Q98" s="13">
        <f t="shared" si="21"/>
        <v>24001.928800000002</v>
      </c>
      <c r="R98" s="3">
        <f t="shared" si="23"/>
        <v>1</v>
      </c>
      <c r="S98" s="19">
        <f>G98</f>
        <v>-5.4600000003119931E-3</v>
      </c>
      <c r="U98" s="3"/>
      <c r="V98" s="3"/>
      <c r="W98" s="41"/>
    </row>
    <row r="99" spans="1:23" x14ac:dyDescent="0.2">
      <c r="A99" s="62" t="s">
        <v>349</v>
      </c>
      <c r="B99" s="63" t="s">
        <v>18</v>
      </c>
      <c r="C99" s="64">
        <v>39027.379800000002</v>
      </c>
      <c r="D99" s="64" t="s">
        <v>74</v>
      </c>
      <c r="E99" s="19">
        <f t="shared" si="14"/>
        <v>7452.5036352112156</v>
      </c>
      <c r="F99">
        <f t="shared" si="15"/>
        <v>7452.5</v>
      </c>
      <c r="G99" s="19">
        <f t="shared" si="16"/>
        <v>5.6062500007101335E-3</v>
      </c>
      <c r="J99">
        <f t="shared" si="22"/>
        <v>5.6062500007101335E-3</v>
      </c>
      <c r="O99">
        <f t="shared" si="20"/>
        <v>-7.6512230574274443E-3</v>
      </c>
      <c r="P99">
        <f t="shared" si="18"/>
        <v>4.5401153504734115E-3</v>
      </c>
      <c r="Q99" s="13">
        <f t="shared" si="21"/>
        <v>24008.879800000002</v>
      </c>
      <c r="R99" s="3">
        <f t="shared" si="23"/>
        <v>1</v>
      </c>
      <c r="T99" s="19">
        <f>G99</f>
        <v>5.6062500007101335E-3</v>
      </c>
      <c r="U99" s="3"/>
      <c r="V99" s="3"/>
      <c r="W99" s="41"/>
    </row>
    <row r="100" spans="1:23" x14ac:dyDescent="0.2">
      <c r="A100" s="62" t="s">
        <v>349</v>
      </c>
      <c r="B100" s="63" t="s">
        <v>18</v>
      </c>
      <c r="C100" s="64">
        <v>39033.548900000002</v>
      </c>
      <c r="D100" s="64" t="s">
        <v>74</v>
      </c>
      <c r="E100" s="19">
        <f t="shared" si="14"/>
        <v>7456.503810284933</v>
      </c>
      <c r="F100">
        <f t="shared" si="15"/>
        <v>7456.5</v>
      </c>
      <c r="G100" s="19">
        <f t="shared" si="16"/>
        <v>5.8762499975273386E-3</v>
      </c>
      <c r="J100">
        <f t="shared" si="22"/>
        <v>5.8762499975273386E-3</v>
      </c>
      <c r="O100">
        <f t="shared" si="20"/>
        <v>-7.613841148954672E-3</v>
      </c>
      <c r="P100">
        <f t="shared" si="18"/>
        <v>4.5085172176064165E-3</v>
      </c>
      <c r="Q100" s="13">
        <f t="shared" si="21"/>
        <v>24015.048900000002</v>
      </c>
      <c r="R100" s="3">
        <f t="shared" si="23"/>
        <v>1</v>
      </c>
      <c r="T100" s="19">
        <f>G100</f>
        <v>5.8762499975273386E-3</v>
      </c>
      <c r="U100" s="3"/>
      <c r="V100" s="3"/>
      <c r="W100" s="41"/>
    </row>
    <row r="101" spans="1:23" x14ac:dyDescent="0.2">
      <c r="A101" s="62" t="s">
        <v>349</v>
      </c>
      <c r="B101" s="63" t="s">
        <v>18</v>
      </c>
      <c r="C101" s="64">
        <v>39377.459600000002</v>
      </c>
      <c r="D101" s="64" t="s">
        <v>74</v>
      </c>
      <c r="E101" s="19">
        <f t="shared" si="14"/>
        <v>7679.502790642634</v>
      </c>
      <c r="F101">
        <f t="shared" si="15"/>
        <v>7679.5</v>
      </c>
      <c r="G101" s="19">
        <f t="shared" si="16"/>
        <v>4.3037499999627471E-3</v>
      </c>
      <c r="J101">
        <f t="shared" si="22"/>
        <v>4.3037499999627471E-3</v>
      </c>
      <c r="O101">
        <f t="shared" si="20"/>
        <v>-5.4717373002868648E-3</v>
      </c>
      <c r="P101">
        <f t="shared" si="18"/>
        <v>2.6978423540047728E-3</v>
      </c>
      <c r="Q101" s="13">
        <f t="shared" si="21"/>
        <v>24358.959600000002</v>
      </c>
      <c r="R101" s="3">
        <f t="shared" si="23"/>
        <v>1</v>
      </c>
      <c r="T101" s="19">
        <f>G101</f>
        <v>4.3037499999627471E-3</v>
      </c>
      <c r="U101" s="3"/>
      <c r="V101" s="3"/>
      <c r="W101" s="41"/>
    </row>
    <row r="102" spans="1:23" x14ac:dyDescent="0.2">
      <c r="A102" s="62" t="s">
        <v>367</v>
      </c>
      <c r="B102" s="63" t="s">
        <v>18</v>
      </c>
      <c r="C102" s="64">
        <v>39741.417200000004</v>
      </c>
      <c r="D102" s="64" t="s">
        <v>74</v>
      </c>
      <c r="E102" s="19">
        <f t="shared" si="14"/>
        <v>7915.500605463274</v>
      </c>
      <c r="F102">
        <f t="shared" si="15"/>
        <v>7915.5</v>
      </c>
      <c r="G102" s="19">
        <f t="shared" si="16"/>
        <v>9.3375000142259523E-4</v>
      </c>
      <c r="J102">
        <f t="shared" si="22"/>
        <v>9.3375000142259523E-4</v>
      </c>
      <c r="O102">
        <f t="shared" si="20"/>
        <v>-3.1122181554385456E-3</v>
      </c>
      <c r="P102">
        <f t="shared" si="18"/>
        <v>7.0339096061378982E-4</v>
      </c>
      <c r="Q102" s="13">
        <f t="shared" si="21"/>
        <v>24722.917200000004</v>
      </c>
      <c r="R102" s="3">
        <f t="shared" si="23"/>
        <v>1</v>
      </c>
      <c r="T102" s="19">
        <f>G102</f>
        <v>9.3375000142259523E-4</v>
      </c>
      <c r="U102" s="3"/>
      <c r="V102" s="3"/>
      <c r="W102" s="41"/>
    </row>
    <row r="103" spans="1:23" x14ac:dyDescent="0.2">
      <c r="A103" s="62" t="s">
        <v>367</v>
      </c>
      <c r="B103" s="63" t="s">
        <v>19</v>
      </c>
      <c r="C103" s="64">
        <v>39745.271999999997</v>
      </c>
      <c r="D103" s="64" t="s">
        <v>74</v>
      </c>
      <c r="E103" s="19">
        <f t="shared" si="14"/>
        <v>7918.0001394105502</v>
      </c>
      <c r="F103">
        <f t="shared" si="15"/>
        <v>7918</v>
      </c>
      <c r="G103" s="19">
        <f t="shared" si="16"/>
        <v>2.1499999274965376E-4</v>
      </c>
      <c r="J103">
        <f t="shared" si="22"/>
        <v>2.1499999274965376E-4</v>
      </c>
      <c r="O103">
        <f t="shared" si="20"/>
        <v>-3.0868914087331715E-3</v>
      </c>
      <c r="P103">
        <f t="shared" si="18"/>
        <v>6.8198279981675539E-4</v>
      </c>
      <c r="Q103" s="13">
        <f t="shared" si="21"/>
        <v>24726.771999999997</v>
      </c>
      <c r="R103" s="3">
        <f t="shared" si="23"/>
        <v>1</v>
      </c>
      <c r="S103" s="19">
        <f>G103</f>
        <v>2.1499999274965376E-4</v>
      </c>
      <c r="U103" s="3"/>
      <c r="V103" s="3"/>
      <c r="W103" s="41"/>
    </row>
    <row r="104" spans="1:23" x14ac:dyDescent="0.2">
      <c r="A104" s="62" t="s">
        <v>367</v>
      </c>
      <c r="B104" s="63" t="s">
        <v>19</v>
      </c>
      <c r="C104" s="64">
        <v>39748.357000000004</v>
      </c>
      <c r="D104" s="64" t="s">
        <v>74</v>
      </c>
      <c r="E104" s="19">
        <f t="shared" si="14"/>
        <v>7920.0005187369416</v>
      </c>
      <c r="F104">
        <f t="shared" si="15"/>
        <v>7920</v>
      </c>
      <c r="G104" s="19">
        <f t="shared" si="16"/>
        <v>8.0000000161817297E-4</v>
      </c>
      <c r="J104">
        <f t="shared" si="22"/>
        <v>8.0000000161817297E-4</v>
      </c>
      <c r="O104">
        <f t="shared" si="20"/>
        <v>-3.0666264208433357E-3</v>
      </c>
      <c r="P104">
        <f t="shared" si="18"/>
        <v>6.6485323618419045E-4</v>
      </c>
      <c r="Q104" s="13">
        <f t="shared" si="21"/>
        <v>24729.857000000004</v>
      </c>
      <c r="R104" s="3">
        <f t="shared" si="23"/>
        <v>1</v>
      </c>
      <c r="S104" s="19">
        <f>G104</f>
        <v>8.0000000161817297E-4</v>
      </c>
      <c r="U104" s="3"/>
      <c r="V104" s="3"/>
      <c r="W104" s="41"/>
    </row>
    <row r="105" spans="1:23" x14ac:dyDescent="0.2">
      <c r="A105" s="62" t="s">
        <v>367</v>
      </c>
      <c r="B105" s="63" t="s">
        <v>18</v>
      </c>
      <c r="C105" s="64">
        <v>39755.297500000001</v>
      </c>
      <c r="D105" s="64" t="s">
        <v>74</v>
      </c>
      <c r="E105" s="19">
        <f t="shared" si="14"/>
        <v>7924.5008859054306</v>
      </c>
      <c r="F105">
        <f t="shared" si="15"/>
        <v>7924.5</v>
      </c>
      <c r="G105" s="19">
        <f t="shared" si="16"/>
        <v>1.3662499986821786E-3</v>
      </c>
      <c r="J105">
        <f t="shared" si="22"/>
        <v>1.3662499986821786E-3</v>
      </c>
      <c r="O105">
        <f t="shared" si="20"/>
        <v>-3.0210187024183291E-3</v>
      </c>
      <c r="P105">
        <f t="shared" si="18"/>
        <v>6.263020009629203E-4</v>
      </c>
      <c r="Q105" s="13">
        <f t="shared" si="21"/>
        <v>24736.797500000001</v>
      </c>
      <c r="R105" s="3">
        <f t="shared" si="23"/>
        <v>1</v>
      </c>
      <c r="T105" s="19">
        <f>G105</f>
        <v>1.3662499986821786E-3</v>
      </c>
      <c r="U105" s="3"/>
      <c r="V105" s="3"/>
      <c r="W105" s="41"/>
    </row>
    <row r="106" spans="1:23" x14ac:dyDescent="0.2">
      <c r="A106" s="62" t="s">
        <v>381</v>
      </c>
      <c r="B106" s="63" t="s">
        <v>18</v>
      </c>
      <c r="C106" s="64">
        <v>42336.942999999999</v>
      </c>
      <c r="D106" s="64" t="s">
        <v>74</v>
      </c>
      <c r="E106" s="19">
        <f t="shared" si="14"/>
        <v>9598.4944957147454</v>
      </c>
      <c r="F106">
        <f t="shared" si="15"/>
        <v>9598.5</v>
      </c>
      <c r="G106" s="19">
        <f t="shared" si="16"/>
        <v>-8.4887499979231507E-3</v>
      </c>
      <c r="I106">
        <f>G106</f>
        <v>-8.4887499979231507E-3</v>
      </c>
      <c r="O106">
        <f t="shared" si="20"/>
        <v>1.200530701436274E-2</v>
      </c>
      <c r="P106">
        <f t="shared" si="18"/>
        <v>-1.2075131818217781E-2</v>
      </c>
      <c r="Q106" s="13">
        <f t="shared" si="21"/>
        <v>27318.442999999999</v>
      </c>
      <c r="R106" s="3">
        <f>R$16</f>
        <v>0.1</v>
      </c>
      <c r="T106" s="19">
        <f>G106</f>
        <v>-8.4887499979231507E-3</v>
      </c>
      <c r="U106" s="3"/>
      <c r="V106" s="3"/>
      <c r="W106" s="41"/>
    </row>
    <row r="107" spans="1:23" x14ac:dyDescent="0.2">
      <c r="A107" s="62" t="s">
        <v>381</v>
      </c>
      <c r="B107" s="63" t="s">
        <v>19</v>
      </c>
      <c r="C107" s="64">
        <v>42337.732000000004</v>
      </c>
      <c r="D107" s="64" t="s">
        <v>74</v>
      </c>
      <c r="E107" s="19">
        <f t="shared" si="14"/>
        <v>9599.0061000222104</v>
      </c>
      <c r="F107">
        <f t="shared" si="15"/>
        <v>9599</v>
      </c>
      <c r="G107" s="19">
        <f t="shared" si="16"/>
        <v>9.4075000015436672E-3</v>
      </c>
      <c r="I107">
        <f>G107</f>
        <v>9.4075000015436672E-3</v>
      </c>
      <c r="O107">
        <f t="shared" si="20"/>
        <v>1.2008380754162103E-2</v>
      </c>
      <c r="P107">
        <f t="shared" si="18"/>
        <v>-1.2077729985153256E-2</v>
      </c>
      <c r="Q107" s="13">
        <f t="shared" si="21"/>
        <v>27319.232000000004</v>
      </c>
      <c r="R107" s="3">
        <f>R$16</f>
        <v>0.1</v>
      </c>
      <c r="S107" s="19">
        <f>G107</f>
        <v>9.4075000015436672E-3</v>
      </c>
      <c r="U107" s="3"/>
      <c r="V107" s="3"/>
      <c r="W107" s="41"/>
    </row>
    <row r="108" spans="1:23" x14ac:dyDescent="0.2">
      <c r="A108" s="62" t="s">
        <v>388</v>
      </c>
      <c r="B108" s="63" t="s">
        <v>18</v>
      </c>
      <c r="C108" s="64">
        <v>43112.648999999998</v>
      </c>
      <c r="D108" s="64" t="s">
        <v>74</v>
      </c>
      <c r="E108" s="19">
        <f t="shared" si="14"/>
        <v>10101.478692069644</v>
      </c>
      <c r="F108">
        <f t="shared" si="15"/>
        <v>10101.5</v>
      </c>
      <c r="G108" s="19">
        <f t="shared" si="16"/>
        <v>-3.2861250001587905E-2</v>
      </c>
      <c r="I108">
        <f>G108</f>
        <v>-3.2861250001587905E-2</v>
      </c>
      <c r="O108">
        <f t="shared" si="20"/>
        <v>1.4408374512411851E-2</v>
      </c>
      <c r="P108">
        <f t="shared" si="18"/>
        <v>-1.410639370916749E-2</v>
      </c>
      <c r="Q108" s="13">
        <f t="shared" si="21"/>
        <v>28094.148999999998</v>
      </c>
      <c r="R108" s="3">
        <f>R$16</f>
        <v>0.1</v>
      </c>
      <c r="U108" s="3"/>
      <c r="V108" s="3"/>
      <c r="W108" s="41"/>
    </row>
    <row r="109" spans="1:23" x14ac:dyDescent="0.2">
      <c r="A109" s="62" t="s">
        <v>388</v>
      </c>
      <c r="B109" s="63" t="s">
        <v>19</v>
      </c>
      <c r="C109" s="64">
        <v>44089.684000000001</v>
      </c>
      <c r="D109" s="64" t="s">
        <v>74</v>
      </c>
      <c r="E109" s="19">
        <f t="shared" si="14"/>
        <v>10735.008875264839</v>
      </c>
      <c r="F109">
        <f t="shared" si="15"/>
        <v>10735</v>
      </c>
      <c r="G109" s="19">
        <f t="shared" si="16"/>
        <v>1.3687499995285179E-2</v>
      </c>
      <c r="I109">
        <f>G109</f>
        <v>1.3687499995285179E-2</v>
      </c>
      <c r="O109">
        <f t="shared" si="20"/>
        <v>1.526706705685995E-2</v>
      </c>
      <c r="P109">
        <f t="shared" si="18"/>
        <v>-1.4832228269784739E-2</v>
      </c>
      <c r="Q109" s="13">
        <f t="shared" si="21"/>
        <v>29071.184000000001</v>
      </c>
      <c r="R109" s="3">
        <f>R$16</f>
        <v>0.1</v>
      </c>
      <c r="S109" s="19">
        <f>G109</f>
        <v>1.3687499995285179E-2</v>
      </c>
      <c r="U109" s="3">
        <f t="shared" ref="U109:U172" si="24">IF(S109&lt;&gt;"",R109*(O109-S109)^2,"")</f>
        <v>2.4950321020119537E-7</v>
      </c>
      <c r="V109" s="3" t="str">
        <f t="shared" ref="V109:V172" si="25">IF(T109&lt;&gt;"",R109*(P109-T109)^2,"")</f>
        <v/>
      </c>
      <c r="W109" s="41"/>
    </row>
    <row r="110" spans="1:23" x14ac:dyDescent="0.2">
      <c r="A110" t="s">
        <v>30</v>
      </c>
      <c r="B110" s="3" t="s">
        <v>18</v>
      </c>
      <c r="C110" s="19">
        <v>44808.353300000002</v>
      </c>
      <c r="D110" s="19">
        <v>8.0000000000000004E-4</v>
      </c>
      <c r="E110" s="19">
        <f t="shared" si="14"/>
        <v>11201.009267559652</v>
      </c>
      <c r="F110" s="1">
        <f t="shared" si="15"/>
        <v>11201</v>
      </c>
      <c r="G110" s="19">
        <f t="shared" si="16"/>
        <v>1.4292499996372499E-2</v>
      </c>
      <c r="J110">
        <f>G110</f>
        <v>1.4292499996372499E-2</v>
      </c>
      <c r="O110">
        <f t="shared" si="20"/>
        <v>1.4281088060558386E-2</v>
      </c>
      <c r="P110">
        <f t="shared" si="18"/>
        <v>-1.3998801176251106E-2</v>
      </c>
      <c r="Q110" s="13">
        <f t="shared" si="21"/>
        <v>29789.853300000002</v>
      </c>
      <c r="R110" s="3">
        <f>R$17</f>
        <v>1</v>
      </c>
      <c r="S110" s="19">
        <f>G110</f>
        <v>1.4292499996372499E-2</v>
      </c>
      <c r="U110" s="3">
        <f t="shared" si="24"/>
        <v>1.3023227902543645E-10</v>
      </c>
      <c r="V110" s="3" t="str">
        <f t="shared" si="25"/>
        <v/>
      </c>
      <c r="W110" s="41"/>
    </row>
    <row r="111" spans="1:23" x14ac:dyDescent="0.2">
      <c r="A111" t="s">
        <v>30</v>
      </c>
      <c r="B111" s="3" t="s">
        <v>19</v>
      </c>
      <c r="C111" s="19">
        <v>44821.4349</v>
      </c>
      <c r="D111" s="20">
        <v>9.0000000000000006E-5</v>
      </c>
      <c r="E111" s="19">
        <f t="shared" si="14"/>
        <v>11209.491654008943</v>
      </c>
      <c r="F111">
        <f t="shared" si="15"/>
        <v>11209.5</v>
      </c>
      <c r="G111" s="19">
        <f t="shared" si="16"/>
        <v>-1.2871250000898726E-2</v>
      </c>
      <c r="J111">
        <f>G111</f>
        <v>-1.2871250000898726E-2</v>
      </c>
      <c r="O111">
        <f t="shared" si="20"/>
        <v>1.4250698971106576E-2</v>
      </c>
      <c r="P111">
        <f t="shared" si="18"/>
        <v>-1.3973113924705221E-2</v>
      </c>
      <c r="Q111" s="13">
        <f t="shared" si="21"/>
        <v>29802.9349</v>
      </c>
      <c r="R111" s="3">
        <f>R$17</f>
        <v>1</v>
      </c>
      <c r="T111" s="19">
        <f>G111</f>
        <v>-1.2871250000898726E-2</v>
      </c>
      <c r="U111" s="3" t="str">
        <f t="shared" si="24"/>
        <v/>
      </c>
      <c r="V111" s="3">
        <f t="shared" si="25"/>
        <v>1.2141041065862446E-6</v>
      </c>
      <c r="W111" s="41"/>
    </row>
    <row r="112" spans="1:23" x14ac:dyDescent="0.2">
      <c r="A112" s="62" t="s">
        <v>388</v>
      </c>
      <c r="B112" s="63" t="s">
        <v>18</v>
      </c>
      <c r="C112" s="64">
        <v>44921.684000000001</v>
      </c>
      <c r="D112" s="64" t="s">
        <v>74</v>
      </c>
      <c r="E112" s="19">
        <f t="shared" si="14"/>
        <v>11274.495293272792</v>
      </c>
      <c r="F112">
        <f t="shared" si="15"/>
        <v>11274.5</v>
      </c>
      <c r="O112">
        <f t="shared" si="20"/>
        <v>1.4004115400517828E-2</v>
      </c>
      <c r="P112">
        <f t="shared" si="18"/>
        <v>-1.3764682072384026E-2</v>
      </c>
      <c r="Q112" s="13">
        <f t="shared" si="21"/>
        <v>29903.184000000001</v>
      </c>
      <c r="U112" s="3" t="str">
        <f t="shared" si="24"/>
        <v/>
      </c>
      <c r="V112" s="3" t="str">
        <f t="shared" si="25"/>
        <v/>
      </c>
      <c r="W112" s="41"/>
    </row>
    <row r="113" spans="1:23" x14ac:dyDescent="0.2">
      <c r="A113" s="62" t="s">
        <v>388</v>
      </c>
      <c r="B113" s="63" t="s">
        <v>18</v>
      </c>
      <c r="C113" s="64">
        <v>44938.65</v>
      </c>
      <c r="D113" s="64" t="s">
        <v>74</v>
      </c>
      <c r="E113" s="19">
        <f t="shared" si="14"/>
        <v>11285.496406936161</v>
      </c>
      <c r="F113">
        <f t="shared" si="15"/>
        <v>11285.5</v>
      </c>
      <c r="O113">
        <f t="shared" si="20"/>
        <v>1.3959919137456374E-2</v>
      </c>
      <c r="P113">
        <f t="shared" si="18"/>
        <v>-1.372732391038816E-2</v>
      </c>
      <c r="Q113" s="13">
        <f t="shared" si="21"/>
        <v>29920.15</v>
      </c>
      <c r="U113" s="3" t="str">
        <f t="shared" si="24"/>
        <v/>
      </c>
      <c r="V113" s="3" t="str">
        <f t="shared" si="25"/>
        <v/>
      </c>
      <c r="W113" s="41"/>
    </row>
    <row r="114" spans="1:23" x14ac:dyDescent="0.2">
      <c r="A114" s="22" t="s">
        <v>30</v>
      </c>
      <c r="B114" s="3" t="s">
        <v>19</v>
      </c>
      <c r="C114" s="19">
        <v>45171.515299999999</v>
      </c>
      <c r="D114" s="19">
        <v>2.9999999999999997E-4</v>
      </c>
      <c r="E114" s="19">
        <f t="shared" si="14"/>
        <v>11436.491198493068</v>
      </c>
      <c r="F114">
        <f t="shared" si="15"/>
        <v>11436.5</v>
      </c>
      <c r="G114" s="19">
        <f>+C114-(C$7+F114*C$8)</f>
        <v>-1.3573750002251472E-2</v>
      </c>
      <c r="J114">
        <f>G114</f>
        <v>-1.3573750002251472E-2</v>
      </c>
      <c r="O114">
        <f t="shared" si="20"/>
        <v>1.3282542853976172E-2</v>
      </c>
      <c r="P114">
        <f t="shared" si="18"/>
        <v>-1.3154752132199032E-2</v>
      </c>
      <c r="Q114" s="13">
        <f t="shared" si="21"/>
        <v>30153.015299999999</v>
      </c>
      <c r="R114" s="3">
        <f>R$17</f>
        <v>1</v>
      </c>
      <c r="T114" s="19">
        <f>G114</f>
        <v>-1.3573750002251472E-2</v>
      </c>
      <c r="U114" s="3" t="str">
        <f t="shared" si="24"/>
        <v/>
      </c>
      <c r="V114" s="3">
        <f t="shared" si="25"/>
        <v>1.7555921510848192E-7</v>
      </c>
      <c r="W114" s="41"/>
    </row>
    <row r="115" spans="1:23" x14ac:dyDescent="0.2">
      <c r="A115" s="22" t="s">
        <v>30</v>
      </c>
      <c r="B115" s="3" t="s">
        <v>18</v>
      </c>
      <c r="C115" s="19">
        <v>45181.566599999998</v>
      </c>
      <c r="D115" s="19">
        <v>5.0000000000000001E-4</v>
      </c>
      <c r="E115" s="19">
        <f t="shared" si="14"/>
        <v>11443.008674254274</v>
      </c>
      <c r="F115" s="1">
        <f t="shared" si="15"/>
        <v>11443</v>
      </c>
      <c r="G115" s="19">
        <f>+C115-(C$7+F115*C$8)</f>
        <v>1.3377499992202502E-2</v>
      </c>
      <c r="J115">
        <f>G115</f>
        <v>1.3377499992202502E-2</v>
      </c>
      <c r="O115">
        <f t="shared" si="20"/>
        <v>1.325047645701281E-2</v>
      </c>
      <c r="P115">
        <f t="shared" si="18"/>
        <v>-1.3127647088256394E-2</v>
      </c>
      <c r="Q115" s="13">
        <f t="shared" si="21"/>
        <v>30163.066599999998</v>
      </c>
      <c r="R115" s="3">
        <f>R$17</f>
        <v>1</v>
      </c>
      <c r="S115" s="19">
        <f>G115</f>
        <v>1.3377499992202502E-2</v>
      </c>
      <c r="U115" s="3">
        <f t="shared" si="24"/>
        <v>1.6134978492086816E-8</v>
      </c>
      <c r="V115" s="3" t="str">
        <f t="shared" si="25"/>
        <v/>
      </c>
      <c r="W115" s="41"/>
    </row>
    <row r="116" spans="1:23" x14ac:dyDescent="0.2">
      <c r="A116" s="62" t="s">
        <v>388</v>
      </c>
      <c r="B116" s="63" t="s">
        <v>18</v>
      </c>
      <c r="C116" s="64">
        <v>45200.811000000002</v>
      </c>
      <c r="D116" s="64" t="s">
        <v>74</v>
      </c>
      <c r="E116" s="19">
        <f t="shared" si="14"/>
        <v>11455.487150723882</v>
      </c>
      <c r="F116">
        <f t="shared" si="15"/>
        <v>11455.5</v>
      </c>
      <c r="O116">
        <f t="shared" si="20"/>
        <v>1.3188148168856714E-2</v>
      </c>
      <c r="P116">
        <f t="shared" si="18"/>
        <v>-1.3074962310753311E-2</v>
      </c>
      <c r="Q116" s="13">
        <f t="shared" si="21"/>
        <v>30182.311000000002</v>
      </c>
      <c r="U116" s="3" t="str">
        <f t="shared" si="24"/>
        <v/>
      </c>
      <c r="V116" s="3" t="str">
        <f t="shared" si="25"/>
        <v/>
      </c>
      <c r="W116" s="41"/>
    </row>
    <row r="117" spans="1:23" x14ac:dyDescent="0.2">
      <c r="A117" s="62" t="s">
        <v>388</v>
      </c>
      <c r="B117" s="63" t="s">
        <v>18</v>
      </c>
      <c r="C117" s="64">
        <v>45200.82</v>
      </c>
      <c r="D117" s="64" t="s">
        <v>74</v>
      </c>
      <c r="E117" s="19">
        <f t="shared" si="14"/>
        <v>11455.49298651446</v>
      </c>
      <c r="F117">
        <f t="shared" si="15"/>
        <v>11455.5</v>
      </c>
      <c r="G117" s="19">
        <f t="shared" ref="G117:G129" si="26">+C117-(C$7+F117*C$8)</f>
        <v>-1.0816250003699679E-2</v>
      </c>
      <c r="J117">
        <f>G117</f>
        <v>-1.0816250003699679E-2</v>
      </c>
      <c r="O117">
        <f t="shared" si="20"/>
        <v>1.3188148168856714E-2</v>
      </c>
      <c r="P117">
        <f t="shared" si="18"/>
        <v>-1.3074962310753311E-2</v>
      </c>
      <c r="Q117" s="13">
        <f t="shared" si="21"/>
        <v>30182.32</v>
      </c>
      <c r="R117" s="3">
        <f>R$17</f>
        <v>1</v>
      </c>
      <c r="T117" s="19">
        <f>G117</f>
        <v>-1.0816250003699679E-2</v>
      </c>
      <c r="U117" s="3" t="str">
        <f t="shared" si="24"/>
        <v/>
      </c>
      <c r="V117" s="3">
        <f t="shared" si="25"/>
        <v>5.1017812860355408E-6</v>
      </c>
      <c r="W117" s="41"/>
    </row>
    <row r="118" spans="1:23" x14ac:dyDescent="0.2">
      <c r="A118" s="22" t="s">
        <v>31</v>
      </c>
      <c r="B118" s="3"/>
      <c r="C118" s="19">
        <v>45232.46</v>
      </c>
      <c r="D118" s="21"/>
      <c r="E118" s="19">
        <f t="shared" si="14"/>
        <v>11476.009032506974</v>
      </c>
      <c r="F118" s="1">
        <f t="shared" si="15"/>
        <v>11476</v>
      </c>
      <c r="G118" s="19">
        <f t="shared" si="26"/>
        <v>1.3929999993706588E-2</v>
      </c>
      <c r="I118">
        <f>G118</f>
        <v>1.3929999993706588E-2</v>
      </c>
      <c r="O118">
        <f t="shared" si="20"/>
        <v>1.3084052424277393E-2</v>
      </c>
      <c r="P118">
        <f t="shared" si="18"/>
        <v>-1.2986972389893551E-2</v>
      </c>
      <c r="Q118" s="13">
        <f t="shared" si="21"/>
        <v>30213.96</v>
      </c>
      <c r="R118" s="3">
        <f>R$16</f>
        <v>0.1</v>
      </c>
      <c r="S118" s="19">
        <f>G118</f>
        <v>1.3929999993706588E-2</v>
      </c>
      <c r="U118" s="3">
        <f t="shared" si="24"/>
        <v>7.1562729022316181E-8</v>
      </c>
      <c r="V118" s="3" t="str">
        <f t="shared" si="25"/>
        <v/>
      </c>
      <c r="W118" s="41"/>
    </row>
    <row r="119" spans="1:23" x14ac:dyDescent="0.2">
      <c r="A119" s="62" t="s">
        <v>388</v>
      </c>
      <c r="B119" s="63" t="s">
        <v>18</v>
      </c>
      <c r="C119" s="64">
        <v>45578.684999999998</v>
      </c>
      <c r="D119" s="64" t="s">
        <v>74</v>
      </c>
      <c r="E119" s="19">
        <f t="shared" si="14"/>
        <v>11700.508653991112</v>
      </c>
      <c r="F119">
        <f t="shared" si="15"/>
        <v>11700.5</v>
      </c>
      <c r="G119" s="19">
        <f t="shared" si="26"/>
        <v>1.3346249994356185E-2</v>
      </c>
      <c r="O119">
        <f t="shared" si="20"/>
        <v>1.1796384132049548E-2</v>
      </c>
      <c r="P119">
        <f t="shared" si="18"/>
        <v>-1.1898533745406812E-2</v>
      </c>
      <c r="Q119" s="13">
        <f t="shared" si="21"/>
        <v>30560.184999999998</v>
      </c>
      <c r="U119" s="3" t="str">
        <f t="shared" si="24"/>
        <v/>
      </c>
      <c r="V119" s="3" t="str">
        <f t="shared" si="25"/>
        <v/>
      </c>
      <c r="W119" s="41"/>
    </row>
    <row r="120" spans="1:23" x14ac:dyDescent="0.2">
      <c r="A120" s="22" t="s">
        <v>32</v>
      </c>
      <c r="B120" s="3"/>
      <c r="C120" s="19">
        <v>45950.332600000002</v>
      </c>
      <c r="D120" s="21"/>
      <c r="E120" s="19">
        <f t="shared" si="14"/>
        <v>11941.492827651273</v>
      </c>
      <c r="F120">
        <f t="shared" si="15"/>
        <v>11941.5</v>
      </c>
      <c r="G120" s="19">
        <f t="shared" si="26"/>
        <v>-1.1061249999329448E-2</v>
      </c>
      <c r="J120">
        <f>G120</f>
        <v>-1.1061249999329448E-2</v>
      </c>
      <c r="O120">
        <f t="shared" si="20"/>
        <v>1.0134183411319973E-2</v>
      </c>
      <c r="P120">
        <f t="shared" si="18"/>
        <v>-1.0493510797916501E-2</v>
      </c>
      <c r="Q120" s="13">
        <f t="shared" si="21"/>
        <v>30931.832600000002</v>
      </c>
      <c r="R120" s="3">
        <f>R$17</f>
        <v>1</v>
      </c>
      <c r="T120" s="19">
        <f>G120</f>
        <v>-1.1061249999329448E-2</v>
      </c>
      <c r="U120" s="3" t="str">
        <f t="shared" si="24"/>
        <v/>
      </c>
      <c r="V120" s="3">
        <f t="shared" si="25"/>
        <v>3.223278008210102E-7</v>
      </c>
      <c r="W120" s="41"/>
    </row>
    <row r="121" spans="1:23" x14ac:dyDescent="0.2">
      <c r="A121" s="22" t="s">
        <v>33</v>
      </c>
      <c r="B121" s="3"/>
      <c r="C121" s="19">
        <v>46327.421999999999</v>
      </c>
      <c r="D121" s="21"/>
      <c r="E121" s="19">
        <f t="shared" si="14"/>
        <v>12186.005579664214</v>
      </c>
      <c r="F121" s="1">
        <f t="shared" si="15"/>
        <v>12186</v>
      </c>
      <c r="G121" s="19">
        <f t="shared" si="26"/>
        <v>8.6050000027171336E-3</v>
      </c>
      <c r="J121">
        <f>G121</f>
        <v>8.6050000027171336E-3</v>
      </c>
      <c r="O121">
        <f t="shared" si="20"/>
        <v>8.1895612890015256E-3</v>
      </c>
      <c r="P121">
        <f t="shared" si="18"/>
        <v>-8.8497630411140098E-3</v>
      </c>
      <c r="Q121" s="13">
        <f t="shared" si="21"/>
        <v>31308.921999999999</v>
      </c>
      <c r="R121" s="3">
        <f>R$17</f>
        <v>1</v>
      </c>
      <c r="S121" s="19">
        <f>G121</f>
        <v>8.6050000027171336E-3</v>
      </c>
      <c r="U121" s="3">
        <f t="shared" si="24"/>
        <v>1.7258932485367895E-7</v>
      </c>
      <c r="V121" s="3" t="str">
        <f t="shared" si="25"/>
        <v/>
      </c>
      <c r="W121" s="41">
        <v>5.903750003199093E-3</v>
      </c>
    </row>
    <row r="122" spans="1:23" x14ac:dyDescent="0.2">
      <c r="A122" s="22" t="s">
        <v>32</v>
      </c>
      <c r="B122" s="3"/>
      <c r="C122" s="19">
        <v>46344.385399999999</v>
      </c>
      <c r="D122" s="21"/>
      <c r="E122" s="19">
        <f t="shared" si="14"/>
        <v>12197.005007432526</v>
      </c>
      <c r="F122">
        <f t="shared" si="15"/>
        <v>12197</v>
      </c>
      <c r="G122" s="19">
        <f t="shared" si="26"/>
        <v>7.7224999986356124E-3</v>
      </c>
      <c r="J122">
        <f>G122</f>
        <v>7.7224999986356124E-3</v>
      </c>
      <c r="O122">
        <f t="shared" si="20"/>
        <v>8.096658268427908E-3</v>
      </c>
      <c r="P122">
        <f t="shared" si="18"/>
        <v>-8.7712340920110387E-3</v>
      </c>
      <c r="Q122" s="13">
        <f t="shared" si="21"/>
        <v>31325.885399999999</v>
      </c>
      <c r="R122" s="3">
        <f>R$17</f>
        <v>1</v>
      </c>
      <c r="S122" s="19">
        <f>G122</f>
        <v>7.7224999986356124E-3</v>
      </c>
      <c r="U122" s="3">
        <f t="shared" si="24"/>
        <v>1.3999441085396425E-7</v>
      </c>
      <c r="V122" s="3" t="str">
        <f t="shared" si="25"/>
        <v/>
      </c>
      <c r="W122" s="41"/>
    </row>
    <row r="123" spans="1:23" x14ac:dyDescent="0.2">
      <c r="A123" s="22" t="s">
        <v>32</v>
      </c>
      <c r="B123" s="3"/>
      <c r="C123" s="19">
        <v>46354.392800000001</v>
      </c>
      <c r="D123" s="21"/>
      <c r="E123" s="19">
        <f t="shared" si="14"/>
        <v>12203.49401750413</v>
      </c>
      <c r="F123">
        <f t="shared" si="15"/>
        <v>12203.5</v>
      </c>
      <c r="G123" s="19">
        <f t="shared" si="26"/>
        <v>-9.2262499965727329E-3</v>
      </c>
      <c r="J123">
        <f>G123</f>
        <v>-9.2262499965727329E-3</v>
      </c>
      <c r="O123">
        <f t="shared" si="20"/>
        <v>8.0415578125617518E-3</v>
      </c>
      <c r="P123">
        <f t="shared" si="18"/>
        <v>-8.7246588475513032E-3</v>
      </c>
      <c r="Q123" s="13">
        <f t="shared" si="21"/>
        <v>31335.892800000001</v>
      </c>
      <c r="R123" s="3">
        <f>R$17</f>
        <v>1</v>
      </c>
      <c r="T123" s="19">
        <f>G123</f>
        <v>-9.2262499965727329E-3</v>
      </c>
      <c r="U123" s="3" t="str">
        <f t="shared" si="24"/>
        <v/>
      </c>
      <c r="V123" s="3">
        <f t="shared" si="25"/>
        <v>2.5159368077663816E-7</v>
      </c>
      <c r="W123" s="41"/>
    </row>
    <row r="124" spans="1:23" x14ac:dyDescent="0.2">
      <c r="A124" s="22" t="s">
        <v>34</v>
      </c>
      <c r="B124" s="3"/>
      <c r="C124" s="19">
        <v>46704.480000000003</v>
      </c>
      <c r="D124" s="21"/>
      <c r="E124" s="19">
        <f t="shared" si="14"/>
        <v>12430.497971252249</v>
      </c>
      <c r="F124">
        <f t="shared" si="15"/>
        <v>12430.5</v>
      </c>
      <c r="G124" s="19">
        <f t="shared" si="26"/>
        <v>-3.1287499950849451E-3</v>
      </c>
      <c r="I124">
        <f>G124</f>
        <v>-3.1287499950849451E-3</v>
      </c>
      <c r="O124">
        <f t="shared" si="20"/>
        <v>6.029888663912391E-3</v>
      </c>
      <c r="P124">
        <f t="shared" si="18"/>
        <v>-7.0242376641396756E-3</v>
      </c>
      <c r="Q124" s="13">
        <f t="shared" si="21"/>
        <v>31685.980000000003</v>
      </c>
      <c r="R124" s="3">
        <f>R$16</f>
        <v>0.1</v>
      </c>
      <c r="T124" s="19">
        <f>G124</f>
        <v>-3.1287499950849451E-3</v>
      </c>
      <c r="U124" s="3" t="str">
        <f t="shared" si="24"/>
        <v/>
      </c>
      <c r="V124" s="3">
        <f t="shared" si="25"/>
        <v>1.5174824179757459E-6</v>
      </c>
      <c r="W124" s="41"/>
    </row>
    <row r="125" spans="1:23" x14ac:dyDescent="0.2">
      <c r="A125" s="22" t="s">
        <v>35</v>
      </c>
      <c r="B125" s="3"/>
      <c r="C125" s="19">
        <v>46708.344100000002</v>
      </c>
      <c r="D125" s="21"/>
      <c r="E125" s="19">
        <f t="shared" si="14"/>
        <v>12433.00353551646</v>
      </c>
      <c r="F125">
        <f t="shared" si="15"/>
        <v>12433</v>
      </c>
      <c r="G125" s="19">
        <f t="shared" si="26"/>
        <v>5.4525000014109537E-3</v>
      </c>
      <c r="J125">
        <f>G125</f>
        <v>5.4525000014109537E-3</v>
      </c>
      <c r="O125">
        <f t="shared" si="20"/>
        <v>6.0068658021951923E-3</v>
      </c>
      <c r="P125">
        <f t="shared" si="18"/>
        <v>-7.0047769283656212E-3</v>
      </c>
      <c r="Q125" s="13">
        <f t="shared" si="21"/>
        <v>31689.844100000002</v>
      </c>
      <c r="R125" s="3">
        <f>R$17</f>
        <v>1</v>
      </c>
      <c r="S125" s="19">
        <f>G125</f>
        <v>5.4525000014109537E-3</v>
      </c>
      <c r="U125" s="3">
        <f t="shared" si="24"/>
        <v>3.0732144107915016E-7</v>
      </c>
      <c r="V125" s="3" t="str">
        <f t="shared" si="25"/>
        <v/>
      </c>
      <c r="W125" s="41">
        <v>1.8243749997054692E-2</v>
      </c>
    </row>
    <row r="126" spans="1:23" x14ac:dyDescent="0.2">
      <c r="A126" s="22" t="s">
        <v>36</v>
      </c>
      <c r="B126" s="3"/>
      <c r="C126" s="19">
        <v>47024.495000000003</v>
      </c>
      <c r="D126" s="21"/>
      <c r="E126" s="19">
        <f t="shared" si="14"/>
        <v>12638.002473726785</v>
      </c>
      <c r="F126">
        <f t="shared" si="15"/>
        <v>12638</v>
      </c>
      <c r="G126" s="19">
        <f t="shared" si="26"/>
        <v>3.8149999963934533E-3</v>
      </c>
      <c r="J126">
        <f>G126</f>
        <v>3.8149999963934533E-3</v>
      </c>
      <c r="O126">
        <f t="shared" si="20"/>
        <v>4.065688960097541E-3</v>
      </c>
      <c r="P126">
        <f t="shared" si="18"/>
        <v>-5.3639413937216105E-3</v>
      </c>
      <c r="Q126" s="13">
        <f t="shared" si="21"/>
        <v>32005.995000000003</v>
      </c>
      <c r="R126" s="3">
        <f>R$17</f>
        <v>1</v>
      </c>
      <c r="S126" s="19">
        <f>G126</f>
        <v>3.8149999963934533E-3</v>
      </c>
      <c r="U126" s="3">
        <f t="shared" si="24"/>
        <v>6.2844956523029376E-8</v>
      </c>
      <c r="V126" s="3" t="str">
        <f t="shared" si="25"/>
        <v/>
      </c>
      <c r="W126" s="41"/>
    </row>
    <row r="127" spans="1:23" x14ac:dyDescent="0.2">
      <c r="A127" s="22" t="s">
        <v>37</v>
      </c>
      <c r="B127" s="3" t="s">
        <v>18</v>
      </c>
      <c r="C127" s="19">
        <v>47084.642699999997</v>
      </c>
      <c r="D127" s="19">
        <v>5.0000000000000001E-4</v>
      </c>
      <c r="E127" s="19">
        <f t="shared" si="14"/>
        <v>12677.003516063822</v>
      </c>
      <c r="F127">
        <f t="shared" si="15"/>
        <v>12677</v>
      </c>
      <c r="G127" s="19">
        <f t="shared" si="26"/>
        <v>5.422499991254881E-3</v>
      </c>
      <c r="J127">
        <f>G127</f>
        <v>5.422499991254881E-3</v>
      </c>
      <c r="O127">
        <f t="shared" si="20"/>
        <v>3.6859162983589669E-3</v>
      </c>
      <c r="P127">
        <f t="shared" si="18"/>
        <v>-5.0429276329178206E-3</v>
      </c>
      <c r="Q127" s="13">
        <f t="shared" si="21"/>
        <v>32066.142699999997</v>
      </c>
      <c r="R127" s="3">
        <f>R$17</f>
        <v>1</v>
      </c>
      <c r="S127" s="19">
        <f>G127</f>
        <v>5.422499991254881E-3</v>
      </c>
      <c r="U127" s="3">
        <f t="shared" si="24"/>
        <v>3.0157229224320106E-6</v>
      </c>
      <c r="V127" s="3" t="str">
        <f t="shared" si="25"/>
        <v/>
      </c>
      <c r="W127" s="41"/>
    </row>
    <row r="128" spans="1:23" x14ac:dyDescent="0.2">
      <c r="A128" s="22" t="s">
        <v>37</v>
      </c>
      <c r="B128" s="3" t="s">
        <v>19</v>
      </c>
      <c r="C128" s="19">
        <v>47097.742149999998</v>
      </c>
      <c r="D128" s="19">
        <v>1.4999999999999999E-4</v>
      </c>
      <c r="E128" s="19">
        <f t="shared" si="14"/>
        <v>12685.497476831099</v>
      </c>
      <c r="F128">
        <f t="shared" si="15"/>
        <v>12685.5</v>
      </c>
      <c r="G128" s="19">
        <f t="shared" si="26"/>
        <v>-3.8912500021979213E-3</v>
      </c>
      <c r="J128">
        <f>G128</f>
        <v>-3.8912500021979213E-3</v>
      </c>
      <c r="O128">
        <f t="shared" si="20"/>
        <v>3.6027647713014191E-3</v>
      </c>
      <c r="P128">
        <f t="shared" si="18"/>
        <v>-4.9726414140648795E-3</v>
      </c>
      <c r="Q128" s="13">
        <f t="shared" si="21"/>
        <v>32079.242149999998</v>
      </c>
      <c r="R128" s="3">
        <f>R$17</f>
        <v>1</v>
      </c>
      <c r="T128" s="19">
        <f>G128</f>
        <v>-3.8912500021979213E-3</v>
      </c>
      <c r="U128" s="3" t="str">
        <f t="shared" si="24"/>
        <v/>
      </c>
      <c r="V128" s="3">
        <f t="shared" si="25"/>
        <v>1.1694073856596131E-6</v>
      </c>
      <c r="W128" s="41"/>
    </row>
    <row r="129" spans="1:23" x14ac:dyDescent="0.2">
      <c r="A129" s="62" t="s">
        <v>454</v>
      </c>
      <c r="B129" s="63" t="s">
        <v>18</v>
      </c>
      <c r="C129" s="64">
        <v>47097.742200000001</v>
      </c>
      <c r="D129" s="64" t="s">
        <v>74</v>
      </c>
      <c r="E129" s="19">
        <f t="shared" si="14"/>
        <v>12685.49750925216</v>
      </c>
      <c r="F129">
        <f t="shared" si="15"/>
        <v>12685.5</v>
      </c>
      <c r="G129" s="19">
        <f t="shared" si="26"/>
        <v>-3.8412499998230487E-3</v>
      </c>
      <c r="J129">
        <f>G129</f>
        <v>-3.8412499998230487E-3</v>
      </c>
      <c r="O129">
        <f t="shared" si="20"/>
        <v>3.6027647713014191E-3</v>
      </c>
      <c r="P129">
        <f t="shared" si="18"/>
        <v>-4.9726414140648795E-3</v>
      </c>
      <c r="Q129" s="13">
        <f t="shared" si="21"/>
        <v>32079.242200000001</v>
      </c>
      <c r="R129" s="3">
        <f>R$17</f>
        <v>1</v>
      </c>
      <c r="T129" s="19">
        <f>G129</f>
        <v>-3.8412499998230487E-3</v>
      </c>
      <c r="U129" s="3" t="str">
        <f t="shared" si="24"/>
        <v/>
      </c>
      <c r="V129" s="3">
        <f t="shared" si="25"/>
        <v>1.2800465322201299E-6</v>
      </c>
      <c r="W129" s="41"/>
    </row>
    <row r="130" spans="1:23" x14ac:dyDescent="0.2">
      <c r="A130" s="62" t="s">
        <v>388</v>
      </c>
      <c r="B130" s="63" t="s">
        <v>18</v>
      </c>
      <c r="C130" s="64">
        <v>47466.317999999999</v>
      </c>
      <c r="D130" s="64" t="s">
        <v>74</v>
      </c>
      <c r="E130" s="19">
        <f t="shared" si="14"/>
        <v>12924.489862745446</v>
      </c>
      <c r="F130">
        <f t="shared" si="15"/>
        <v>12924.5</v>
      </c>
      <c r="O130">
        <f t="shared" si="20"/>
        <v>1.2198597106625356E-3</v>
      </c>
      <c r="P130">
        <f t="shared" si="18"/>
        <v>-2.9584224030065197E-3</v>
      </c>
      <c r="Q130" s="13">
        <f t="shared" si="21"/>
        <v>32447.817999999999</v>
      </c>
      <c r="U130" s="3" t="str">
        <f t="shared" si="24"/>
        <v/>
      </c>
      <c r="V130" s="3" t="str">
        <f t="shared" si="25"/>
        <v/>
      </c>
      <c r="W130" s="41"/>
    </row>
    <row r="131" spans="1:23" x14ac:dyDescent="0.2">
      <c r="A131" s="22" t="s">
        <v>37</v>
      </c>
      <c r="B131" s="3" t="s">
        <v>19</v>
      </c>
      <c r="C131" s="19">
        <v>47495.634879999998</v>
      </c>
      <c r="D131" s="19">
        <v>2.2000000000000001E-4</v>
      </c>
      <c r="E131" s="19">
        <f t="shared" si="14"/>
        <v>12943.499548536754</v>
      </c>
      <c r="F131">
        <f t="shared" si="15"/>
        <v>12943.5</v>
      </c>
      <c r="G131" s="19">
        <f t="shared" ref="G131:G147" si="27">+C131-(C$7+F131*C$8)</f>
        <v>-6.9625000469386578E-4</v>
      </c>
      <c r="J131">
        <f>G131</f>
        <v>-6.9625000469386578E-4</v>
      </c>
      <c r="O131">
        <f t="shared" si="20"/>
        <v>1.0275524446039059E-3</v>
      </c>
      <c r="P131">
        <f t="shared" si="18"/>
        <v>-2.7958691575339124E-3</v>
      </c>
      <c r="Q131" s="13">
        <f t="shared" si="21"/>
        <v>32477.134879999998</v>
      </c>
      <c r="R131" s="3">
        <f>R$17</f>
        <v>1</v>
      </c>
      <c r="T131" s="19">
        <f>G131</f>
        <v>-6.9625000469386578E-4</v>
      </c>
      <c r="U131" s="3" t="str">
        <f t="shared" si="24"/>
        <v/>
      </c>
      <c r="V131" s="3">
        <f t="shared" si="25"/>
        <v>4.4084005869727549E-6</v>
      </c>
      <c r="W131" s="41"/>
    </row>
    <row r="132" spans="1:23" x14ac:dyDescent="0.2">
      <c r="A132" s="62" t="s">
        <v>454</v>
      </c>
      <c r="B132" s="63" t="s">
        <v>18</v>
      </c>
      <c r="C132" s="64">
        <v>47495.634899999997</v>
      </c>
      <c r="D132" s="64" t="s">
        <v>74</v>
      </c>
      <c r="E132" s="19">
        <f t="shared" si="14"/>
        <v>12943.499561505178</v>
      </c>
      <c r="F132">
        <f t="shared" si="15"/>
        <v>12943.5</v>
      </c>
      <c r="G132" s="19">
        <f t="shared" si="27"/>
        <v>-6.7625000519910827E-4</v>
      </c>
      <c r="J132">
        <f>G132</f>
        <v>-6.7625000519910827E-4</v>
      </c>
      <c r="O132">
        <f t="shared" si="20"/>
        <v>1.0275524446039059E-3</v>
      </c>
      <c r="P132">
        <f t="shared" si="18"/>
        <v>-2.7958691575339124E-3</v>
      </c>
      <c r="Q132" s="13">
        <f t="shared" si="21"/>
        <v>32477.134899999997</v>
      </c>
      <c r="R132" s="3">
        <f>R$17</f>
        <v>1</v>
      </c>
      <c r="T132" s="19">
        <f>G132</f>
        <v>-6.7625000519910827E-4</v>
      </c>
      <c r="U132" s="3" t="str">
        <f t="shared" si="24"/>
        <v/>
      </c>
      <c r="V132" s="3">
        <f t="shared" si="25"/>
        <v>4.4927853509445137E-6</v>
      </c>
      <c r="W132" s="41"/>
    </row>
    <row r="133" spans="1:23" x14ac:dyDescent="0.2">
      <c r="A133" s="22" t="s">
        <v>37</v>
      </c>
      <c r="B133" s="3" t="s">
        <v>18</v>
      </c>
      <c r="C133" s="19">
        <v>47502.576760000004</v>
      </c>
      <c r="D133" s="19">
        <v>1.9000000000000001E-4</v>
      </c>
      <c r="E133" s="19">
        <f t="shared" si="14"/>
        <v>12948.000810526471</v>
      </c>
      <c r="F133">
        <f t="shared" si="15"/>
        <v>12948</v>
      </c>
      <c r="G133" s="19">
        <f t="shared" si="27"/>
        <v>1.2500000011641532E-3</v>
      </c>
      <c r="J133">
        <f>G133</f>
        <v>1.2500000011641532E-3</v>
      </c>
      <c r="O133">
        <f t="shared" si="20"/>
        <v>9.8196221289074308E-4</v>
      </c>
      <c r="P133">
        <f t="shared" si="18"/>
        <v>-2.7573327034585713E-3</v>
      </c>
      <c r="Q133" s="13">
        <f t="shared" si="21"/>
        <v>32484.076760000004</v>
      </c>
      <c r="R133" s="3">
        <f>R$17</f>
        <v>1</v>
      </c>
      <c r="S133" s="19">
        <f>G133</f>
        <v>1.2500000011641532E-3</v>
      </c>
      <c r="U133" s="3">
        <f t="shared" si="24"/>
        <v>7.1844255942501438E-8</v>
      </c>
      <c r="V133" s="3" t="str">
        <f t="shared" si="25"/>
        <v/>
      </c>
      <c r="W133" s="41"/>
    </row>
    <row r="134" spans="1:23" x14ac:dyDescent="0.2">
      <c r="A134" s="62" t="s">
        <v>454</v>
      </c>
      <c r="B134" s="63" t="s">
        <v>19</v>
      </c>
      <c r="C134" s="64">
        <v>47502.576800000003</v>
      </c>
      <c r="D134" s="64" t="s">
        <v>74</v>
      </c>
      <c r="E134" s="19">
        <f t="shared" si="14"/>
        <v>12948.000836463318</v>
      </c>
      <c r="F134">
        <f t="shared" si="15"/>
        <v>12948</v>
      </c>
      <c r="G134" s="19">
        <f t="shared" si="27"/>
        <v>1.2900000001536682E-3</v>
      </c>
      <c r="J134">
        <f>G134</f>
        <v>1.2900000001536682E-3</v>
      </c>
      <c r="O134">
        <f t="shared" si="20"/>
        <v>9.8196221289074308E-4</v>
      </c>
      <c r="P134">
        <f t="shared" si="18"/>
        <v>-2.7573327034585713E-3</v>
      </c>
      <c r="Q134" s="13">
        <f t="shared" si="21"/>
        <v>32484.076800000003</v>
      </c>
      <c r="R134" s="3">
        <f>R$17</f>
        <v>1</v>
      </c>
      <c r="S134" s="19">
        <f>G134</f>
        <v>1.2900000001536682E-3</v>
      </c>
      <c r="U134" s="3">
        <f t="shared" si="24"/>
        <v>9.4887278381839128E-8</v>
      </c>
      <c r="V134" s="3" t="str">
        <f t="shared" si="25"/>
        <v/>
      </c>
      <c r="W134" s="41"/>
    </row>
    <row r="135" spans="1:23" x14ac:dyDescent="0.2">
      <c r="A135" s="62" t="s">
        <v>388</v>
      </c>
      <c r="B135" s="63" t="s">
        <v>18</v>
      </c>
      <c r="C135" s="64">
        <v>47859.603999999999</v>
      </c>
      <c r="D135" s="64" t="s">
        <v>74</v>
      </c>
      <c r="E135" s="19">
        <f t="shared" si="14"/>
        <v>13179.504833169336</v>
      </c>
      <c r="F135">
        <f t="shared" si="15"/>
        <v>13179.5</v>
      </c>
      <c r="G135" s="19">
        <f t="shared" si="27"/>
        <v>7.4537499967846088E-3</v>
      </c>
      <c r="J135">
        <f>G135</f>
        <v>7.4537499967846088E-3</v>
      </c>
      <c r="O135">
        <f t="shared" si="20"/>
        <v>-1.3768052870815619E-3</v>
      </c>
      <c r="P135">
        <f t="shared" si="18"/>
        <v>-7.6351665950883957E-4</v>
      </c>
      <c r="Q135" s="13">
        <f t="shared" si="21"/>
        <v>32841.103999999999</v>
      </c>
      <c r="R135" s="3">
        <f>R$17</f>
        <v>1</v>
      </c>
      <c r="U135" s="3" t="str">
        <f t="shared" si="24"/>
        <v/>
      </c>
      <c r="V135" s="3" t="str">
        <f t="shared" si="25"/>
        <v/>
      </c>
      <c r="W135" s="41"/>
    </row>
    <row r="136" spans="1:23" x14ac:dyDescent="0.2">
      <c r="A136" s="22" t="s">
        <v>38</v>
      </c>
      <c r="B136" s="3"/>
      <c r="C136" s="19">
        <v>48618.362000000001</v>
      </c>
      <c r="D136" s="21"/>
      <c r="E136" s="19">
        <f t="shared" si="14"/>
        <v>13671.499587442027</v>
      </c>
      <c r="F136">
        <f t="shared" si="15"/>
        <v>13671.5</v>
      </c>
      <c r="G136" s="19">
        <f t="shared" si="27"/>
        <v>-6.3624999893363565E-4</v>
      </c>
      <c r="I136">
        <f>G136</f>
        <v>-6.3624999893363565E-4</v>
      </c>
      <c r="O136">
        <f t="shared" si="20"/>
        <v>-6.3056347025300533E-3</v>
      </c>
      <c r="P136">
        <f t="shared" si="18"/>
        <v>3.4027181078126389E-3</v>
      </c>
      <c r="Q136" s="13">
        <f t="shared" si="21"/>
        <v>33599.862000000001</v>
      </c>
      <c r="R136" s="3">
        <f>R$16</f>
        <v>0.1</v>
      </c>
      <c r="T136" s="19">
        <f>G136</f>
        <v>-6.3624999893363565E-4</v>
      </c>
      <c r="U136" s="3" t="str">
        <f t="shared" si="24"/>
        <v/>
      </c>
      <c r="V136" s="3">
        <f t="shared" si="25"/>
        <v>1.6313263367313585E-6</v>
      </c>
      <c r="W136" s="41"/>
    </row>
    <row r="137" spans="1:23" x14ac:dyDescent="0.2">
      <c r="A137" s="22" t="s">
        <v>39</v>
      </c>
      <c r="B137" s="3"/>
      <c r="C137" s="19">
        <v>48628.381600000001</v>
      </c>
      <c r="D137" s="19">
        <v>1E-3</v>
      </c>
      <c r="E137" s="19">
        <f t="shared" si="14"/>
        <v>13677.99650825197</v>
      </c>
      <c r="F137">
        <f t="shared" si="15"/>
        <v>13678</v>
      </c>
      <c r="G137" s="19">
        <f t="shared" si="27"/>
        <v>-5.3850000040256418E-3</v>
      </c>
      <c r="I137">
        <f>G137</f>
        <v>-5.3850000040256418E-3</v>
      </c>
      <c r="O137">
        <f t="shared" si="20"/>
        <v>-6.3684348036265491E-3</v>
      </c>
      <c r="P137">
        <f t="shared" si="18"/>
        <v>3.4558016987682235E-3</v>
      </c>
      <c r="Q137" s="13">
        <f t="shared" si="21"/>
        <v>33609.881600000001</v>
      </c>
      <c r="R137" s="3">
        <f>R$16</f>
        <v>0.1</v>
      </c>
      <c r="S137" s="19">
        <f>G137</f>
        <v>-5.3850000040256418E-3</v>
      </c>
      <c r="U137" s="3">
        <f t="shared" si="24"/>
        <v>9.671440050660765E-8</v>
      </c>
      <c r="V137" s="3" t="str">
        <f t="shared" si="25"/>
        <v/>
      </c>
      <c r="W137" s="41">
        <v>-7.3925000033341348E-3</v>
      </c>
    </row>
    <row r="138" spans="1:23" x14ac:dyDescent="0.2">
      <c r="A138" s="22" t="s">
        <v>40</v>
      </c>
      <c r="B138" s="3"/>
      <c r="C138" s="19">
        <v>48840.443500000001</v>
      </c>
      <c r="D138" s="21"/>
      <c r="E138" s="19">
        <f t="shared" si="14"/>
        <v>13815.501934726683</v>
      </c>
      <c r="F138">
        <f t="shared" si="15"/>
        <v>13815.5</v>
      </c>
      <c r="G138" s="19">
        <f t="shared" si="27"/>
        <v>2.9837499969289638E-3</v>
      </c>
      <c r="J138">
        <f t="shared" ref="J138:J147" si="28">G138</f>
        <v>2.9837499969289638E-3</v>
      </c>
      <c r="O138">
        <f t="shared" si="20"/>
        <v>-7.6747084511505255E-3</v>
      </c>
      <c r="P138">
        <f t="shared" si="18"/>
        <v>4.5599670547232388E-3</v>
      </c>
      <c r="Q138" s="13">
        <f t="shared" si="21"/>
        <v>33821.943500000001</v>
      </c>
      <c r="R138" s="3">
        <f t="shared" ref="R138:R147" si="29">R$17</f>
        <v>1</v>
      </c>
      <c r="T138" s="19">
        <f>G138</f>
        <v>2.9837499969289638E-3</v>
      </c>
      <c r="U138" s="3" t="str">
        <f t="shared" si="24"/>
        <v/>
      </c>
      <c r="V138" s="3">
        <f t="shared" si="25"/>
        <v>2.4844602132816407E-6</v>
      </c>
      <c r="W138" s="41">
        <v>-2.2789999995438848E-2</v>
      </c>
    </row>
    <row r="139" spans="1:23" x14ac:dyDescent="0.2">
      <c r="A139" s="22" t="s">
        <v>40</v>
      </c>
      <c r="B139" s="3"/>
      <c r="C139" s="19">
        <v>48840.444199999998</v>
      </c>
      <c r="D139" s="21"/>
      <c r="E139" s="19">
        <f t="shared" si="14"/>
        <v>13815.502388621504</v>
      </c>
      <c r="F139">
        <f t="shared" si="15"/>
        <v>13815.5</v>
      </c>
      <c r="G139" s="19">
        <f t="shared" si="27"/>
        <v>3.6837499937973917E-3</v>
      </c>
      <c r="J139">
        <f t="shared" si="28"/>
        <v>3.6837499937973917E-3</v>
      </c>
      <c r="O139">
        <f t="shared" si="20"/>
        <v>-7.6747084511505255E-3</v>
      </c>
      <c r="P139">
        <f t="shared" si="18"/>
        <v>4.5599670547232388E-3</v>
      </c>
      <c r="Q139" s="13">
        <f t="shared" si="21"/>
        <v>33821.944199999998</v>
      </c>
      <c r="R139" s="3">
        <f t="shared" si="29"/>
        <v>1</v>
      </c>
      <c r="T139" s="19">
        <f>G139</f>
        <v>3.6837499937973917E-3</v>
      </c>
      <c r="U139" s="3" t="str">
        <f t="shared" si="24"/>
        <v/>
      </c>
      <c r="V139" s="3">
        <f t="shared" si="25"/>
        <v>7.6775633785752968E-7</v>
      </c>
      <c r="W139" s="41"/>
    </row>
    <row r="140" spans="1:23" x14ac:dyDescent="0.2">
      <c r="A140" s="22" t="s">
        <v>40</v>
      </c>
      <c r="B140" s="3"/>
      <c r="C140" s="19">
        <v>48850.4571</v>
      </c>
      <c r="D140" s="21"/>
      <c r="E140" s="19">
        <f t="shared" si="14"/>
        <v>13821.994965009571</v>
      </c>
      <c r="F140">
        <f t="shared" si="15"/>
        <v>13822</v>
      </c>
      <c r="G140" s="19">
        <f t="shared" si="27"/>
        <v>-7.7650000021094456E-3</v>
      </c>
      <c r="J140">
        <f t="shared" si="28"/>
        <v>-7.7650000021094456E-3</v>
      </c>
      <c r="O140">
        <f t="shared" si="20"/>
        <v>-7.7353235145133726E-3</v>
      </c>
      <c r="P140">
        <f t="shared" si="18"/>
        <v>4.6112036797145931E-3</v>
      </c>
      <c r="Q140" s="13">
        <f t="shared" si="21"/>
        <v>33831.9571</v>
      </c>
      <c r="R140" s="3">
        <f t="shared" si="29"/>
        <v>1</v>
      </c>
      <c r="S140" s="19">
        <f t="shared" ref="S140:S145" si="30">G140</f>
        <v>-7.7650000021094456E-3</v>
      </c>
      <c r="U140" s="3">
        <f t="shared" si="24"/>
        <v>8.8069391603987899E-10</v>
      </c>
      <c r="V140" s="3" t="str">
        <f t="shared" si="25"/>
        <v/>
      </c>
      <c r="W140" s="41"/>
    </row>
    <row r="141" spans="1:23" x14ac:dyDescent="0.2">
      <c r="A141" s="22" t="s">
        <v>40</v>
      </c>
      <c r="B141" s="3"/>
      <c r="C141" s="19">
        <v>48850.457399999999</v>
      </c>
      <c r="D141" s="21"/>
      <c r="E141" s="19">
        <f t="shared" si="14"/>
        <v>13821.995159535923</v>
      </c>
      <c r="F141">
        <f t="shared" si="15"/>
        <v>13822</v>
      </c>
      <c r="G141" s="19">
        <f t="shared" si="27"/>
        <v>-7.4650000024121255E-3</v>
      </c>
      <c r="J141">
        <f t="shared" si="28"/>
        <v>-7.4650000024121255E-3</v>
      </c>
      <c r="O141">
        <f t="shared" si="20"/>
        <v>-7.7353235145133726E-3</v>
      </c>
      <c r="P141">
        <f t="shared" si="18"/>
        <v>4.6112036797145931E-3</v>
      </c>
      <c r="Q141" s="13">
        <f t="shared" si="21"/>
        <v>33831.957399999999</v>
      </c>
      <c r="R141" s="3">
        <f t="shared" si="29"/>
        <v>1</v>
      </c>
      <c r="S141" s="19">
        <f t="shared" si="30"/>
        <v>-7.4650000024121255E-3</v>
      </c>
      <c r="U141" s="3">
        <f t="shared" si="24"/>
        <v>7.3074801194753088E-8</v>
      </c>
      <c r="V141" s="3" t="str">
        <f t="shared" si="25"/>
        <v/>
      </c>
      <c r="W141" s="41"/>
    </row>
    <row r="142" spans="1:23" x14ac:dyDescent="0.2">
      <c r="A142" s="22" t="s">
        <v>40</v>
      </c>
      <c r="B142" s="3"/>
      <c r="C142" s="19">
        <v>48884.3851</v>
      </c>
      <c r="D142" s="21"/>
      <c r="E142" s="19">
        <f t="shared" si="14"/>
        <v>13843.994598651607</v>
      </c>
      <c r="F142">
        <f t="shared" si="15"/>
        <v>13844</v>
      </c>
      <c r="G142" s="19">
        <f t="shared" si="27"/>
        <v>-8.3299999969312921E-3</v>
      </c>
      <c r="J142">
        <f t="shared" si="28"/>
        <v>-8.3299999969312921E-3</v>
      </c>
      <c r="O142">
        <f t="shared" si="20"/>
        <v>-7.939657548745073E-3</v>
      </c>
      <c r="P142">
        <f t="shared" si="18"/>
        <v>4.7839228967552381E-3</v>
      </c>
      <c r="Q142" s="13">
        <f t="shared" si="21"/>
        <v>33865.8851</v>
      </c>
      <c r="R142" s="3">
        <f t="shared" si="29"/>
        <v>1</v>
      </c>
      <c r="S142" s="19">
        <f t="shared" si="30"/>
        <v>-8.3299999969312921E-3</v>
      </c>
      <c r="U142" s="3">
        <f t="shared" si="24"/>
        <v>1.5236722685601118E-7</v>
      </c>
      <c r="V142" s="3" t="str">
        <f t="shared" si="25"/>
        <v/>
      </c>
      <c r="W142" s="41"/>
    </row>
    <row r="143" spans="1:23" x14ac:dyDescent="0.2">
      <c r="A143" s="22" t="s">
        <v>40</v>
      </c>
      <c r="B143" s="3"/>
      <c r="C143" s="19">
        <v>48884.385799999996</v>
      </c>
      <c r="D143" s="21"/>
      <c r="E143" s="19">
        <f t="shared" si="14"/>
        <v>13843.995052546428</v>
      </c>
      <c r="F143">
        <f t="shared" si="15"/>
        <v>13844</v>
      </c>
      <c r="G143" s="19">
        <f t="shared" si="27"/>
        <v>-7.6300000000628643E-3</v>
      </c>
      <c r="J143">
        <f t="shared" si="28"/>
        <v>-7.6300000000628643E-3</v>
      </c>
      <c r="O143">
        <f t="shared" si="20"/>
        <v>-7.939657548745073E-3</v>
      </c>
      <c r="P143">
        <f t="shared" si="18"/>
        <v>4.7839228967552381E-3</v>
      </c>
      <c r="Q143" s="13">
        <f t="shared" si="21"/>
        <v>33865.885799999996</v>
      </c>
      <c r="R143" s="3">
        <f t="shared" si="29"/>
        <v>1</v>
      </c>
      <c r="S143" s="19">
        <f t="shared" si="30"/>
        <v>-7.6300000000628643E-3</v>
      </c>
      <c r="U143" s="3">
        <f t="shared" si="24"/>
        <v>9.5887797455874439E-8</v>
      </c>
      <c r="V143" s="3" t="str">
        <f t="shared" si="25"/>
        <v/>
      </c>
      <c r="W143" s="41"/>
    </row>
    <row r="144" spans="1:23" x14ac:dyDescent="0.2">
      <c r="A144" s="22" t="s">
        <v>40</v>
      </c>
      <c r="B144" s="3"/>
      <c r="C144" s="19">
        <v>48887.470600000001</v>
      </c>
      <c r="D144" s="21"/>
      <c r="E144" s="19">
        <f t="shared" si="14"/>
        <v>13845.995302188583</v>
      </c>
      <c r="F144">
        <f t="shared" si="15"/>
        <v>13846</v>
      </c>
      <c r="G144" s="19">
        <f t="shared" si="27"/>
        <v>-7.2450000006938353E-3</v>
      </c>
      <c r="J144">
        <f t="shared" si="28"/>
        <v>-7.2450000006938353E-3</v>
      </c>
      <c r="O144">
        <f t="shared" si="20"/>
        <v>-7.9581693546882833E-3</v>
      </c>
      <c r="P144">
        <f t="shared" si="18"/>
        <v>4.7995705329434138E-3</v>
      </c>
      <c r="Q144" s="13">
        <f t="shared" si="21"/>
        <v>33868.970600000001</v>
      </c>
      <c r="R144" s="3">
        <f t="shared" si="29"/>
        <v>1</v>
      </c>
      <c r="S144" s="19">
        <f t="shared" si="30"/>
        <v>-7.2450000006938353E-3</v>
      </c>
      <c r="U144" s="3">
        <f t="shared" si="24"/>
        <v>5.0861052747685822E-7</v>
      </c>
      <c r="V144" s="3" t="str">
        <f t="shared" si="25"/>
        <v/>
      </c>
      <c r="W144" s="41"/>
    </row>
    <row r="145" spans="1:23" x14ac:dyDescent="0.2">
      <c r="A145" s="22" t="s">
        <v>40</v>
      </c>
      <c r="B145" s="3"/>
      <c r="C145" s="19">
        <v>48887.4715</v>
      </c>
      <c r="D145" s="21"/>
      <c r="E145" s="19">
        <f t="shared" si="14"/>
        <v>13845.995885767641</v>
      </c>
      <c r="F145">
        <f t="shared" si="15"/>
        <v>13846</v>
      </c>
      <c r="G145" s="19">
        <f t="shared" si="27"/>
        <v>-6.3450000016018748E-3</v>
      </c>
      <c r="J145">
        <f t="shared" si="28"/>
        <v>-6.3450000016018748E-3</v>
      </c>
      <c r="O145">
        <f t="shared" si="20"/>
        <v>-7.9581693546882833E-3</v>
      </c>
      <c r="P145">
        <f t="shared" si="18"/>
        <v>4.7995705329434138E-3</v>
      </c>
      <c r="Q145" s="13">
        <f t="shared" si="21"/>
        <v>33868.9715</v>
      </c>
      <c r="R145" s="3">
        <f t="shared" si="29"/>
        <v>1</v>
      </c>
      <c r="S145" s="19">
        <f t="shared" si="30"/>
        <v>-6.3450000016018748E-3</v>
      </c>
      <c r="U145" s="3">
        <f t="shared" si="24"/>
        <v>2.6023153617372217E-6</v>
      </c>
      <c r="V145" s="3" t="str">
        <f t="shared" si="25"/>
        <v/>
      </c>
      <c r="W145" s="41"/>
    </row>
    <row r="146" spans="1:23" x14ac:dyDescent="0.2">
      <c r="A146" s="62" t="s">
        <v>388</v>
      </c>
      <c r="B146" s="63" t="s">
        <v>18</v>
      </c>
      <c r="C146" s="64">
        <v>48900.589</v>
      </c>
      <c r="D146" s="64" t="s">
        <v>74</v>
      </c>
      <c r="E146" s="19">
        <f t="shared" si="14"/>
        <v>13854.501550537136</v>
      </c>
      <c r="F146">
        <f t="shared" si="15"/>
        <v>13854.5</v>
      </c>
      <c r="G146" s="19">
        <f t="shared" si="27"/>
        <v>2.3912499964353628E-3</v>
      </c>
      <c r="J146">
        <f t="shared" si="28"/>
        <v>2.3912499964353628E-3</v>
      </c>
      <c r="O146">
        <f t="shared" si="20"/>
        <v>-8.0367237530908544E-3</v>
      </c>
      <c r="P146">
        <f t="shared" si="18"/>
        <v>4.8659708966332232E-3</v>
      </c>
      <c r="Q146" s="13">
        <f t="shared" si="21"/>
        <v>33882.089</v>
      </c>
      <c r="R146" s="3">
        <f t="shared" si="29"/>
        <v>1</v>
      </c>
      <c r="T146" s="19">
        <f>G146</f>
        <v>2.3912499964353628E-3</v>
      </c>
      <c r="U146" s="3" t="str">
        <f t="shared" si="24"/>
        <v/>
      </c>
      <c r="V146" s="3">
        <f t="shared" si="25"/>
        <v>6.1242435338761082E-6</v>
      </c>
      <c r="W146" s="41"/>
    </row>
    <row r="147" spans="1:23" x14ac:dyDescent="0.2">
      <c r="A147" s="22" t="s">
        <v>41</v>
      </c>
      <c r="B147" s="3"/>
      <c r="C147" s="19">
        <v>49275.349900000001</v>
      </c>
      <c r="D147" s="21"/>
      <c r="E147" s="19">
        <f t="shared" si="14"/>
        <v>14097.504453842948</v>
      </c>
      <c r="F147">
        <f t="shared" si="15"/>
        <v>14097.5</v>
      </c>
      <c r="G147" s="19">
        <f t="shared" si="27"/>
        <v>6.8687500024680048E-3</v>
      </c>
      <c r="J147">
        <f t="shared" si="28"/>
        <v>6.8687500024680048E-3</v>
      </c>
      <c r="O147">
        <f t="shared" si="20"/>
        <v>-1.0190613665644877E-2</v>
      </c>
      <c r="P147">
        <f t="shared" si="18"/>
        <v>6.6866082695841902E-3</v>
      </c>
      <c r="Q147" s="13">
        <f t="shared" si="21"/>
        <v>34256.849900000001</v>
      </c>
      <c r="R147" s="3">
        <f t="shared" si="29"/>
        <v>1</v>
      </c>
      <c r="T147" s="19">
        <f>G147</f>
        <v>6.8687500024680048E-3</v>
      </c>
      <c r="U147" s="3" t="str">
        <f t="shared" si="24"/>
        <v/>
      </c>
      <c r="V147" s="3">
        <f t="shared" si="25"/>
        <v>3.3175610857918889E-8</v>
      </c>
      <c r="W147" s="41"/>
    </row>
    <row r="148" spans="1:23" x14ac:dyDescent="0.2">
      <c r="A148" s="22" t="s">
        <v>42</v>
      </c>
      <c r="B148" s="3"/>
      <c r="C148" s="39">
        <v>50110.440999999999</v>
      </c>
      <c r="D148" s="19">
        <v>4.0000000000000001E-3</v>
      </c>
      <c r="E148" s="19">
        <f t="shared" si="14"/>
        <v>14638.995206546459</v>
      </c>
      <c r="F148">
        <f t="shared" si="15"/>
        <v>14639</v>
      </c>
      <c r="O148">
        <f t="shared" si="20"/>
        <v>-1.4168123469317197E-2</v>
      </c>
      <c r="P148">
        <f t="shared" si="18"/>
        <v>1.0048712784599907E-2</v>
      </c>
      <c r="Q148" s="13">
        <f t="shared" si="21"/>
        <v>35091.940999999999</v>
      </c>
      <c r="U148" s="3" t="str">
        <f t="shared" si="24"/>
        <v/>
      </c>
      <c r="V148" s="3" t="str">
        <f t="shared" si="25"/>
        <v/>
      </c>
      <c r="W148" s="41"/>
    </row>
    <row r="149" spans="1:23" x14ac:dyDescent="0.2">
      <c r="A149" s="22" t="s">
        <v>43</v>
      </c>
      <c r="B149" s="3" t="s">
        <v>19</v>
      </c>
      <c r="C149" s="19">
        <v>50248.485699999997</v>
      </c>
      <c r="D149" s="19"/>
      <c r="E149" s="19">
        <f t="shared" ref="E149:E212" si="31">+(C149-C$7)/C$8</f>
        <v>14728.506313190668</v>
      </c>
      <c r="F149">
        <f t="shared" ref="F149:F212" si="32">ROUND(2*E149,0)/2</f>
        <v>14728.5</v>
      </c>
      <c r="G149" s="19">
        <f>+C149-(C$7+F149*C$8)</f>
        <v>9.7362499946029857E-3</v>
      </c>
      <c r="J149">
        <f>G149</f>
        <v>9.7362499946029857E-3</v>
      </c>
      <c r="O149">
        <f t="shared" si="20"/>
        <v>-1.4692117885069304E-2</v>
      </c>
      <c r="P149">
        <f t="shared" ref="P149:P212" si="33">V$3*SIN((2*PI()/U$4)*($F149-U$5))+U$6</f>
        <v>1.0491634129361049E-2</v>
      </c>
      <c r="Q149" s="13">
        <f t="shared" si="21"/>
        <v>35229.985699999997</v>
      </c>
      <c r="R149" s="3">
        <f>R$17</f>
        <v>1</v>
      </c>
      <c r="T149" s="19">
        <f>G149</f>
        <v>9.7362499946029857E-3</v>
      </c>
      <c r="U149" s="3" t="str">
        <f t="shared" si="24"/>
        <v/>
      </c>
      <c r="V149" s="3">
        <f t="shared" si="25"/>
        <v>5.7060519104418852E-7</v>
      </c>
      <c r="W149" s="41"/>
    </row>
    <row r="150" spans="1:23" x14ac:dyDescent="0.2">
      <c r="A150" s="22" t="s">
        <v>43</v>
      </c>
      <c r="B150" s="3" t="s">
        <v>19</v>
      </c>
      <c r="C150" s="19">
        <v>50248.4859</v>
      </c>
      <c r="D150" s="19">
        <v>4.0000000000000002E-4</v>
      </c>
      <c r="E150" s="19">
        <f t="shared" si="31"/>
        <v>14728.506442874905</v>
      </c>
      <c r="F150">
        <f t="shared" si="32"/>
        <v>14728.5</v>
      </c>
      <c r="G150" s="19">
        <f>+C150-(C$7+F150*C$8)</f>
        <v>9.9362499968265183E-3</v>
      </c>
      <c r="J150">
        <f>G150</f>
        <v>9.9362499968265183E-3</v>
      </c>
      <c r="O150">
        <f t="shared" ref="O150:O213" si="34">U$3*SIN((2*PI()/U$4)*(F150-U$5))+U$6</f>
        <v>-1.4692117885069304E-2</v>
      </c>
      <c r="P150">
        <f t="shared" si="33"/>
        <v>1.0491634129361049E-2</v>
      </c>
      <c r="Q150" s="13">
        <f t="shared" si="21"/>
        <v>35229.9859</v>
      </c>
      <c r="R150" s="3">
        <f>R$17</f>
        <v>1</v>
      </c>
      <c r="T150" s="19">
        <f>G150</f>
        <v>9.9362499968265183E-3</v>
      </c>
      <c r="U150" s="3" t="str">
        <f t="shared" si="24"/>
        <v/>
      </c>
      <c r="V150" s="3">
        <f t="shared" si="25"/>
        <v>3.0845153467113352E-7</v>
      </c>
      <c r="W150" s="41">
        <v>9.1612499963957816E-3</v>
      </c>
    </row>
    <row r="151" spans="1:23" x14ac:dyDescent="0.2">
      <c r="A151" s="62" t="s">
        <v>522</v>
      </c>
      <c r="B151" s="63" t="s">
        <v>18</v>
      </c>
      <c r="C151" s="64">
        <v>50248.485999999997</v>
      </c>
      <c r="D151" s="64" t="s">
        <v>74</v>
      </c>
      <c r="E151" s="19">
        <f t="shared" si="31"/>
        <v>14728.50650771702</v>
      </c>
      <c r="F151">
        <f t="shared" si="32"/>
        <v>14728.5</v>
      </c>
      <c r="G151" s="19">
        <f>+C151-(C$7+F151*C$8)</f>
        <v>1.0036249994300306E-2</v>
      </c>
      <c r="K151">
        <f>G151</f>
        <v>1.0036249994300306E-2</v>
      </c>
      <c r="O151">
        <f t="shared" si="34"/>
        <v>-1.4692117885069304E-2</v>
      </c>
      <c r="P151">
        <f t="shared" si="33"/>
        <v>1.0491634129361049E-2</v>
      </c>
      <c r="Q151" s="13">
        <f t="shared" si="21"/>
        <v>35229.985999999997</v>
      </c>
      <c r="R151" s="3">
        <f>R$18</f>
        <v>1</v>
      </c>
      <c r="T151" s="19">
        <f>G151</f>
        <v>1.0036249994300306E-2</v>
      </c>
      <c r="U151" s="3" t="str">
        <f t="shared" si="24"/>
        <v/>
      </c>
      <c r="V151" s="3">
        <f t="shared" si="25"/>
        <v>2.0737471046502145E-7</v>
      </c>
      <c r="W151" s="41"/>
    </row>
    <row r="152" spans="1:23" x14ac:dyDescent="0.2">
      <c r="A152" s="22" t="s">
        <v>44</v>
      </c>
      <c r="B152" s="3" t="s">
        <v>18</v>
      </c>
      <c r="C152" s="19">
        <v>50369.525900000001</v>
      </c>
      <c r="D152" s="19">
        <v>4.0000000000000002E-4</v>
      </c>
      <c r="E152" s="19">
        <f t="shared" si="31"/>
        <v>14806.991341956254</v>
      </c>
      <c r="F152">
        <f t="shared" si="32"/>
        <v>14807</v>
      </c>
      <c r="G152" s="19">
        <f>+C152-(C$7+F152*C$8)</f>
        <v>-1.3352500005566981E-2</v>
      </c>
      <c r="J152">
        <f>G152</f>
        <v>-1.3352500005566981E-2</v>
      </c>
      <c r="O152">
        <f t="shared" si="34"/>
        <v>-1.5116644664750253E-2</v>
      </c>
      <c r="P152">
        <f t="shared" si="33"/>
        <v>1.0850477595037138E-2</v>
      </c>
      <c r="Q152" s="13">
        <f t="shared" si="21"/>
        <v>35351.025900000001</v>
      </c>
      <c r="R152" s="3">
        <f>R$17</f>
        <v>1</v>
      </c>
      <c r="S152" s="19">
        <f>G152</f>
        <v>-1.3352500005566981E-2</v>
      </c>
      <c r="U152" s="3">
        <f t="shared" si="24"/>
        <v>3.1122063785248653E-6</v>
      </c>
      <c r="V152" s="3" t="str">
        <f t="shared" si="25"/>
        <v/>
      </c>
      <c r="W152" s="41"/>
    </row>
    <row r="153" spans="1:23" x14ac:dyDescent="0.2">
      <c r="A153" s="22" t="s">
        <v>45</v>
      </c>
      <c r="B153" s="3" t="s">
        <v>19</v>
      </c>
      <c r="C153" s="39">
        <v>50370.328000000001</v>
      </c>
      <c r="D153" s="19">
        <v>2.7000000000000001E-3</v>
      </c>
      <c r="E153" s="19">
        <f t="shared" si="31"/>
        <v>14807.511440581115</v>
      </c>
      <c r="F153">
        <f t="shared" si="32"/>
        <v>14807.5</v>
      </c>
      <c r="O153">
        <f t="shared" si="34"/>
        <v>-1.5119241235565226E-2</v>
      </c>
      <c r="P153">
        <f t="shared" si="33"/>
        <v>1.0852672421169943E-2</v>
      </c>
      <c r="Q153" s="13">
        <f t="shared" si="21"/>
        <v>35351.828000000001</v>
      </c>
      <c r="U153" s="3" t="str">
        <f t="shared" si="24"/>
        <v/>
      </c>
      <c r="V153" s="3" t="str">
        <f t="shared" si="25"/>
        <v/>
      </c>
      <c r="W153" s="41"/>
    </row>
    <row r="154" spans="1:23" x14ac:dyDescent="0.2">
      <c r="A154" s="22" t="s">
        <v>46</v>
      </c>
      <c r="B154" s="3" t="s">
        <v>19</v>
      </c>
      <c r="C154" s="39">
        <v>50370.328600000001</v>
      </c>
      <c r="D154" s="19"/>
      <c r="E154" s="19">
        <f t="shared" si="31"/>
        <v>14807.511829633821</v>
      </c>
      <c r="F154">
        <f t="shared" si="32"/>
        <v>14807.5</v>
      </c>
      <c r="O154">
        <f t="shared" si="34"/>
        <v>-1.5119241235565226E-2</v>
      </c>
      <c r="P154">
        <f t="shared" si="33"/>
        <v>1.0852672421169943E-2</v>
      </c>
      <c r="Q154" s="13">
        <f t="shared" ref="Q154:Q217" si="35">C154-15018.5</f>
        <v>35351.828600000001</v>
      </c>
      <c r="U154" s="3" t="str">
        <f t="shared" si="24"/>
        <v/>
      </c>
      <c r="V154" s="3" t="str">
        <f t="shared" si="25"/>
        <v/>
      </c>
      <c r="W154" s="41"/>
    </row>
    <row r="155" spans="1:23" x14ac:dyDescent="0.2">
      <c r="A155" s="62" t="s">
        <v>388</v>
      </c>
      <c r="B155" s="63" t="s">
        <v>19</v>
      </c>
      <c r="C155" s="64">
        <v>50685.669000000002</v>
      </c>
      <c r="D155" s="64" t="s">
        <v>74</v>
      </c>
      <c r="E155" s="19">
        <f t="shared" si="31"/>
        <v>15011.985222481411</v>
      </c>
      <c r="F155">
        <f t="shared" si="32"/>
        <v>15012</v>
      </c>
      <c r="G155" s="19">
        <f t="shared" ref="G155:G162" si="36">+C155-(C$7+F155*C$8)</f>
        <v>-2.2789999995438848E-2</v>
      </c>
      <c r="J155">
        <f t="shared" ref="J155:J162" si="37">G155</f>
        <v>-2.2789999995438848E-2</v>
      </c>
      <c r="O155">
        <f t="shared" si="34"/>
        <v>-1.6063350160197023E-2</v>
      </c>
      <c r="P155">
        <f t="shared" si="33"/>
        <v>1.165070763285957E-2</v>
      </c>
      <c r="Q155" s="13">
        <f t="shared" si="35"/>
        <v>35667.169000000002</v>
      </c>
      <c r="R155" s="3">
        <f t="shared" ref="R155:R162" si="38">R$17</f>
        <v>1</v>
      </c>
      <c r="U155" s="3" t="str">
        <f t="shared" si="24"/>
        <v/>
      </c>
      <c r="V155" s="3" t="str">
        <f t="shared" si="25"/>
        <v/>
      </c>
      <c r="W155" s="41"/>
    </row>
    <row r="156" spans="1:23" x14ac:dyDescent="0.2">
      <c r="A156" s="22" t="s">
        <v>47</v>
      </c>
      <c r="B156" s="3"/>
      <c r="C156" s="19">
        <v>50710.3531</v>
      </c>
      <c r="D156" s="19">
        <v>8.9999999999999998E-4</v>
      </c>
      <c r="E156" s="19">
        <f t="shared" si="31"/>
        <v>15027.990915619332</v>
      </c>
      <c r="F156">
        <f t="shared" si="32"/>
        <v>15028</v>
      </c>
      <c r="G156" s="19">
        <f t="shared" si="36"/>
        <v>-1.4009999998961575E-2</v>
      </c>
      <c r="J156">
        <f t="shared" si="37"/>
        <v>-1.4009999998961575E-2</v>
      </c>
      <c r="O156">
        <f t="shared" si="34"/>
        <v>-1.6127062820076941E-2</v>
      </c>
      <c r="P156">
        <f t="shared" si="33"/>
        <v>1.170456259036292E-2</v>
      </c>
      <c r="Q156" s="13">
        <f t="shared" si="35"/>
        <v>35691.8531</v>
      </c>
      <c r="R156" s="3">
        <f t="shared" si="38"/>
        <v>1</v>
      </c>
      <c r="S156" s="19">
        <f>G156</f>
        <v>-1.4009999998961575E-2</v>
      </c>
      <c r="U156" s="3">
        <f t="shared" si="24"/>
        <v>4.481954988548953E-6</v>
      </c>
      <c r="V156" s="3" t="str">
        <f t="shared" si="25"/>
        <v/>
      </c>
      <c r="W156" s="41"/>
    </row>
    <row r="157" spans="1:23" x14ac:dyDescent="0.2">
      <c r="A157" s="22" t="s">
        <v>47</v>
      </c>
      <c r="B157" s="3" t="s">
        <v>19</v>
      </c>
      <c r="C157" s="19">
        <v>50726.571100000001</v>
      </c>
      <c r="D157" s="19">
        <v>6.9999999999999999E-4</v>
      </c>
      <c r="E157" s="19">
        <f t="shared" si="31"/>
        <v>15038.507010243433</v>
      </c>
      <c r="F157">
        <f t="shared" si="32"/>
        <v>15038.5</v>
      </c>
      <c r="G157" s="19">
        <f t="shared" si="36"/>
        <v>1.0811250002007E-2</v>
      </c>
      <c r="J157">
        <f t="shared" si="37"/>
        <v>1.0811250002007E-2</v>
      </c>
      <c r="O157">
        <f t="shared" si="34"/>
        <v>-1.6168055584404425E-2</v>
      </c>
      <c r="P157">
        <f t="shared" si="33"/>
        <v>1.1739212902953263E-2</v>
      </c>
      <c r="Q157" s="13">
        <f t="shared" si="35"/>
        <v>35708.071100000001</v>
      </c>
      <c r="R157" s="3">
        <f t="shared" si="38"/>
        <v>1</v>
      </c>
      <c r="T157" s="19">
        <f>G157</f>
        <v>1.0811250002007E-2</v>
      </c>
      <c r="U157" s="3" t="str">
        <f t="shared" si="24"/>
        <v/>
      </c>
      <c r="V157" s="3">
        <f t="shared" si="25"/>
        <v>8.6111514553260382E-7</v>
      </c>
      <c r="W157" s="41"/>
    </row>
    <row r="158" spans="1:23" x14ac:dyDescent="0.2">
      <c r="A158" s="62" t="s">
        <v>388</v>
      </c>
      <c r="B158" s="63" t="s">
        <v>19</v>
      </c>
      <c r="C158" s="64">
        <v>51049.637999999999</v>
      </c>
      <c r="D158" s="64" t="s">
        <v>74</v>
      </c>
      <c r="E158" s="19">
        <f t="shared" si="31"/>
        <v>15247.990429303449</v>
      </c>
      <c r="F158">
        <f t="shared" si="32"/>
        <v>15248</v>
      </c>
      <c r="G158" s="19">
        <f t="shared" si="36"/>
        <v>-1.4759999998204876E-2</v>
      </c>
      <c r="J158">
        <f t="shared" si="37"/>
        <v>-1.4759999998204876E-2</v>
      </c>
      <c r="O158">
        <f t="shared" si="34"/>
        <v>-1.6847793891675036E-2</v>
      </c>
      <c r="P158">
        <f t="shared" si="33"/>
        <v>1.2313781249659452E-2</v>
      </c>
      <c r="Q158" s="13">
        <f t="shared" si="35"/>
        <v>36031.137999999999</v>
      </c>
      <c r="R158" s="3">
        <f t="shared" si="38"/>
        <v>1</v>
      </c>
      <c r="S158" s="19">
        <f>G158</f>
        <v>-1.4759999998204876E-2</v>
      </c>
      <c r="U158" s="3">
        <f t="shared" si="24"/>
        <v>4.3588833416112896E-6</v>
      </c>
      <c r="V158" s="3" t="str">
        <f t="shared" si="25"/>
        <v/>
      </c>
      <c r="W158" s="41"/>
    </row>
    <row r="159" spans="1:23" x14ac:dyDescent="0.2">
      <c r="A159" s="22" t="s">
        <v>48</v>
      </c>
      <c r="B159" s="3" t="s">
        <v>19</v>
      </c>
      <c r="C159" s="19">
        <v>51107.497799999997</v>
      </c>
      <c r="D159" s="19">
        <v>5.0000000000000001E-4</v>
      </c>
      <c r="E159" s="19">
        <f t="shared" si="31"/>
        <v>15285.507948833083</v>
      </c>
      <c r="F159">
        <f t="shared" si="32"/>
        <v>15285.5</v>
      </c>
      <c r="G159" s="19">
        <f t="shared" si="36"/>
        <v>1.225874999363441E-2</v>
      </c>
      <c r="J159">
        <f t="shared" si="37"/>
        <v>1.225874999363441E-2</v>
      </c>
      <c r="O159">
        <f t="shared" si="34"/>
        <v>-1.6941201846161248E-2</v>
      </c>
      <c r="P159">
        <f t="shared" si="33"/>
        <v>1.23927370086689E-2</v>
      </c>
      <c r="Q159" s="13">
        <f t="shared" si="35"/>
        <v>36088.997799999997</v>
      </c>
      <c r="R159" s="3">
        <f t="shared" si="38"/>
        <v>1</v>
      </c>
      <c r="T159" s="19">
        <f>G159</f>
        <v>1.225874999363441E-2</v>
      </c>
      <c r="U159" s="3" t="str">
        <f t="shared" si="24"/>
        <v/>
      </c>
      <c r="V159" s="3">
        <f t="shared" si="25"/>
        <v>1.7952520197852548E-8</v>
      </c>
      <c r="W159" s="41">
        <v>2.5446249994274694E-2</v>
      </c>
    </row>
    <row r="160" spans="1:23" x14ac:dyDescent="0.2">
      <c r="A160" s="22" t="s">
        <v>48</v>
      </c>
      <c r="B160" s="3" t="s">
        <v>18</v>
      </c>
      <c r="C160" s="19">
        <v>51108.241800000003</v>
      </c>
      <c r="D160" s="19">
        <v>4.0000000000000002E-4</v>
      </c>
      <c r="E160" s="19">
        <f t="shared" si="31"/>
        <v>15285.990374187651</v>
      </c>
      <c r="F160">
        <f t="shared" si="32"/>
        <v>15286</v>
      </c>
      <c r="G160" s="19">
        <f t="shared" si="36"/>
        <v>-1.4844999997876585E-2</v>
      </c>
      <c r="J160">
        <f t="shared" si="37"/>
        <v>-1.4844999997876585E-2</v>
      </c>
      <c r="O160">
        <f t="shared" si="34"/>
        <v>-1.6942388448828137E-2</v>
      </c>
      <c r="P160">
        <f t="shared" si="33"/>
        <v>1.2393740018687933E-2</v>
      </c>
      <c r="Q160" s="13">
        <f t="shared" si="35"/>
        <v>36089.741800000003</v>
      </c>
      <c r="R160" s="3">
        <f t="shared" si="38"/>
        <v>1</v>
      </c>
      <c r="S160" s="19">
        <f>G160</f>
        <v>-1.4844999997876585E-2</v>
      </c>
      <c r="U160" s="3">
        <f t="shared" si="24"/>
        <v>4.3990383141849526E-6</v>
      </c>
      <c r="V160" s="3" t="str">
        <f t="shared" si="25"/>
        <v/>
      </c>
      <c r="W160" s="41"/>
    </row>
    <row r="161" spans="1:23" x14ac:dyDescent="0.2">
      <c r="A161" s="62" t="s">
        <v>388</v>
      </c>
      <c r="B161" s="63" t="s">
        <v>18</v>
      </c>
      <c r="C161" s="64">
        <v>51130.628700000001</v>
      </c>
      <c r="D161" s="64" t="s">
        <v>74</v>
      </c>
      <c r="E161" s="19">
        <f t="shared" si="31"/>
        <v>15300.506514201234</v>
      </c>
      <c r="F161">
        <f t="shared" si="32"/>
        <v>15300.5</v>
      </c>
      <c r="G161" s="19">
        <f t="shared" si="36"/>
        <v>1.0046249997685663E-2</v>
      </c>
      <c r="J161">
        <f t="shared" si="37"/>
        <v>1.0046249997685663E-2</v>
      </c>
      <c r="O161">
        <f t="shared" si="34"/>
        <v>-1.6976124611069763E-2</v>
      </c>
      <c r="P161">
        <f t="shared" si="33"/>
        <v>1.2422256479737798E-2</v>
      </c>
      <c r="Q161" s="13">
        <f t="shared" si="35"/>
        <v>36112.128700000001</v>
      </c>
      <c r="R161" s="3">
        <f t="shared" si="38"/>
        <v>1</v>
      </c>
      <c r="T161" s="19">
        <f>G161</f>
        <v>1.0046249997685663E-2</v>
      </c>
      <c r="U161" s="3" t="str">
        <f t="shared" si="24"/>
        <v/>
      </c>
      <c r="V161" s="3">
        <f t="shared" si="25"/>
        <v>5.6454068027537595E-6</v>
      </c>
      <c r="W161" s="41"/>
    </row>
    <row r="162" spans="1:23" x14ac:dyDescent="0.2">
      <c r="A162" s="62" t="s">
        <v>388</v>
      </c>
      <c r="B162" s="63" t="s">
        <v>19</v>
      </c>
      <c r="C162" s="64">
        <v>51160.675000000003</v>
      </c>
      <c r="D162" s="64" t="s">
        <v>74</v>
      </c>
      <c r="E162" s="19">
        <f t="shared" si="31"/>
        <v>15319.989171366371</v>
      </c>
      <c r="F162">
        <f t="shared" si="32"/>
        <v>15320</v>
      </c>
      <c r="G162" s="19">
        <f t="shared" si="36"/>
        <v>-1.6699999992852099E-2</v>
      </c>
      <c r="J162">
        <f t="shared" si="37"/>
        <v>-1.6699999992852099E-2</v>
      </c>
      <c r="O162">
        <f t="shared" si="34"/>
        <v>-1.7019431967779369E-2</v>
      </c>
      <c r="P162">
        <f t="shared" si="33"/>
        <v>1.2458863268083695E-2</v>
      </c>
      <c r="Q162" s="13">
        <f t="shared" si="35"/>
        <v>36142.175000000003</v>
      </c>
      <c r="R162" s="3">
        <f t="shared" si="38"/>
        <v>1</v>
      </c>
      <c r="S162" s="19">
        <f>G162</f>
        <v>-1.6699999992852099E-2</v>
      </c>
      <c r="U162" s="3">
        <f t="shared" si="24"/>
        <v>1.0203678660593564E-7</v>
      </c>
      <c r="V162" s="3" t="str">
        <f t="shared" si="25"/>
        <v/>
      </c>
      <c r="W162" s="41"/>
    </row>
    <row r="163" spans="1:23" x14ac:dyDescent="0.2">
      <c r="A163" s="22" t="s">
        <v>49</v>
      </c>
      <c r="B163" s="3"/>
      <c r="C163" s="39">
        <v>51468.368000000002</v>
      </c>
      <c r="D163" s="21"/>
      <c r="E163" s="19">
        <f t="shared" si="31"/>
        <v>15519.503828116516</v>
      </c>
      <c r="F163">
        <f t="shared" si="32"/>
        <v>15519.5</v>
      </c>
      <c r="O163">
        <f t="shared" si="34"/>
        <v>-1.7325337980503383E-2</v>
      </c>
      <c r="P163">
        <f t="shared" si="33"/>
        <v>1.2717439120140752E-2</v>
      </c>
      <c r="Q163" s="13">
        <f t="shared" si="35"/>
        <v>36449.868000000002</v>
      </c>
      <c r="U163" s="3" t="str">
        <f t="shared" si="24"/>
        <v/>
      </c>
      <c r="V163" s="3" t="str">
        <f t="shared" si="25"/>
        <v/>
      </c>
      <c r="W163" s="41"/>
    </row>
    <row r="164" spans="1:23" x14ac:dyDescent="0.2">
      <c r="A164" s="62" t="s">
        <v>388</v>
      </c>
      <c r="B164" s="63" t="s">
        <v>19</v>
      </c>
      <c r="C164" s="64">
        <v>51538.516100000001</v>
      </c>
      <c r="D164" s="64" t="s">
        <v>74</v>
      </c>
      <c r="E164" s="19">
        <f t="shared" si="31"/>
        <v>15564.989341576927</v>
      </c>
      <c r="F164">
        <f t="shared" si="32"/>
        <v>15565</v>
      </c>
      <c r="G164" s="19">
        <f t="shared" ref="G164:G176" si="39">+C164-(C$7+F164*C$8)</f>
        <v>-1.6437499994935934E-2</v>
      </c>
      <c r="J164">
        <f>G164</f>
        <v>-1.6437499994935934E-2</v>
      </c>
      <c r="O164">
        <f t="shared" si="34"/>
        <v>-1.7359823361325435E-2</v>
      </c>
      <c r="P164">
        <f t="shared" si="33"/>
        <v>1.2746588879735763E-2</v>
      </c>
      <c r="Q164" s="13">
        <f t="shared" si="35"/>
        <v>36520.016100000001</v>
      </c>
      <c r="R164" s="3">
        <f>R$17</f>
        <v>1</v>
      </c>
      <c r="S164" s="19">
        <f>G164</f>
        <v>-1.6437499994935934E-2</v>
      </c>
      <c r="U164" s="3">
        <f t="shared" si="24"/>
        <v>8.5068039218806216E-7</v>
      </c>
      <c r="V164" s="3" t="str">
        <f t="shared" si="25"/>
        <v/>
      </c>
      <c r="W164" s="41"/>
    </row>
    <row r="165" spans="1:23" x14ac:dyDescent="0.2">
      <c r="A165" s="22" t="s">
        <v>50</v>
      </c>
      <c r="B165" s="33"/>
      <c r="C165" s="34">
        <v>51549.311399999999</v>
      </c>
      <c r="D165" s="35"/>
      <c r="E165" s="19">
        <f t="shared" si="31"/>
        <v>15571.989242692696</v>
      </c>
      <c r="F165">
        <f t="shared" si="32"/>
        <v>15572</v>
      </c>
      <c r="G165" s="19">
        <f t="shared" si="39"/>
        <v>-1.6590000006544869E-2</v>
      </c>
      <c r="K165">
        <f>G165</f>
        <v>-1.6590000006544869E-2</v>
      </c>
      <c r="O165">
        <f t="shared" si="34"/>
        <v>-1.7363959233947224E-2</v>
      </c>
      <c r="P165">
        <f t="shared" si="33"/>
        <v>1.2750084844975727E-2</v>
      </c>
      <c r="Q165" s="13">
        <f t="shared" si="35"/>
        <v>36530.811399999999</v>
      </c>
      <c r="R165" s="3">
        <f>R$18</f>
        <v>1</v>
      </c>
      <c r="S165" s="19">
        <f>G165</f>
        <v>-1.6590000006544869E-2</v>
      </c>
      <c r="U165" s="3">
        <f t="shared" si="24"/>
        <v>5.9901288568125033E-7</v>
      </c>
      <c r="V165" s="3" t="str">
        <f t="shared" si="25"/>
        <v/>
      </c>
      <c r="W165" s="41"/>
    </row>
    <row r="166" spans="1:23" x14ac:dyDescent="0.2">
      <c r="A166" s="23" t="s">
        <v>51</v>
      </c>
      <c r="B166" s="33" t="s">
        <v>18</v>
      </c>
      <c r="C166" s="34">
        <v>51809.944799999997</v>
      </c>
      <c r="D166" s="34">
        <v>2.0000000000000001E-4</v>
      </c>
      <c r="E166" s="19">
        <f t="shared" si="31"/>
        <v>15740.989458292737</v>
      </c>
      <c r="F166">
        <f t="shared" si="32"/>
        <v>15741</v>
      </c>
      <c r="G166" s="19">
        <f t="shared" si="39"/>
        <v>-1.6257499999483116E-2</v>
      </c>
      <c r="K166">
        <f>G166</f>
        <v>-1.6257499999483116E-2</v>
      </c>
      <c r="O166">
        <f t="shared" si="34"/>
        <v>-1.7368981717907513E-2</v>
      </c>
      <c r="P166">
        <f t="shared" si="33"/>
        <v>1.2754330243939644E-2</v>
      </c>
      <c r="Q166" s="13">
        <f t="shared" si="35"/>
        <v>36791.444799999997</v>
      </c>
      <c r="R166" s="3">
        <f>R$18</f>
        <v>1</v>
      </c>
      <c r="S166" s="19">
        <f>G166</f>
        <v>-1.6257499999483116E-2</v>
      </c>
      <c r="U166" s="3">
        <f t="shared" si="24"/>
        <v>1.2353916103916512E-6</v>
      </c>
      <c r="V166" s="3" t="str">
        <f t="shared" si="25"/>
        <v/>
      </c>
      <c r="W166" s="41"/>
    </row>
    <row r="167" spans="1:23" x14ac:dyDescent="0.2">
      <c r="A167" s="62" t="s">
        <v>388</v>
      </c>
      <c r="B167" s="63" t="s">
        <v>18</v>
      </c>
      <c r="C167" s="64">
        <v>51915.6152</v>
      </c>
      <c r="D167" s="64" t="s">
        <v>74</v>
      </c>
      <c r="E167" s="19">
        <f t="shared" si="31"/>
        <v>15809.508383275272</v>
      </c>
      <c r="F167">
        <f t="shared" si="32"/>
        <v>15809.5</v>
      </c>
      <c r="G167" s="19">
        <f t="shared" si="39"/>
        <v>1.2928750002174638E-2</v>
      </c>
      <c r="J167">
        <f>G167</f>
        <v>1.2928750002174638E-2</v>
      </c>
      <c r="O167">
        <f t="shared" si="34"/>
        <v>-1.7319167396015855E-2</v>
      </c>
      <c r="P167">
        <f t="shared" si="33"/>
        <v>1.271222325619828E-2</v>
      </c>
      <c r="Q167" s="13">
        <f t="shared" si="35"/>
        <v>36897.1152</v>
      </c>
      <c r="R167" s="3">
        <f>R$17</f>
        <v>1</v>
      </c>
      <c r="T167" s="19">
        <f>G167</f>
        <v>1.2928750002174638E-2</v>
      </c>
      <c r="U167" s="3" t="str">
        <f t="shared" si="24"/>
        <v/>
      </c>
      <c r="V167" s="3">
        <f t="shared" si="25"/>
        <v>4.6883831723110559E-8</v>
      </c>
      <c r="W167" s="41"/>
    </row>
    <row r="168" spans="1:23" x14ac:dyDescent="0.2">
      <c r="A168" s="62" t="s">
        <v>388</v>
      </c>
      <c r="B168" s="63" t="s">
        <v>18</v>
      </c>
      <c r="C168" s="64">
        <v>52069.835899999998</v>
      </c>
      <c r="D168" s="64" t="s">
        <v>74</v>
      </c>
      <c r="E168" s="19">
        <f t="shared" si="31"/>
        <v>15909.508350854212</v>
      </c>
      <c r="F168">
        <f t="shared" si="32"/>
        <v>15909.5</v>
      </c>
      <c r="G168" s="19">
        <f t="shared" si="39"/>
        <v>1.2878749992523808E-2</v>
      </c>
      <c r="J168">
        <f>G168</f>
        <v>1.2878749992523808E-2</v>
      </c>
      <c r="O168">
        <f t="shared" si="34"/>
        <v>-1.7192971505637016E-2</v>
      </c>
      <c r="P168">
        <f t="shared" si="33"/>
        <v>1.2605552551721976E-2</v>
      </c>
      <c r="Q168" s="13">
        <f t="shared" si="35"/>
        <v>37051.335899999998</v>
      </c>
      <c r="R168" s="3">
        <f>R$17</f>
        <v>1</v>
      </c>
      <c r="T168" s="19">
        <f>G168</f>
        <v>1.2878749992523808E-2</v>
      </c>
      <c r="U168" s="3" t="str">
        <f t="shared" si="24"/>
        <v/>
      </c>
      <c r="V168" s="3">
        <f t="shared" si="25"/>
        <v>7.4636841660670427E-8</v>
      </c>
      <c r="W168" s="41"/>
    </row>
    <row r="169" spans="1:23" x14ac:dyDescent="0.2">
      <c r="A169" s="22" t="s">
        <v>52</v>
      </c>
      <c r="B169" s="33"/>
      <c r="C169" s="34">
        <v>52094.510999999999</v>
      </c>
      <c r="D169" s="35"/>
      <c r="E169" s="19">
        <f t="shared" si="31"/>
        <v>15925.508208201554</v>
      </c>
      <c r="F169">
        <f t="shared" si="32"/>
        <v>15925.5</v>
      </c>
      <c r="G169" s="19">
        <f t="shared" si="39"/>
        <v>1.2658749998081475E-2</v>
      </c>
      <c r="K169">
        <f>G169</f>
        <v>1.2658749998081475E-2</v>
      </c>
      <c r="O169">
        <f t="shared" si="34"/>
        <v>-1.7166916321185194E-2</v>
      </c>
      <c r="P169">
        <f t="shared" si="33"/>
        <v>1.2583528657977159E-2</v>
      </c>
      <c r="Q169" s="13">
        <f t="shared" si="35"/>
        <v>37076.010999999999</v>
      </c>
      <c r="R169" s="3">
        <f>R$18</f>
        <v>1</v>
      </c>
      <c r="T169" s="19">
        <f>G169</f>
        <v>1.2658749998081475E-2</v>
      </c>
      <c r="U169" s="3" t="str">
        <f t="shared" si="24"/>
        <v/>
      </c>
      <c r="V169" s="3">
        <f t="shared" si="25"/>
        <v>5.6582500070892617E-9</v>
      </c>
      <c r="W169" s="41"/>
    </row>
    <row r="170" spans="1:23" x14ac:dyDescent="0.2">
      <c r="A170" s="22" t="s">
        <v>53</v>
      </c>
      <c r="B170" s="33" t="s">
        <v>18</v>
      </c>
      <c r="C170" s="34">
        <v>52121.4712</v>
      </c>
      <c r="D170" s="34">
        <v>6.9999999999999999E-4</v>
      </c>
      <c r="E170" s="19">
        <f t="shared" si="31"/>
        <v>15942.989772777009</v>
      </c>
      <c r="F170">
        <f t="shared" si="32"/>
        <v>15943</v>
      </c>
      <c r="G170" s="19">
        <f t="shared" si="39"/>
        <v>-1.5772500002640299E-2</v>
      </c>
      <c r="J170">
        <f>G170</f>
        <v>-1.5772500002640299E-2</v>
      </c>
      <c r="O170">
        <f t="shared" si="34"/>
        <v>-1.7136573894837859E-2</v>
      </c>
      <c r="P170">
        <f t="shared" si="33"/>
        <v>1.25578808497619E-2</v>
      </c>
      <c r="Q170" s="13">
        <f t="shared" si="35"/>
        <v>37102.9712</v>
      </c>
      <c r="R170" s="3">
        <f>R$17</f>
        <v>1</v>
      </c>
      <c r="S170" s="19">
        <f>G170</f>
        <v>-1.5772500002640299E-2</v>
      </c>
      <c r="U170" s="3">
        <f t="shared" si="24"/>
        <v>1.8606975833749985E-6</v>
      </c>
      <c r="V170" s="3" t="str">
        <f t="shared" si="25"/>
        <v/>
      </c>
      <c r="W170" s="41"/>
    </row>
    <row r="171" spans="1:23" x14ac:dyDescent="0.2">
      <c r="A171" s="22" t="s">
        <v>53</v>
      </c>
      <c r="B171" s="3" t="s">
        <v>19</v>
      </c>
      <c r="C171" s="19">
        <v>52148.489200000004</v>
      </c>
      <c r="D171" s="19">
        <v>1E-3</v>
      </c>
      <c r="E171" s="19">
        <f t="shared" si="31"/>
        <v>15960.50881609641</v>
      </c>
      <c r="F171">
        <f t="shared" si="32"/>
        <v>15960.5</v>
      </c>
      <c r="G171" s="19">
        <f t="shared" si="39"/>
        <v>1.359624999895459E-2</v>
      </c>
      <c r="J171">
        <f>G171</f>
        <v>1.359624999895459E-2</v>
      </c>
      <c r="O171">
        <f t="shared" si="34"/>
        <v>-1.7104307835783348E-2</v>
      </c>
      <c r="P171">
        <f t="shared" si="33"/>
        <v>1.2530607035696431E-2</v>
      </c>
      <c r="Q171" s="13">
        <f t="shared" si="35"/>
        <v>37129.989200000004</v>
      </c>
      <c r="R171" s="3">
        <f>R$17</f>
        <v>1</v>
      </c>
      <c r="T171" s="19">
        <f t="shared" ref="T171:T176" si="40">G171</f>
        <v>1.359624999895459E-2</v>
      </c>
      <c r="U171" s="3" t="str">
        <f t="shared" si="24"/>
        <v/>
      </c>
      <c r="V171" s="3">
        <f t="shared" si="25"/>
        <v>1.1355949251416308E-6</v>
      </c>
      <c r="W171" s="41"/>
    </row>
    <row r="172" spans="1:23" x14ac:dyDescent="0.2">
      <c r="A172" s="22" t="s">
        <v>53</v>
      </c>
      <c r="B172" s="3" t="s">
        <v>19</v>
      </c>
      <c r="C172" s="19">
        <v>52151.5723</v>
      </c>
      <c r="D172" s="19">
        <v>7.1999999999999998E-3</v>
      </c>
      <c r="E172" s="19">
        <f t="shared" si="31"/>
        <v>15962.50796342256</v>
      </c>
      <c r="F172">
        <f t="shared" si="32"/>
        <v>15962.5</v>
      </c>
      <c r="G172" s="19">
        <f t="shared" si="39"/>
        <v>1.2281249997613486E-2</v>
      </c>
      <c r="J172">
        <f>G172</f>
        <v>1.2281249997613486E-2</v>
      </c>
      <c r="O172">
        <f t="shared" si="34"/>
        <v>-1.7100497972610221E-2</v>
      </c>
      <c r="P172">
        <f t="shared" si="33"/>
        <v>1.2527386639315727E-2</v>
      </c>
      <c r="Q172" s="13">
        <f t="shared" si="35"/>
        <v>37133.0723</v>
      </c>
      <c r="R172" s="3">
        <f>R$17</f>
        <v>1</v>
      </c>
      <c r="T172" s="19">
        <f t="shared" si="40"/>
        <v>1.2281249997613486E-2</v>
      </c>
      <c r="U172" s="3" t="str">
        <f t="shared" si="24"/>
        <v/>
      </c>
      <c r="V172" s="3">
        <f t="shared" si="25"/>
        <v>6.058324638845733E-8</v>
      </c>
      <c r="W172" s="41"/>
    </row>
    <row r="173" spans="1:23" x14ac:dyDescent="0.2">
      <c r="A173" s="77" t="s">
        <v>1027</v>
      </c>
      <c r="B173" s="48"/>
      <c r="C173" s="47">
        <v>52185.501700000001</v>
      </c>
      <c r="D173" s="47">
        <v>2.0000000000000001E-4</v>
      </c>
      <c r="E173" s="19">
        <f t="shared" si="31"/>
        <v>15984.508504854242</v>
      </c>
      <c r="F173">
        <f t="shared" si="32"/>
        <v>15984.5</v>
      </c>
      <c r="G173" s="19">
        <f t="shared" si="39"/>
        <v>1.3116249996528495E-2</v>
      </c>
      <c r="K173">
        <f>G173</f>
        <v>1.3116249996528495E-2</v>
      </c>
      <c r="O173">
        <f t="shared" si="34"/>
        <v>-1.7056936265696456E-2</v>
      </c>
      <c r="P173">
        <f t="shared" si="33"/>
        <v>1.2490564854147193E-2</v>
      </c>
      <c r="Q173" s="13">
        <f t="shared" si="35"/>
        <v>37167.001700000001</v>
      </c>
      <c r="R173" s="3">
        <f>R$18</f>
        <v>1</v>
      </c>
      <c r="T173" s="19">
        <f t="shared" si="40"/>
        <v>1.3116249996528495E-2</v>
      </c>
      <c r="U173" s="3" t="str">
        <f t="shared" ref="U173:U236" si="41">IF(S173&lt;&gt;"",R173*(O173-S173)^2,"")</f>
        <v/>
      </c>
      <c r="V173" s="3">
        <f t="shared" ref="V173:V236" si="42">IF(T173&lt;&gt;"",R173*(P173-T173)^2,"")</f>
        <v>3.9148189739671017E-7</v>
      </c>
      <c r="W173" s="41"/>
    </row>
    <row r="174" spans="1:23" x14ac:dyDescent="0.2">
      <c r="A174" s="22" t="s">
        <v>53</v>
      </c>
      <c r="B174" s="3" t="s">
        <v>19</v>
      </c>
      <c r="C174" s="19">
        <v>52202.464699999997</v>
      </c>
      <c r="D174" s="19">
        <v>8.9999999999999998E-4</v>
      </c>
      <c r="E174" s="19">
        <f t="shared" si="31"/>
        <v>15995.507673254082</v>
      </c>
      <c r="F174">
        <f t="shared" si="32"/>
        <v>15995.5</v>
      </c>
      <c r="G174" s="19">
        <f t="shared" si="39"/>
        <v>1.1833749995275866E-2</v>
      </c>
      <c r="J174">
        <f>G174</f>
        <v>1.1833749995275866E-2</v>
      </c>
      <c r="O174">
        <f t="shared" si="34"/>
        <v>-1.7034020477220281E-2</v>
      </c>
      <c r="P174">
        <f t="shared" si="33"/>
        <v>1.247119462510847E-2</v>
      </c>
      <c r="Q174" s="13">
        <f t="shared" si="35"/>
        <v>37183.964699999997</v>
      </c>
      <c r="R174" s="3">
        <f>R$17</f>
        <v>1</v>
      </c>
      <c r="T174" s="19">
        <f t="shared" si="40"/>
        <v>1.1833749995275866E-2</v>
      </c>
      <c r="U174" s="3" t="str">
        <f t="shared" si="41"/>
        <v/>
      </c>
      <c r="V174" s="3">
        <f t="shared" si="42"/>
        <v>4.0633565610242507E-7</v>
      </c>
      <c r="W174" s="41"/>
    </row>
    <row r="175" spans="1:23" x14ac:dyDescent="0.2">
      <c r="A175" s="22" t="s">
        <v>54</v>
      </c>
      <c r="B175" s="3"/>
      <c r="C175" s="19">
        <v>52216.344599999997</v>
      </c>
      <c r="D175" s="21"/>
      <c r="E175" s="19">
        <f t="shared" si="31"/>
        <v>16004.507694327771</v>
      </c>
      <c r="F175">
        <f t="shared" si="32"/>
        <v>16004.5</v>
      </c>
      <c r="G175" s="19">
        <f t="shared" si="39"/>
        <v>1.1866249995364342E-2</v>
      </c>
      <c r="J175">
        <f>G175</f>
        <v>1.1866249995364342E-2</v>
      </c>
      <c r="O175">
        <f t="shared" si="34"/>
        <v>-1.7014709432640003E-2</v>
      </c>
      <c r="P175">
        <f t="shared" si="33"/>
        <v>1.2454871409484196E-2</v>
      </c>
      <c r="Q175" s="13">
        <f t="shared" si="35"/>
        <v>37197.844599999997</v>
      </c>
      <c r="R175" s="3">
        <f>R$17</f>
        <v>1</v>
      </c>
      <c r="T175" s="19">
        <f t="shared" si="40"/>
        <v>1.1866249995364342E-2</v>
      </c>
      <c r="U175" s="3" t="str">
        <f t="shared" si="41"/>
        <v/>
      </c>
      <c r="V175" s="3">
        <f t="shared" si="42"/>
        <v>3.4647516916045664E-7</v>
      </c>
      <c r="W175" s="41">
        <v>1.7643749997660052E-2</v>
      </c>
    </row>
    <row r="176" spans="1:23" x14ac:dyDescent="0.2">
      <c r="A176" s="62" t="s">
        <v>388</v>
      </c>
      <c r="B176" s="63" t="s">
        <v>18</v>
      </c>
      <c r="C176" s="64">
        <v>52225.5982</v>
      </c>
      <c r="D176" s="64" t="s">
        <v>74</v>
      </c>
      <c r="E176" s="19">
        <f t="shared" si="31"/>
        <v>16010.507924517291</v>
      </c>
      <c r="F176">
        <f t="shared" si="32"/>
        <v>16010.5</v>
      </c>
      <c r="G176" s="19">
        <f t="shared" si="39"/>
        <v>1.2221249999129213E-2</v>
      </c>
      <c r="J176">
        <f>G176</f>
        <v>1.2221249999129213E-2</v>
      </c>
      <c r="O176">
        <f t="shared" si="34"/>
        <v>-1.7001554846818735E-2</v>
      </c>
      <c r="P176">
        <f t="shared" si="33"/>
        <v>1.2443752117624243E-2</v>
      </c>
      <c r="Q176" s="13">
        <f t="shared" si="35"/>
        <v>37207.0982</v>
      </c>
      <c r="R176" s="3">
        <f>R$17</f>
        <v>1</v>
      </c>
      <c r="T176" s="19">
        <f t="shared" si="40"/>
        <v>1.2221249999129213E-2</v>
      </c>
      <c r="U176" s="3" t="str">
        <f t="shared" si="41"/>
        <v/>
      </c>
      <c r="V176" s="3">
        <f t="shared" si="42"/>
        <v>4.9507192734776004E-8</v>
      </c>
      <c r="W176" s="41"/>
    </row>
    <row r="177" spans="1:24" x14ac:dyDescent="0.2">
      <c r="A177" s="62" t="s">
        <v>388</v>
      </c>
      <c r="B177" s="63" t="s">
        <v>18</v>
      </c>
      <c r="C177" s="64">
        <v>52299.621099999997</v>
      </c>
      <c r="D177" s="64" t="s">
        <v>74</v>
      </c>
      <c r="E177" s="19">
        <f t="shared" si="31"/>
        <v>16058.505940348492</v>
      </c>
      <c r="F177">
        <f t="shared" si="32"/>
        <v>16058.5</v>
      </c>
      <c r="O177">
        <f t="shared" si="34"/>
        <v>-1.6888262079917331E-2</v>
      </c>
      <c r="P177">
        <f t="shared" si="33"/>
        <v>1.2347988149232221E-2</v>
      </c>
      <c r="Q177" s="13">
        <f t="shared" si="35"/>
        <v>37281.121099999997</v>
      </c>
      <c r="U177" s="3" t="str">
        <f t="shared" si="41"/>
        <v/>
      </c>
      <c r="V177" s="3" t="str">
        <f t="shared" si="42"/>
        <v/>
      </c>
      <c r="W177" s="41"/>
    </row>
    <row r="178" spans="1:24" x14ac:dyDescent="0.2">
      <c r="A178" s="22" t="s">
        <v>55</v>
      </c>
      <c r="B178" s="3" t="s">
        <v>18</v>
      </c>
      <c r="C178" s="19">
        <v>52485.432999999997</v>
      </c>
      <c r="D178" s="19">
        <v>4.0000000000000002E-4</v>
      </c>
      <c r="E178" s="19">
        <f t="shared" si="31"/>
        <v>16178.990310966583</v>
      </c>
      <c r="F178">
        <f t="shared" si="32"/>
        <v>16179</v>
      </c>
      <c r="G178" s="19">
        <f t="shared" ref="G178:G183" si="43">+C178-(C$7+F178*C$8)</f>
        <v>-1.4942500005417969E-2</v>
      </c>
      <c r="J178">
        <f>G178</f>
        <v>-1.4942500005417969E-2</v>
      </c>
      <c r="O178">
        <f t="shared" si="34"/>
        <v>-1.6541328100244366E-2</v>
      </c>
      <c r="P178">
        <f t="shared" si="33"/>
        <v>1.205473222855695E-2</v>
      </c>
      <c r="Q178" s="13">
        <f t="shared" si="35"/>
        <v>37466.932999999997</v>
      </c>
      <c r="R178" s="3">
        <f>R$17</f>
        <v>1</v>
      </c>
      <c r="S178" s="19">
        <f>G178</f>
        <v>-1.4942500005417969E-2</v>
      </c>
      <c r="U178" s="3">
        <f t="shared" si="41"/>
        <v>2.5562512768062058E-6</v>
      </c>
      <c r="V178" s="3" t="str">
        <f t="shared" si="42"/>
        <v/>
      </c>
      <c r="W178" s="41"/>
    </row>
    <row r="179" spans="1:24" x14ac:dyDescent="0.2">
      <c r="A179" s="62" t="s">
        <v>388</v>
      </c>
      <c r="B179" s="63" t="s">
        <v>19</v>
      </c>
      <c r="C179" s="64">
        <v>52494.684600000001</v>
      </c>
      <c r="D179" s="64" t="s">
        <v>74</v>
      </c>
      <c r="E179" s="19">
        <f t="shared" si="31"/>
        <v>16184.989244313751</v>
      </c>
      <c r="F179">
        <f t="shared" si="32"/>
        <v>16185</v>
      </c>
      <c r="G179" s="19">
        <f t="shared" si="43"/>
        <v>-1.6587500002060551E-2</v>
      </c>
      <c r="J179">
        <f>G179</f>
        <v>-1.6587500002060551E-2</v>
      </c>
      <c r="O179">
        <f t="shared" si="34"/>
        <v>-1.6521740479612274E-2</v>
      </c>
      <c r="P179">
        <f t="shared" si="33"/>
        <v>1.2038175229073311E-2</v>
      </c>
      <c r="Q179" s="13">
        <f t="shared" si="35"/>
        <v>37476.184600000001</v>
      </c>
      <c r="R179" s="3">
        <f>R$17</f>
        <v>1</v>
      </c>
      <c r="S179" s="19">
        <f>G179</f>
        <v>-1.6587500002060551E-2</v>
      </c>
      <c r="U179" s="3">
        <f t="shared" si="41"/>
        <v>4.3243147926255324E-9</v>
      </c>
      <c r="V179" s="3" t="str">
        <f t="shared" si="42"/>
        <v/>
      </c>
      <c r="W179" s="41"/>
    </row>
    <row r="180" spans="1:24" x14ac:dyDescent="0.2">
      <c r="A180" s="77" t="s">
        <v>1027</v>
      </c>
      <c r="B180" s="48"/>
      <c r="C180" s="47">
        <v>52505.481099999997</v>
      </c>
      <c r="D180" s="47">
        <v>2.0000000000000001E-4</v>
      </c>
      <c r="E180" s="19">
        <f t="shared" si="31"/>
        <v>16191.989923534931</v>
      </c>
      <c r="F180">
        <f t="shared" si="32"/>
        <v>16192</v>
      </c>
      <c r="G180" s="19">
        <f t="shared" si="43"/>
        <v>-1.5540000000328291E-2</v>
      </c>
      <c r="K180">
        <f>G180</f>
        <v>-1.5540000000328291E-2</v>
      </c>
      <c r="O180">
        <f t="shared" si="34"/>
        <v>-1.6498613395231884E-2</v>
      </c>
      <c r="P180">
        <f t="shared" si="33"/>
        <v>1.2018626396096795E-2</v>
      </c>
      <c r="Q180" s="13">
        <f t="shared" si="35"/>
        <v>37486.981099999997</v>
      </c>
      <c r="R180" s="3">
        <f>R$18</f>
        <v>1</v>
      </c>
      <c r="S180" s="19">
        <f>G180</f>
        <v>-1.5540000000328291E-2</v>
      </c>
      <c r="U180" s="3">
        <f t="shared" si="41"/>
        <v>9.1893964088859189E-7</v>
      </c>
      <c r="V180" s="3" t="str">
        <f t="shared" si="42"/>
        <v/>
      </c>
      <c r="W180" s="41"/>
    </row>
    <row r="181" spans="1:24" x14ac:dyDescent="0.2">
      <c r="A181" s="22" t="s">
        <v>55</v>
      </c>
      <c r="B181" s="16" t="s">
        <v>18</v>
      </c>
      <c r="C181" s="19">
        <v>52536.324800000002</v>
      </c>
      <c r="D181" s="19">
        <v>1.1000000000000001E-3</v>
      </c>
      <c r="E181" s="19">
        <f t="shared" si="31"/>
        <v>16211.989631745404</v>
      </c>
      <c r="F181">
        <f t="shared" si="32"/>
        <v>16212</v>
      </c>
      <c r="G181" s="19">
        <f t="shared" si="43"/>
        <v>-1.5989999999874271E-2</v>
      </c>
      <c r="J181">
        <f>G181</f>
        <v>-1.5989999999874271E-2</v>
      </c>
      <c r="O181">
        <f t="shared" si="34"/>
        <v>-1.6430908826707745E-2</v>
      </c>
      <c r="P181">
        <f t="shared" si="33"/>
        <v>1.1961397163044486E-2</v>
      </c>
      <c r="Q181" s="13">
        <f t="shared" si="35"/>
        <v>37517.824800000002</v>
      </c>
      <c r="R181" s="3">
        <f>R$17</f>
        <v>1</v>
      </c>
      <c r="S181" s="19">
        <f>G181</f>
        <v>-1.5989999999874271E-2</v>
      </c>
      <c r="U181" s="3">
        <f t="shared" si="41"/>
        <v>1.9440059357966991E-7</v>
      </c>
      <c r="V181" s="3" t="str">
        <f t="shared" si="42"/>
        <v/>
      </c>
      <c r="W181" s="41"/>
    </row>
    <row r="182" spans="1:24" x14ac:dyDescent="0.2">
      <c r="A182" s="22" t="s">
        <v>55</v>
      </c>
      <c r="B182" s="16" t="s">
        <v>19</v>
      </c>
      <c r="C182" s="19">
        <v>52546.377</v>
      </c>
      <c r="D182" s="19">
        <v>2.9999999999999997E-4</v>
      </c>
      <c r="E182" s="19">
        <f t="shared" si="31"/>
        <v>16218.507691085668</v>
      </c>
      <c r="F182">
        <f t="shared" si="32"/>
        <v>16218.5</v>
      </c>
      <c r="G182" s="19">
        <f t="shared" si="43"/>
        <v>1.1861250000947621E-2</v>
      </c>
      <c r="J182">
        <f>G182</f>
        <v>1.1861250000947621E-2</v>
      </c>
      <c r="O182">
        <f t="shared" si="34"/>
        <v>-1.6408387070707409E-2</v>
      </c>
      <c r="P182">
        <f t="shared" si="33"/>
        <v>1.1942360001284406E-2</v>
      </c>
      <c r="Q182" s="13">
        <f t="shared" si="35"/>
        <v>37527.877</v>
      </c>
      <c r="R182" s="3">
        <f>R$17</f>
        <v>1</v>
      </c>
      <c r="T182" s="19">
        <f>G182</f>
        <v>1.1861250000947621E-2</v>
      </c>
      <c r="U182" s="3" t="str">
        <f t="shared" si="41"/>
        <v/>
      </c>
      <c r="V182" s="3">
        <f t="shared" si="42"/>
        <v>6.5788321546332586E-9</v>
      </c>
      <c r="W182" s="41"/>
    </row>
    <row r="183" spans="1:24" x14ac:dyDescent="0.2">
      <c r="A183" s="77" t="s">
        <v>1027</v>
      </c>
      <c r="B183" s="48"/>
      <c r="C183" s="47">
        <v>52549.461300000003</v>
      </c>
      <c r="D183" s="47">
        <v>4.0000000000000002E-4</v>
      </c>
      <c r="E183" s="19">
        <f t="shared" si="31"/>
        <v>16220.507616517234</v>
      </c>
      <c r="F183">
        <f t="shared" si="32"/>
        <v>16220.5</v>
      </c>
      <c r="G183" s="19">
        <f t="shared" si="43"/>
        <v>1.1746249998395797E-2</v>
      </c>
      <c r="K183">
        <f>G183</f>
        <v>1.1746249998395797E-2</v>
      </c>
      <c r="O183">
        <f t="shared" si="34"/>
        <v>-1.6401406307200741E-2</v>
      </c>
      <c r="P183">
        <f t="shared" si="33"/>
        <v>1.1936459310233346E-2</v>
      </c>
      <c r="Q183" s="13">
        <f t="shared" si="35"/>
        <v>37530.961300000003</v>
      </c>
      <c r="R183" s="3">
        <f>R$18</f>
        <v>1</v>
      </c>
      <c r="T183" s="19">
        <f>G183</f>
        <v>1.1746249998395797E-2</v>
      </c>
      <c r="U183" s="3" t="str">
        <f t="shared" si="41"/>
        <v/>
      </c>
      <c r="V183" s="3">
        <f t="shared" si="42"/>
        <v>3.617958230971398E-8</v>
      </c>
      <c r="W183" s="41"/>
    </row>
    <row r="184" spans="1:24" x14ac:dyDescent="0.2">
      <c r="A184" s="22" t="s">
        <v>56</v>
      </c>
      <c r="B184" s="3"/>
      <c r="C184" s="39">
        <v>52549.474999999999</v>
      </c>
      <c r="D184" s="21"/>
      <c r="E184" s="19">
        <f t="shared" si="31"/>
        <v>16220.516499887335</v>
      </c>
      <c r="F184">
        <f t="shared" si="32"/>
        <v>16220.5</v>
      </c>
      <c r="G184" s="72"/>
      <c r="O184">
        <f t="shared" si="34"/>
        <v>-1.6401406307200741E-2</v>
      </c>
      <c r="P184">
        <f t="shared" si="33"/>
        <v>1.1936459310233346E-2</v>
      </c>
      <c r="Q184" s="13">
        <f t="shared" si="35"/>
        <v>37530.974999999999</v>
      </c>
      <c r="U184" s="3" t="str">
        <f t="shared" si="41"/>
        <v/>
      </c>
      <c r="V184" s="3" t="str">
        <f t="shared" si="42"/>
        <v/>
      </c>
      <c r="W184" s="41"/>
    </row>
    <row r="185" spans="1:24" x14ac:dyDescent="0.2">
      <c r="A185" s="62" t="s">
        <v>388</v>
      </c>
      <c r="B185" s="63" t="s">
        <v>19</v>
      </c>
      <c r="C185" s="64">
        <v>52602.6391</v>
      </c>
      <c r="D185" s="64" t="s">
        <v>74</v>
      </c>
      <c r="E185" s="19">
        <f t="shared" si="31"/>
        <v>16254.989228103223</v>
      </c>
      <c r="F185">
        <f t="shared" si="32"/>
        <v>16255</v>
      </c>
      <c r="G185" s="19">
        <f t="shared" ref="G185:G216" si="44">+C185-(C$7+F185*C$8)</f>
        <v>-1.661249999597203E-2</v>
      </c>
      <c r="J185">
        <f>G185</f>
        <v>-1.661249999597203E-2</v>
      </c>
      <c r="O185">
        <f t="shared" si="34"/>
        <v>-1.6277223390363617E-2</v>
      </c>
      <c r="P185">
        <f t="shared" si="33"/>
        <v>1.1831490129516196E-2</v>
      </c>
      <c r="Q185" s="13">
        <f t="shared" si="35"/>
        <v>37584.1391</v>
      </c>
      <c r="R185" s="3">
        <f>R$17</f>
        <v>1</v>
      </c>
      <c r="S185" s="19">
        <f>G185</f>
        <v>-1.661249999597203E-2</v>
      </c>
      <c r="U185" s="3">
        <f t="shared" si="41"/>
        <v>1.1241040226829934E-7</v>
      </c>
      <c r="V185" s="3" t="str">
        <f t="shared" si="42"/>
        <v/>
      </c>
      <c r="W185" s="41"/>
    </row>
    <row r="186" spans="1:24" x14ac:dyDescent="0.2">
      <c r="A186" s="62" t="s">
        <v>388</v>
      </c>
      <c r="B186" s="63" t="s">
        <v>19</v>
      </c>
      <c r="C186" s="64">
        <v>52616.519500000002</v>
      </c>
      <c r="D186" s="64" t="s">
        <v>74</v>
      </c>
      <c r="E186" s="19">
        <f t="shared" si="31"/>
        <v>16263.989573387498</v>
      </c>
      <c r="F186">
        <f t="shared" si="32"/>
        <v>16264</v>
      </c>
      <c r="G186" s="19">
        <f t="shared" si="44"/>
        <v>-1.6079999993962701E-2</v>
      </c>
      <c r="J186">
        <f>G186</f>
        <v>-1.6079999993962701E-2</v>
      </c>
      <c r="O186">
        <f t="shared" si="34"/>
        <v>-1.6243661573089763E-2</v>
      </c>
      <c r="P186">
        <f t="shared" si="33"/>
        <v>1.1803121038562764E-2</v>
      </c>
      <c r="Q186" s="13">
        <f t="shared" si="35"/>
        <v>37598.019500000002</v>
      </c>
      <c r="R186" s="3">
        <f>R$17</f>
        <v>1</v>
      </c>
      <c r="S186" s="19">
        <f>G186</f>
        <v>-1.6079999993962701E-2</v>
      </c>
      <c r="U186" s="3">
        <f t="shared" si="41"/>
        <v>2.6785112482363331E-8</v>
      </c>
      <c r="V186" s="3" t="str">
        <f t="shared" si="42"/>
        <v/>
      </c>
      <c r="W186" s="41"/>
    </row>
    <row r="187" spans="1:24" x14ac:dyDescent="0.2">
      <c r="A187" s="62" t="s">
        <v>388</v>
      </c>
      <c r="B187" s="63" t="s">
        <v>18</v>
      </c>
      <c r="C187" s="64">
        <v>52663.5844</v>
      </c>
      <c r="D187" s="64" t="s">
        <v>74</v>
      </c>
      <c r="E187" s="19">
        <f t="shared" si="31"/>
        <v>16294.507451169831</v>
      </c>
      <c r="F187">
        <f t="shared" si="32"/>
        <v>16294.5</v>
      </c>
      <c r="G187" s="19">
        <f t="shared" si="44"/>
        <v>1.149124999938067E-2</v>
      </c>
      <c r="J187">
        <f>G187</f>
        <v>1.149124999938067E-2</v>
      </c>
      <c r="O187">
        <f t="shared" si="34"/>
        <v>-1.6126356960844399E-2</v>
      </c>
      <c r="P187">
        <f t="shared" si="33"/>
        <v>1.170396594255315E-2</v>
      </c>
      <c r="Q187" s="13">
        <f t="shared" si="35"/>
        <v>37645.0844</v>
      </c>
      <c r="R187" s="3">
        <f>R$17</f>
        <v>1</v>
      </c>
      <c r="T187" s="19">
        <f>G187</f>
        <v>1.149124999938067E-2</v>
      </c>
      <c r="U187" s="3" t="str">
        <f t="shared" si="41"/>
        <v/>
      </c>
      <c r="V187" s="3">
        <f t="shared" si="42"/>
        <v>4.5248072479757667E-8</v>
      </c>
      <c r="W187" s="41"/>
    </row>
    <row r="188" spans="1:24" x14ac:dyDescent="0.2">
      <c r="A188" s="24" t="s">
        <v>57</v>
      </c>
      <c r="B188" s="16"/>
      <c r="C188" s="19">
        <v>52835.513599999998</v>
      </c>
      <c r="D188" s="19">
        <v>6.9999999999999999E-4</v>
      </c>
      <c r="E188" s="19">
        <f t="shared" si="31"/>
        <v>16405.989985134944</v>
      </c>
      <c r="F188">
        <f t="shared" si="32"/>
        <v>16406</v>
      </c>
      <c r="G188" s="19">
        <f t="shared" si="44"/>
        <v>-1.5445000004547182E-2</v>
      </c>
      <c r="J188">
        <f>G188</f>
        <v>-1.5445000004547182E-2</v>
      </c>
      <c r="O188">
        <f t="shared" si="34"/>
        <v>-1.5651261121552056E-2</v>
      </c>
      <c r="P188">
        <f t="shared" si="33"/>
        <v>1.1302377525379367E-2</v>
      </c>
      <c r="Q188" s="13">
        <f t="shared" si="35"/>
        <v>37817.013599999998</v>
      </c>
      <c r="R188" s="3">
        <f>R$17</f>
        <v>1</v>
      </c>
      <c r="S188" s="19">
        <f>G188</f>
        <v>-1.5445000004547182E-2</v>
      </c>
      <c r="U188" s="3">
        <f t="shared" si="41"/>
        <v>4.2543648388098235E-8</v>
      </c>
      <c r="V188" s="3" t="str">
        <f t="shared" si="42"/>
        <v/>
      </c>
      <c r="W188" s="41"/>
    </row>
    <row r="189" spans="1:24" x14ac:dyDescent="0.2">
      <c r="A189" s="77" t="s">
        <v>1027</v>
      </c>
      <c r="B189" s="48"/>
      <c r="C189" s="47">
        <v>52856.360090000002</v>
      </c>
      <c r="D189" s="47">
        <v>6.9999999999999994E-5</v>
      </c>
      <c r="E189" s="19">
        <f t="shared" si="31"/>
        <v>16419.507290685593</v>
      </c>
      <c r="F189">
        <f t="shared" si="32"/>
        <v>16419.5</v>
      </c>
      <c r="G189" s="19">
        <f t="shared" si="44"/>
        <v>1.1243749999266583E-2</v>
      </c>
      <c r="K189">
        <f>G189</f>
        <v>1.1243749999266583E-2</v>
      </c>
      <c r="O189">
        <f t="shared" si="34"/>
        <v>-1.5588880079945563E-2</v>
      </c>
      <c r="P189">
        <f t="shared" si="33"/>
        <v>1.1249648156505674E-2</v>
      </c>
      <c r="Q189" s="13">
        <f t="shared" si="35"/>
        <v>37837.860090000002</v>
      </c>
      <c r="R189" s="3">
        <f>R$18</f>
        <v>1</v>
      </c>
      <c r="T189" s="19">
        <f>G189</f>
        <v>1.1243749999266583E-2</v>
      </c>
      <c r="U189" s="3" t="str">
        <f t="shared" si="41"/>
        <v/>
      </c>
      <c r="V189" s="3">
        <f t="shared" si="42"/>
        <v>3.4788258817035817E-11</v>
      </c>
      <c r="W189" s="41"/>
      <c r="X189" s="3"/>
    </row>
    <row r="190" spans="1:24" x14ac:dyDescent="0.2">
      <c r="A190" s="77" t="s">
        <v>1027</v>
      </c>
      <c r="B190" s="48"/>
      <c r="C190" s="47">
        <v>52900.287300000004</v>
      </c>
      <c r="D190" s="47">
        <v>2.0000000000000001E-4</v>
      </c>
      <c r="E190" s="19">
        <f t="shared" si="31"/>
        <v>16447.990623829803</v>
      </c>
      <c r="F190">
        <f t="shared" si="32"/>
        <v>16448</v>
      </c>
      <c r="G190" s="19">
        <f t="shared" si="44"/>
        <v>-1.4459999998507556E-2</v>
      </c>
      <c r="K190">
        <f>G190</f>
        <v>-1.4459999998507556E-2</v>
      </c>
      <c r="O190">
        <f t="shared" si="34"/>
        <v>-1.5453794478952107E-2</v>
      </c>
      <c r="P190">
        <f t="shared" si="33"/>
        <v>1.1135463168553066E-2</v>
      </c>
      <c r="Q190" s="13">
        <f t="shared" si="35"/>
        <v>37881.787300000004</v>
      </c>
      <c r="R190" s="3">
        <f>R$18</f>
        <v>1</v>
      </c>
      <c r="S190" s="19">
        <f>G190</f>
        <v>-1.4459999998507556E-2</v>
      </c>
      <c r="U190" s="3">
        <f t="shared" si="41"/>
        <v>9.8762746936205586E-7</v>
      </c>
      <c r="V190" s="3" t="str">
        <f t="shared" si="42"/>
        <v/>
      </c>
      <c r="W190" s="41"/>
    </row>
    <row r="191" spans="1:24" x14ac:dyDescent="0.2">
      <c r="A191" s="62" t="s">
        <v>655</v>
      </c>
      <c r="B191" s="63" t="s">
        <v>18</v>
      </c>
      <c r="C191" s="64">
        <v>52919.590400000001</v>
      </c>
      <c r="D191" s="64" t="s">
        <v>74</v>
      </c>
      <c r="E191" s="19">
        <f t="shared" si="31"/>
        <v>16460.507162622409</v>
      </c>
      <c r="F191">
        <f t="shared" si="32"/>
        <v>16460.5</v>
      </c>
      <c r="G191" s="19">
        <f t="shared" si="44"/>
        <v>1.1046250001527369E-2</v>
      </c>
      <c r="J191">
        <f>G191</f>
        <v>1.1046250001527369E-2</v>
      </c>
      <c r="O191">
        <f t="shared" si="34"/>
        <v>-1.5393102596473349E-2</v>
      </c>
      <c r="P191">
        <f t="shared" si="33"/>
        <v>1.1084161609995435E-2</v>
      </c>
      <c r="Q191" s="13">
        <f t="shared" si="35"/>
        <v>37901.090400000001</v>
      </c>
      <c r="R191" s="3">
        <f>R$17</f>
        <v>1</v>
      </c>
      <c r="T191" s="19">
        <f>G191</f>
        <v>1.1046250001527369E-2</v>
      </c>
      <c r="U191" s="3" t="str">
        <f t="shared" si="41"/>
        <v/>
      </c>
      <c r="V191" s="3">
        <f t="shared" si="42"/>
        <v>1.4372900566359116E-9</v>
      </c>
      <c r="W191" s="41"/>
      <c r="X191" s="3"/>
    </row>
    <row r="192" spans="1:24" x14ac:dyDescent="0.2">
      <c r="A192" s="23" t="s">
        <v>58</v>
      </c>
      <c r="B192" s="3" t="s">
        <v>18</v>
      </c>
      <c r="C192" s="19">
        <v>52968.144200000002</v>
      </c>
      <c r="D192" s="21">
        <v>1E-4</v>
      </c>
      <c r="E192" s="19">
        <f t="shared" si="31"/>
        <v>16491.990474692931</v>
      </c>
      <c r="F192">
        <f t="shared" si="32"/>
        <v>16492</v>
      </c>
      <c r="G192" s="19">
        <f t="shared" si="44"/>
        <v>-1.4690000003611203E-2</v>
      </c>
      <c r="K192">
        <f>G192</f>
        <v>-1.4690000003611203E-2</v>
      </c>
      <c r="O192">
        <f t="shared" si="34"/>
        <v>-1.5236286188702156E-2</v>
      </c>
      <c r="P192">
        <f t="shared" si="33"/>
        <v>1.0951608032852951E-2</v>
      </c>
      <c r="Q192" s="13">
        <f t="shared" si="35"/>
        <v>37949.644200000002</v>
      </c>
      <c r="R192" s="3">
        <f>R$18</f>
        <v>1</v>
      </c>
      <c r="S192" s="19">
        <f>G192</f>
        <v>-1.4690000003611203E-2</v>
      </c>
      <c r="U192" s="3">
        <f t="shared" si="41"/>
        <v>2.9842859602122696E-7</v>
      </c>
      <c r="V192" s="3" t="str">
        <f t="shared" si="42"/>
        <v/>
      </c>
      <c r="W192" s="41"/>
      <c r="X192" s="3"/>
    </row>
    <row r="193" spans="1:25" x14ac:dyDescent="0.2">
      <c r="A193" s="22" t="s">
        <v>61</v>
      </c>
      <c r="B193" s="36"/>
      <c r="C193" s="34">
        <v>53165.547100000003</v>
      </c>
      <c r="D193" s="34">
        <v>5.9999999999999995E-4</v>
      </c>
      <c r="E193" s="19">
        <f t="shared" si="31"/>
        <v>16619.990695156132</v>
      </c>
      <c r="F193">
        <f t="shared" si="32"/>
        <v>16620</v>
      </c>
      <c r="G193" s="19">
        <f t="shared" si="44"/>
        <v>-1.434999999764841E-2</v>
      </c>
      <c r="J193">
        <f>G193</f>
        <v>-1.434999999764841E-2</v>
      </c>
      <c r="O193">
        <f t="shared" si="34"/>
        <v>-1.4543189696911422E-2</v>
      </c>
      <c r="P193">
        <f t="shared" si="33"/>
        <v>1.0365748296633139E-2</v>
      </c>
      <c r="Q193" s="13">
        <f t="shared" si="35"/>
        <v>38147.047100000003</v>
      </c>
      <c r="R193" s="3">
        <f>R$17</f>
        <v>1</v>
      </c>
      <c r="S193" s="19">
        <f>G193</f>
        <v>-1.434999999764841E-2</v>
      </c>
      <c r="U193" s="3">
        <f t="shared" si="41"/>
        <v>3.7322259901332995E-8</v>
      </c>
      <c r="V193" s="3" t="str">
        <f t="shared" si="42"/>
        <v/>
      </c>
      <c r="W193" s="41"/>
      <c r="X193" s="3"/>
    </row>
    <row r="194" spans="1:25" x14ac:dyDescent="0.2">
      <c r="A194" s="62" t="s">
        <v>655</v>
      </c>
      <c r="B194" s="63" t="s">
        <v>18</v>
      </c>
      <c r="C194" s="64">
        <v>53195.645600000003</v>
      </c>
      <c r="D194" s="64" t="s">
        <v>74</v>
      </c>
      <c r="E194" s="19">
        <f t="shared" si="31"/>
        <v>16639.507199906628</v>
      </c>
      <c r="F194">
        <f t="shared" si="32"/>
        <v>16639.5</v>
      </c>
      <c r="G194" s="19">
        <f t="shared" si="44"/>
        <v>1.1103750002803281E-2</v>
      </c>
      <c r="J194">
        <f>G194</f>
        <v>1.1103750002803281E-2</v>
      </c>
      <c r="O194">
        <f t="shared" si="34"/>
        <v>-1.4429909916777423E-2</v>
      </c>
      <c r="P194">
        <f t="shared" si="33"/>
        <v>1.0269995305679635E-2</v>
      </c>
      <c r="Q194" s="13">
        <f t="shared" si="35"/>
        <v>38177.145600000003</v>
      </c>
      <c r="R194" s="3">
        <f>R$17</f>
        <v>1</v>
      </c>
      <c r="T194" s="19">
        <f>G194</f>
        <v>1.1103750002803281E-2</v>
      </c>
      <c r="U194" s="3" t="str">
        <f t="shared" si="41"/>
        <v/>
      </c>
      <c r="V194" s="3">
        <f t="shared" si="42"/>
        <v>6.9514689497574276E-7</v>
      </c>
      <c r="W194" s="41"/>
    </row>
    <row r="195" spans="1:25" x14ac:dyDescent="0.2">
      <c r="A195" s="37" t="s">
        <v>73</v>
      </c>
      <c r="B195" s="38" t="s">
        <v>18</v>
      </c>
      <c r="C195" s="42">
        <v>53216.449000000001</v>
      </c>
      <c r="D195" s="37" t="s">
        <v>74</v>
      </c>
      <c r="E195" s="19">
        <f t="shared" si="31"/>
        <v>16652.996564988822</v>
      </c>
      <c r="F195">
        <f t="shared" si="32"/>
        <v>16653</v>
      </c>
      <c r="G195" s="19">
        <f t="shared" si="44"/>
        <v>-5.2974999998696148E-3</v>
      </c>
      <c r="I195">
        <f>G195</f>
        <v>-5.2974999998696148E-3</v>
      </c>
      <c r="O195">
        <f t="shared" si="34"/>
        <v>-1.4350320619953227E-2</v>
      </c>
      <c r="P195">
        <f t="shared" si="33"/>
        <v>1.0202720164345602E-2</v>
      </c>
      <c r="Q195" s="13">
        <f t="shared" si="35"/>
        <v>38197.949000000001</v>
      </c>
      <c r="R195" s="3">
        <f>R$16</f>
        <v>0.1</v>
      </c>
      <c r="U195" s="3" t="str">
        <f t="shared" si="41"/>
        <v/>
      </c>
      <c r="V195" s="3" t="str">
        <f t="shared" si="42"/>
        <v/>
      </c>
      <c r="W195" s="41"/>
    </row>
    <row r="196" spans="1:25" x14ac:dyDescent="0.2">
      <c r="A196" s="22" t="s">
        <v>61</v>
      </c>
      <c r="B196" s="33" t="s">
        <v>19</v>
      </c>
      <c r="C196" s="34">
        <v>53223.405100000004</v>
      </c>
      <c r="D196" s="34">
        <v>8.9999999999999998E-4</v>
      </c>
      <c r="E196" s="19">
        <f t="shared" si="31"/>
        <v>16657.507047527652</v>
      </c>
      <c r="F196">
        <f t="shared" si="32"/>
        <v>16657.5</v>
      </c>
      <c r="G196" s="19">
        <f t="shared" si="44"/>
        <v>1.0868750003282912E-2</v>
      </c>
      <c r="J196">
        <f>G196</f>
        <v>1.0868750003282912E-2</v>
      </c>
      <c r="O196">
        <f t="shared" si="34"/>
        <v>-1.4323580227530365E-2</v>
      </c>
      <c r="P196">
        <f t="shared" si="33"/>
        <v>1.0180117078863526E-2</v>
      </c>
      <c r="Q196" s="13">
        <f t="shared" si="35"/>
        <v>38204.905100000004</v>
      </c>
      <c r="R196" s="3">
        <f>R$17</f>
        <v>1</v>
      </c>
      <c r="T196" s="19">
        <f>G196</f>
        <v>1.0868750003282912E-2</v>
      </c>
      <c r="U196" s="3" t="str">
        <f t="shared" si="41"/>
        <v/>
      </c>
      <c r="V196" s="3">
        <f t="shared" si="42"/>
        <v>4.7421530459439624E-7</v>
      </c>
      <c r="W196" s="41"/>
      <c r="X196" s="3"/>
    </row>
    <row r="197" spans="1:25" x14ac:dyDescent="0.2">
      <c r="A197" s="22" t="s">
        <v>61</v>
      </c>
      <c r="B197" s="3" t="s">
        <v>19</v>
      </c>
      <c r="C197" s="19">
        <v>53257.333200000001</v>
      </c>
      <c r="D197" s="19">
        <v>6.9999999999999999E-4</v>
      </c>
      <c r="E197" s="19">
        <f t="shared" si="31"/>
        <v>16679.506746011804</v>
      </c>
      <c r="F197">
        <f t="shared" si="32"/>
        <v>16679.5</v>
      </c>
      <c r="G197" s="19">
        <f t="shared" si="44"/>
        <v>1.0403749998658895E-2</v>
      </c>
      <c r="J197">
        <f>G197</f>
        <v>1.0403749998658895E-2</v>
      </c>
      <c r="O197">
        <f t="shared" si="34"/>
        <v>-1.4191342458857933E-2</v>
      </c>
      <c r="P197">
        <f t="shared" si="33"/>
        <v>1.0068339303055483E-2</v>
      </c>
      <c r="Q197" s="13">
        <f t="shared" si="35"/>
        <v>38238.833200000001</v>
      </c>
      <c r="R197" s="3">
        <f>R$17</f>
        <v>1</v>
      </c>
      <c r="T197" s="19">
        <f>G197</f>
        <v>1.0403749998658895E-2</v>
      </c>
      <c r="U197" s="3" t="str">
        <f t="shared" si="41"/>
        <v/>
      </c>
      <c r="V197" s="3">
        <f t="shared" si="42"/>
        <v>1.1250033472516533E-7</v>
      </c>
      <c r="W197" s="41"/>
    </row>
    <row r="198" spans="1:25" x14ac:dyDescent="0.2">
      <c r="A198" s="62" t="s">
        <v>655</v>
      </c>
      <c r="B198" s="63" t="s">
        <v>19</v>
      </c>
      <c r="C198" s="64">
        <v>53259.622499999998</v>
      </c>
      <c r="D198" s="64" t="s">
        <v>74</v>
      </c>
      <c r="E198" s="19">
        <f t="shared" si="31"/>
        <v>16680.991176608852</v>
      </c>
      <c r="F198">
        <f t="shared" si="32"/>
        <v>16681</v>
      </c>
      <c r="G198" s="19">
        <f t="shared" si="44"/>
        <v>-1.3607500004582107E-2</v>
      </c>
      <c r="J198">
        <f>G198</f>
        <v>-1.3607500004582107E-2</v>
      </c>
      <c r="O198">
        <f t="shared" si="34"/>
        <v>-1.4182235517481042E-2</v>
      </c>
      <c r="P198">
        <f t="shared" si="33"/>
        <v>1.0060641399031973E-2</v>
      </c>
      <c r="Q198" s="13">
        <f t="shared" si="35"/>
        <v>38241.122499999998</v>
      </c>
      <c r="R198" s="3">
        <f>R$17</f>
        <v>1</v>
      </c>
      <c r="S198" s="19">
        <f>G198</f>
        <v>-1.3607500004582107E-2</v>
      </c>
      <c r="U198" s="3">
        <f t="shared" si="41"/>
        <v>3.3032090978720185E-7</v>
      </c>
      <c r="V198" s="3" t="str">
        <f t="shared" si="42"/>
        <v/>
      </c>
      <c r="W198" s="41"/>
      <c r="X198" s="3"/>
    </row>
    <row r="199" spans="1:25" x14ac:dyDescent="0.2">
      <c r="A199" s="77" t="s">
        <v>1027</v>
      </c>
      <c r="B199" s="48"/>
      <c r="C199" s="47">
        <v>53516.423600000002</v>
      </c>
      <c r="D199" s="47">
        <v>2.9999999999999997E-4</v>
      </c>
      <c r="E199" s="19">
        <f t="shared" si="31"/>
        <v>16847.506447738066</v>
      </c>
      <c r="F199">
        <f t="shared" si="32"/>
        <v>16847.5</v>
      </c>
      <c r="G199" s="19">
        <f t="shared" si="44"/>
        <v>9.9437499957275577E-3</v>
      </c>
      <c r="K199">
        <f>G199</f>
        <v>9.9437499957275577E-3</v>
      </c>
      <c r="O199">
        <f t="shared" si="34"/>
        <v>-1.3101530164369296E-2</v>
      </c>
      <c r="P199">
        <f t="shared" si="33"/>
        <v>9.1471441290204708E-3</v>
      </c>
      <c r="Q199" s="13">
        <f t="shared" si="35"/>
        <v>38497.923600000002</v>
      </c>
      <c r="R199" s="3">
        <f>R$18</f>
        <v>1</v>
      </c>
      <c r="T199" s="19">
        <f>G199</f>
        <v>9.9437499957275577E-3</v>
      </c>
      <c r="U199" s="3" t="str">
        <f t="shared" si="41"/>
        <v/>
      </c>
      <c r="V199" s="3">
        <f t="shared" si="42"/>
        <v>6.3458090687214908E-7</v>
      </c>
      <c r="W199" s="41"/>
    </row>
    <row r="200" spans="1:25" x14ac:dyDescent="0.2">
      <c r="A200" s="77" t="s">
        <v>1027</v>
      </c>
      <c r="B200" s="48"/>
      <c r="C200" s="47">
        <v>53543.3891</v>
      </c>
      <c r="D200" s="47">
        <v>1E-4</v>
      </c>
      <c r="E200" s="19">
        <f t="shared" si="31"/>
        <v>16864.991448945748</v>
      </c>
      <c r="F200">
        <f t="shared" si="32"/>
        <v>16865</v>
      </c>
      <c r="G200" s="19">
        <f t="shared" si="44"/>
        <v>-1.3187500000640284E-2</v>
      </c>
      <c r="K200">
        <f>G200</f>
        <v>-1.3187500000640284E-2</v>
      </c>
      <c r="O200">
        <f t="shared" si="34"/>
        <v>-1.2980156487548484E-2</v>
      </c>
      <c r="P200">
        <f t="shared" si="33"/>
        <v>9.0445495391928005E-3</v>
      </c>
      <c r="Q200" s="13">
        <f t="shared" si="35"/>
        <v>38524.8891</v>
      </c>
      <c r="R200" s="3">
        <f>R$18</f>
        <v>1</v>
      </c>
      <c r="S200" s="19">
        <f>G200</f>
        <v>-1.3187500000640284E-2</v>
      </c>
      <c r="U200" s="3">
        <f t="shared" si="41"/>
        <v>4.2991332421249606E-8</v>
      </c>
      <c r="V200" s="3" t="str">
        <f t="shared" si="42"/>
        <v/>
      </c>
      <c r="W200" s="41"/>
    </row>
    <row r="201" spans="1:25" x14ac:dyDescent="0.2">
      <c r="A201" s="62" t="s">
        <v>655</v>
      </c>
      <c r="B201" s="63" t="s">
        <v>18</v>
      </c>
      <c r="C201" s="64">
        <v>53599.703099999999</v>
      </c>
      <c r="D201" s="64" t="s">
        <v>74</v>
      </c>
      <c r="E201" s="19">
        <f t="shared" si="31"/>
        <v>16901.506639022307</v>
      </c>
      <c r="F201">
        <f t="shared" si="32"/>
        <v>16901.5</v>
      </c>
      <c r="G201" s="19">
        <f t="shared" si="44"/>
        <v>1.0238749993732199E-2</v>
      </c>
      <c r="J201">
        <f>G201</f>
        <v>1.0238749993732199E-2</v>
      </c>
      <c r="O201">
        <f t="shared" si="34"/>
        <v>-1.2722431456883922E-2</v>
      </c>
      <c r="P201">
        <f t="shared" si="33"/>
        <v>8.8267000474253933E-3</v>
      </c>
      <c r="Q201" s="13">
        <f t="shared" si="35"/>
        <v>38581.203099999999</v>
      </c>
      <c r="R201" s="3">
        <f>R$17</f>
        <v>1</v>
      </c>
      <c r="T201" s="19">
        <f>G201</f>
        <v>1.0238749993732199E-2</v>
      </c>
      <c r="U201" s="3" t="str">
        <f t="shared" si="41"/>
        <v/>
      </c>
      <c r="V201" s="3">
        <f t="shared" si="42"/>
        <v>1.993885050865053E-6</v>
      </c>
      <c r="W201" s="41"/>
    </row>
    <row r="202" spans="1:25" x14ac:dyDescent="0.2">
      <c r="A202" s="22" t="s">
        <v>61</v>
      </c>
      <c r="B202" s="18"/>
      <c r="C202" s="19">
        <v>53600.4516</v>
      </c>
      <c r="D202" s="19">
        <v>5.9999999999999995E-4</v>
      </c>
      <c r="E202" s="19">
        <f t="shared" si="31"/>
        <v>16901.991982272164</v>
      </c>
      <c r="F202">
        <f t="shared" si="32"/>
        <v>16902</v>
      </c>
      <c r="G202" s="19">
        <f t="shared" si="44"/>
        <v>-1.2365000002318993E-2</v>
      </c>
      <c r="J202">
        <f>G202</f>
        <v>-1.2365000002318993E-2</v>
      </c>
      <c r="O202">
        <f t="shared" si="34"/>
        <v>-1.2718858504801311E-2</v>
      </c>
      <c r="P202">
        <f t="shared" si="33"/>
        <v>8.8236799069551473E-3</v>
      </c>
      <c r="Q202" s="13">
        <f t="shared" si="35"/>
        <v>38581.9516</v>
      </c>
      <c r="R202" s="3">
        <f>R$17</f>
        <v>1</v>
      </c>
      <c r="S202" s="19">
        <f>G202</f>
        <v>-1.2365000002318993E-2</v>
      </c>
      <c r="U202" s="3">
        <f t="shared" si="41"/>
        <v>1.252158397790288E-7</v>
      </c>
      <c r="V202" s="3" t="str">
        <f t="shared" si="42"/>
        <v/>
      </c>
      <c r="W202" s="41"/>
    </row>
    <row r="203" spans="1:25" x14ac:dyDescent="0.2">
      <c r="A203" s="77" t="s">
        <v>1027</v>
      </c>
      <c r="B203" s="48"/>
      <c r="C203" s="47">
        <v>53607.41302</v>
      </c>
      <c r="D203" s="47">
        <v>8.0000000000000007E-5</v>
      </c>
      <c r="E203" s="19">
        <f t="shared" si="31"/>
        <v>16906.505914411646</v>
      </c>
      <c r="F203">
        <f t="shared" si="32"/>
        <v>16906.5</v>
      </c>
      <c r="G203" s="19">
        <f t="shared" si="44"/>
        <v>9.1212499974062666E-3</v>
      </c>
      <c r="K203">
        <f>G203</f>
        <v>9.1212499974062666E-3</v>
      </c>
      <c r="O203">
        <f t="shared" si="34"/>
        <v>-1.2686650712525491E-2</v>
      </c>
      <c r="P203">
        <f t="shared" si="33"/>
        <v>8.7964553445595353E-3</v>
      </c>
      <c r="Q203" s="13">
        <f t="shared" si="35"/>
        <v>38588.91302</v>
      </c>
      <c r="R203" s="3">
        <f>R$18</f>
        <v>1</v>
      </c>
      <c r="T203" s="19">
        <f>G203</f>
        <v>9.1212499974062666E-3</v>
      </c>
      <c r="U203" s="3" t="str">
        <f t="shared" si="41"/>
        <v/>
      </c>
      <c r="V203" s="3">
        <f t="shared" si="42"/>
        <v>1.0549156651782871E-7</v>
      </c>
      <c r="W203" s="41"/>
      <c r="Y203" s="3">
        <f>IF(F203=INT(F203),1,2)</f>
        <v>2</v>
      </c>
    </row>
    <row r="204" spans="1:25" x14ac:dyDescent="0.2">
      <c r="A204" s="77" t="s">
        <v>1027</v>
      </c>
      <c r="B204" s="48"/>
      <c r="C204" s="47">
        <v>53613.582199999997</v>
      </c>
      <c r="D204" s="47">
        <v>1E-4</v>
      </c>
      <c r="E204" s="19">
        <f t="shared" si="31"/>
        <v>16910.506141359056</v>
      </c>
      <c r="F204">
        <f t="shared" si="32"/>
        <v>16910.5</v>
      </c>
      <c r="G204" s="19">
        <f t="shared" si="44"/>
        <v>9.4712499922025017E-3</v>
      </c>
      <c r="K204">
        <f>G204</f>
        <v>9.4712499922025017E-3</v>
      </c>
      <c r="O204">
        <f t="shared" si="34"/>
        <v>-1.2657944301946805E-2</v>
      </c>
      <c r="P204">
        <f t="shared" si="33"/>
        <v>8.7721904257082005E-3</v>
      </c>
      <c r="Q204" s="13">
        <f t="shared" si="35"/>
        <v>38595.082199999997</v>
      </c>
      <c r="R204" s="3">
        <f>R$18</f>
        <v>1</v>
      </c>
      <c r="T204" s="19">
        <f>G204</f>
        <v>9.4712499922025017E-3</v>
      </c>
      <c r="U204" s="3" t="str">
        <f t="shared" si="41"/>
        <v/>
      </c>
      <c r="V204" s="3">
        <f t="shared" si="42"/>
        <v>4.8868427750720037E-7</v>
      </c>
      <c r="W204" s="41"/>
    </row>
    <row r="205" spans="1:25" x14ac:dyDescent="0.2">
      <c r="A205" s="77" t="s">
        <v>1027</v>
      </c>
      <c r="B205" s="48"/>
      <c r="C205" s="47">
        <v>53651.344250000002</v>
      </c>
      <c r="D205" s="47">
        <v>8.0000000000000007E-5</v>
      </c>
      <c r="E205" s="19">
        <f t="shared" si="31"/>
        <v>16934.991854208984</v>
      </c>
      <c r="F205">
        <f t="shared" si="32"/>
        <v>16935</v>
      </c>
      <c r="G205" s="19">
        <f t="shared" si="44"/>
        <v>-1.2562500000058208E-2</v>
      </c>
      <c r="K205">
        <f>G205</f>
        <v>-1.2562500000058208E-2</v>
      </c>
      <c r="O205">
        <f t="shared" si="34"/>
        <v>-1.2480541619766531E-2</v>
      </c>
      <c r="P205">
        <f t="shared" si="33"/>
        <v>8.6222357082657679E-3</v>
      </c>
      <c r="Q205" s="13">
        <f t="shared" si="35"/>
        <v>38632.844250000002</v>
      </c>
      <c r="R205" s="3">
        <f>R$18</f>
        <v>1</v>
      </c>
      <c r="S205" s="19">
        <f>G205</f>
        <v>-1.2562500000058208E-2</v>
      </c>
      <c r="U205" s="3">
        <f t="shared" si="41"/>
        <v>6.7171761000350921E-9</v>
      </c>
      <c r="V205" s="3" t="str">
        <f t="shared" si="42"/>
        <v/>
      </c>
      <c r="W205" s="41"/>
    </row>
    <row r="206" spans="1:25" x14ac:dyDescent="0.2">
      <c r="A206" s="22" t="s">
        <v>62</v>
      </c>
      <c r="B206" s="5" t="s">
        <v>19</v>
      </c>
      <c r="C206" s="34">
        <v>53658.306400000001</v>
      </c>
      <c r="D206" s="34">
        <v>4.0000000000000002E-4</v>
      </c>
      <c r="E206" s="19">
        <f t="shared" si="31"/>
        <v>16939.506259695921</v>
      </c>
      <c r="F206">
        <f t="shared" si="32"/>
        <v>16939.5</v>
      </c>
      <c r="G206" s="19">
        <f t="shared" si="44"/>
        <v>9.6537499994155951E-3</v>
      </c>
      <c r="J206">
        <f>G206</f>
        <v>9.6537499994155951E-3</v>
      </c>
      <c r="O206">
        <f t="shared" si="34"/>
        <v>-1.2447664950091412E-2</v>
      </c>
      <c r="P206">
        <f t="shared" si="33"/>
        <v>8.5944457580181648E-3</v>
      </c>
      <c r="Q206" s="13">
        <f t="shared" si="35"/>
        <v>38639.806400000001</v>
      </c>
      <c r="R206" s="3">
        <f>R$17</f>
        <v>1</v>
      </c>
      <c r="T206" s="19">
        <f>G206</f>
        <v>9.6537499994155951E-3</v>
      </c>
      <c r="U206" s="3" t="str">
        <f t="shared" si="41"/>
        <v/>
      </c>
      <c r="V206" s="3">
        <f t="shared" si="42"/>
        <v>1.1221254758425854E-6</v>
      </c>
      <c r="W206" s="41"/>
    </row>
    <row r="207" spans="1:25" x14ac:dyDescent="0.2">
      <c r="A207" s="62" t="s">
        <v>655</v>
      </c>
      <c r="B207" s="63" t="s">
        <v>19</v>
      </c>
      <c r="C207" s="64">
        <v>53677.561500000003</v>
      </c>
      <c r="D207" s="64" t="s">
        <v>74</v>
      </c>
      <c r="E207" s="19">
        <f t="shared" si="31"/>
        <v>16951.991674272107</v>
      </c>
      <c r="F207">
        <f t="shared" si="32"/>
        <v>16952</v>
      </c>
      <c r="G207" s="19">
        <f t="shared" si="44"/>
        <v>-1.2839999995776452E-2</v>
      </c>
      <c r="J207">
        <f>G207</f>
        <v>-1.2839999995776452E-2</v>
      </c>
      <c r="O207">
        <f t="shared" si="34"/>
        <v>-1.2355868752531307E-2</v>
      </c>
      <c r="P207">
        <f t="shared" si="33"/>
        <v>8.5168523828885422E-3</v>
      </c>
      <c r="Q207" s="13">
        <f t="shared" si="35"/>
        <v>38659.061500000003</v>
      </c>
      <c r="R207" s="3">
        <f>R$17</f>
        <v>1</v>
      </c>
      <c r="S207" s="19">
        <f>G207</f>
        <v>-1.2839999995776452E-2</v>
      </c>
      <c r="U207" s="3">
        <f t="shared" si="41"/>
        <v>2.3438306068608977E-7</v>
      </c>
      <c r="V207" s="3" t="str">
        <f t="shared" si="42"/>
        <v/>
      </c>
      <c r="W207" s="41"/>
    </row>
    <row r="208" spans="1:25" x14ac:dyDescent="0.2">
      <c r="A208" s="77" t="s">
        <v>1027</v>
      </c>
      <c r="B208" s="48"/>
      <c r="C208" s="47">
        <v>53746.2111</v>
      </c>
      <c r="D208" s="47">
        <v>1E-4</v>
      </c>
      <c r="E208" s="19">
        <f t="shared" si="31"/>
        <v>16996.505528601047</v>
      </c>
      <c r="F208">
        <f t="shared" si="32"/>
        <v>16996.5</v>
      </c>
      <c r="G208" s="19">
        <f t="shared" si="44"/>
        <v>8.5262499997043051E-3</v>
      </c>
      <c r="K208">
        <f>G208</f>
        <v>8.5262499997043051E-3</v>
      </c>
      <c r="O208">
        <f t="shared" si="34"/>
        <v>-1.2023513874201894E-2</v>
      </c>
      <c r="P208">
        <f t="shared" si="33"/>
        <v>8.2359198667732725E-3</v>
      </c>
      <c r="Q208" s="13">
        <f t="shared" si="35"/>
        <v>38727.7111</v>
      </c>
      <c r="R208" s="3">
        <f>R$18</f>
        <v>1</v>
      </c>
      <c r="T208" s="19">
        <f>G208</f>
        <v>8.5262499997043051E-3</v>
      </c>
      <c r="U208" s="3" t="str">
        <f t="shared" si="41"/>
        <v/>
      </c>
      <c r="V208" s="3">
        <f t="shared" si="42"/>
        <v>8.4291586087751057E-8</v>
      </c>
      <c r="W208" s="41"/>
    </row>
    <row r="209" spans="1:23" x14ac:dyDescent="0.2">
      <c r="A209" s="77" t="s">
        <v>1027</v>
      </c>
      <c r="B209" s="48"/>
      <c r="C209" s="47">
        <v>53913.520400000001</v>
      </c>
      <c r="D209" s="47">
        <v>2.0000000000000001E-4</v>
      </c>
      <c r="E209" s="19">
        <f t="shared" si="31"/>
        <v>17104.99242157751</v>
      </c>
      <c r="F209">
        <f t="shared" si="32"/>
        <v>17105</v>
      </c>
      <c r="G209" s="19">
        <f t="shared" si="44"/>
        <v>-1.1687500002153683E-2</v>
      </c>
      <c r="K209">
        <f>G209</f>
        <v>-1.1687500002153683E-2</v>
      </c>
      <c r="O209">
        <f t="shared" si="34"/>
        <v>-1.1178127728042442E-2</v>
      </c>
      <c r="P209">
        <f t="shared" si="33"/>
        <v>7.5213329218686382E-3</v>
      </c>
      <c r="Q209" s="13">
        <f t="shared" si="35"/>
        <v>38895.020400000001</v>
      </c>
      <c r="R209" s="3">
        <f>R$18</f>
        <v>1</v>
      </c>
      <c r="S209" s="19">
        <f>G209</f>
        <v>-1.1687500002153683E-2</v>
      </c>
      <c r="U209" s="3">
        <f t="shared" si="41"/>
        <v>2.5946011363325788E-7</v>
      </c>
      <c r="V209" s="3" t="str">
        <f t="shared" si="42"/>
        <v/>
      </c>
      <c r="W209" s="41">
        <v>1.2571250001201406E-2</v>
      </c>
    </row>
    <row r="210" spans="1:23" x14ac:dyDescent="0.2">
      <c r="A210" s="77" t="s">
        <v>1027</v>
      </c>
      <c r="B210" s="48"/>
      <c r="C210" s="47">
        <v>53920.480100000001</v>
      </c>
      <c r="D210" s="47">
        <v>2.9999999999999997E-4</v>
      </c>
      <c r="E210" s="19">
        <f t="shared" si="31"/>
        <v>17109.505238432572</v>
      </c>
      <c r="F210">
        <f t="shared" si="32"/>
        <v>17109.5</v>
      </c>
      <c r="G210" s="19">
        <f t="shared" si="44"/>
        <v>8.078750004642643E-3</v>
      </c>
      <c r="K210">
        <f>G210</f>
        <v>8.078750004642643E-3</v>
      </c>
      <c r="O210">
        <f t="shared" si="34"/>
        <v>-1.1142032748425925E-2</v>
      </c>
      <c r="P210">
        <f t="shared" si="33"/>
        <v>7.4908226026166166E-3</v>
      </c>
      <c r="Q210" s="13">
        <f t="shared" si="35"/>
        <v>38901.980100000001</v>
      </c>
      <c r="R210" s="3">
        <f>R$18</f>
        <v>1</v>
      </c>
      <c r="T210" s="19">
        <f>G210</f>
        <v>8.078750004642643E-3</v>
      </c>
      <c r="U210" s="3" t="str">
        <f t="shared" si="41"/>
        <v/>
      </c>
      <c r="V210" s="3">
        <f t="shared" si="42"/>
        <v>3.4565863005307291E-7</v>
      </c>
      <c r="W210" s="41"/>
    </row>
    <row r="211" spans="1:23" x14ac:dyDescent="0.2">
      <c r="A211" s="77" t="s">
        <v>1027</v>
      </c>
      <c r="B211" s="48"/>
      <c r="C211" s="47">
        <v>53987.546699999999</v>
      </c>
      <c r="D211" s="47">
        <v>5.0000000000000001E-4</v>
      </c>
      <c r="E211" s="19">
        <f t="shared" si="31"/>
        <v>17152.99264204071</v>
      </c>
      <c r="F211">
        <f t="shared" si="32"/>
        <v>17153</v>
      </c>
      <c r="G211" s="19">
        <f t="shared" si="44"/>
        <v>-1.1347500003466848E-2</v>
      </c>
      <c r="K211">
        <f>G211</f>
        <v>-1.1347500003466848E-2</v>
      </c>
      <c r="O211">
        <f t="shared" si="34"/>
        <v>-1.0789042521333583E-2</v>
      </c>
      <c r="P211">
        <f t="shared" si="33"/>
        <v>7.1924474646929198E-3</v>
      </c>
      <c r="Q211" s="13">
        <f t="shared" si="35"/>
        <v>38969.046699999999</v>
      </c>
      <c r="R211" s="3">
        <f>R$18</f>
        <v>1</v>
      </c>
      <c r="S211" s="19">
        <f>G211</f>
        <v>-1.1347500003466848E-2</v>
      </c>
      <c r="U211" s="3">
        <f t="shared" si="41"/>
        <v>3.1187475935062675E-7</v>
      </c>
      <c r="V211" s="3" t="str">
        <f t="shared" si="42"/>
        <v/>
      </c>
      <c r="W211" s="41"/>
    </row>
    <row r="212" spans="1:23" x14ac:dyDescent="0.2">
      <c r="A212" s="62" t="s">
        <v>655</v>
      </c>
      <c r="B212" s="63" t="s">
        <v>19</v>
      </c>
      <c r="C212" s="64">
        <v>54016.8482</v>
      </c>
      <c r="D212" s="64" t="s">
        <v>74</v>
      </c>
      <c r="E212" s="19">
        <f t="shared" si="31"/>
        <v>17171.99235511434</v>
      </c>
      <c r="F212">
        <f t="shared" si="32"/>
        <v>17172</v>
      </c>
      <c r="G212" s="19">
        <f t="shared" si="44"/>
        <v>-1.1789999996835832E-2</v>
      </c>
      <c r="J212">
        <f>G212</f>
        <v>-1.1789999996835832E-2</v>
      </c>
      <c r="O212">
        <f t="shared" si="34"/>
        <v>-1.06325890520747E-2</v>
      </c>
      <c r="P212">
        <f t="shared" si="33"/>
        <v>7.0602006717624512E-3</v>
      </c>
      <c r="Q212" s="13">
        <f t="shared" si="35"/>
        <v>38998.3482</v>
      </c>
      <c r="R212" s="3">
        <f>R$17</f>
        <v>1</v>
      </c>
      <c r="S212" s="19">
        <f>G212</f>
        <v>-1.1789999996835832E-2</v>
      </c>
      <c r="U212" s="3">
        <f t="shared" si="41"/>
        <v>1.3396000950528549E-6</v>
      </c>
      <c r="V212" s="3" t="str">
        <f t="shared" si="42"/>
        <v/>
      </c>
      <c r="W212" s="41"/>
    </row>
    <row r="213" spans="1:23" x14ac:dyDescent="0.2">
      <c r="A213" s="26" t="s">
        <v>64</v>
      </c>
      <c r="B213" s="28" t="s">
        <v>19</v>
      </c>
      <c r="C213" s="29">
        <v>54096.289199999999</v>
      </c>
      <c r="D213" s="29">
        <v>4.0000000000000002E-4</v>
      </c>
      <c r="E213" s="19">
        <f t="shared" ref="E213:E276" si="45">+(C213-C$7)/C$8</f>
        <v>17223.503581716468</v>
      </c>
      <c r="F213">
        <f t="shared" ref="F213:F276" si="46">ROUND(2*E213,0)/2</f>
        <v>17223.5</v>
      </c>
      <c r="G213" s="19">
        <f t="shared" si="44"/>
        <v>5.5237499982467853E-3</v>
      </c>
      <c r="K213">
        <f>G213</f>
        <v>5.5237499982467853E-3</v>
      </c>
      <c r="O213">
        <f t="shared" si="34"/>
        <v>-1.0201787548368011E-2</v>
      </c>
      <c r="P213">
        <f t="shared" ref="P213:P276" si="47">V$3*SIN((2*PI()/U$4)*($F213-U$5))+U$6</f>
        <v>6.6960533152052018E-3</v>
      </c>
      <c r="Q213" s="13">
        <f t="shared" si="35"/>
        <v>39077.789199999999</v>
      </c>
      <c r="R213" s="3">
        <f>R$18</f>
        <v>1</v>
      </c>
      <c r="T213" s="19">
        <f>G213</f>
        <v>5.5237499982467853E-3</v>
      </c>
      <c r="U213" s="3" t="str">
        <f t="shared" si="41"/>
        <v/>
      </c>
      <c r="V213" s="3">
        <f t="shared" si="42"/>
        <v>1.3742950669517055E-6</v>
      </c>
      <c r="W213" s="41"/>
    </row>
    <row r="214" spans="1:23" x14ac:dyDescent="0.2">
      <c r="A214" s="25" t="s">
        <v>63</v>
      </c>
      <c r="B214" s="30" t="s">
        <v>18</v>
      </c>
      <c r="C214" s="29">
        <v>54123.262999999999</v>
      </c>
      <c r="D214" s="29">
        <v>3.3999999999999998E-3</v>
      </c>
      <c r="E214" s="19">
        <f t="shared" si="45"/>
        <v>17240.993964819907</v>
      </c>
      <c r="F214">
        <f t="shared" si="46"/>
        <v>17241</v>
      </c>
      <c r="G214" s="19">
        <f t="shared" si="44"/>
        <v>-9.307499996793922E-3</v>
      </c>
      <c r="J214">
        <f>G214</f>
        <v>-9.307499996793922E-3</v>
      </c>
      <c r="O214">
        <f t="shared" ref="O214:O277" si="48">U$3*SIN((2*PI()/U$4)*(F214-U$5))+U$6</f>
        <v>-1.005321818254486E-2</v>
      </c>
      <c r="P214">
        <f t="shared" si="47"/>
        <v>6.5704707873718684E-3</v>
      </c>
      <c r="Q214" s="13">
        <f t="shared" si="35"/>
        <v>39104.762999999999</v>
      </c>
      <c r="R214" s="3">
        <f>R$17</f>
        <v>1</v>
      </c>
      <c r="S214" s="19">
        <f>G214</f>
        <v>-9.307499996793922E-3</v>
      </c>
      <c r="U214" s="3">
        <f t="shared" si="41"/>
        <v>5.5609561255967091E-7</v>
      </c>
      <c r="V214" s="3" t="str">
        <f t="shared" si="42"/>
        <v/>
      </c>
      <c r="W214" s="41">
        <v>-5.2974999998696148E-3</v>
      </c>
    </row>
    <row r="215" spans="1:23" x14ac:dyDescent="0.2">
      <c r="A215" s="25" t="s">
        <v>63</v>
      </c>
      <c r="B215" s="30" t="s">
        <v>18</v>
      </c>
      <c r="C215" s="29">
        <v>54126.346400000002</v>
      </c>
      <c r="D215" s="29">
        <v>2.0000000000000001E-4</v>
      </c>
      <c r="E215" s="19">
        <f t="shared" si="45"/>
        <v>17242.993306672415</v>
      </c>
      <c r="F215">
        <f t="shared" si="46"/>
        <v>17243</v>
      </c>
      <c r="G215" s="19">
        <f t="shared" si="44"/>
        <v>-1.0322499998437706E-2</v>
      </c>
      <c r="J215">
        <f>G215</f>
        <v>-1.0322499998437706E-2</v>
      </c>
      <c r="O215">
        <f t="shared" si="48"/>
        <v>-1.0036169921526446E-2</v>
      </c>
      <c r="P215">
        <f t="shared" si="47"/>
        <v>6.5560602546083126E-3</v>
      </c>
      <c r="Q215" s="13">
        <f t="shared" si="35"/>
        <v>39107.846400000002</v>
      </c>
      <c r="R215" s="3">
        <f>R$17</f>
        <v>1</v>
      </c>
      <c r="S215" s="19">
        <f>G215</f>
        <v>-1.0322499998437706E-2</v>
      </c>
      <c r="U215" s="3">
        <f t="shared" si="41"/>
        <v>8.1984912944008017E-8</v>
      </c>
      <c r="V215" s="3" t="str">
        <f t="shared" si="42"/>
        <v/>
      </c>
      <c r="W215" s="41"/>
    </row>
    <row r="216" spans="1:23" x14ac:dyDescent="0.2">
      <c r="A216" s="62" t="s">
        <v>727</v>
      </c>
      <c r="B216" s="63" t="s">
        <v>18</v>
      </c>
      <c r="C216" s="64">
        <v>54199.618900000001</v>
      </c>
      <c r="D216" s="64" t="s">
        <v>74</v>
      </c>
      <c r="E216" s="19">
        <f t="shared" si="45"/>
        <v>17290.50474725353</v>
      </c>
      <c r="F216">
        <f t="shared" si="46"/>
        <v>17290.5</v>
      </c>
      <c r="G216" s="19">
        <f t="shared" si="44"/>
        <v>7.3212499992223457E-3</v>
      </c>
      <c r="K216">
        <f>G216</f>
        <v>7.3212499992223457E-3</v>
      </c>
      <c r="O216">
        <f t="shared" si="48"/>
        <v>-9.6272071767812446E-3</v>
      </c>
      <c r="P216">
        <f t="shared" si="47"/>
        <v>6.2103727369278812E-3</v>
      </c>
      <c r="Q216" s="13">
        <f t="shared" si="35"/>
        <v>39181.118900000001</v>
      </c>
      <c r="R216" s="3">
        <f>R$18</f>
        <v>1</v>
      </c>
      <c r="T216" s="19">
        <f>G216</f>
        <v>7.3212499992223457E-3</v>
      </c>
      <c r="U216" s="3" t="str">
        <f t="shared" si="41"/>
        <v/>
      </c>
      <c r="V216" s="3">
        <f t="shared" si="42"/>
        <v>1.2340482918828446E-6</v>
      </c>
      <c r="W216" s="41"/>
    </row>
    <row r="217" spans="1:23" x14ac:dyDescent="0.2">
      <c r="A217" s="62" t="s">
        <v>727</v>
      </c>
      <c r="B217" s="63" t="s">
        <v>19</v>
      </c>
      <c r="C217" s="64">
        <v>54223.5046</v>
      </c>
      <c r="D217" s="64" t="s">
        <v>74</v>
      </c>
      <c r="E217" s="19">
        <f t="shared" si="45"/>
        <v>17305.992740924939</v>
      </c>
      <c r="F217">
        <f t="shared" si="46"/>
        <v>17306</v>
      </c>
      <c r="G217" s="19">
        <f t="shared" ref="G217:G248" si="49">+C217-(C$7+F217*C$8)</f>
        <v>-1.119499999913387E-2</v>
      </c>
      <c r="K217">
        <f>G217</f>
        <v>-1.119499999913387E-2</v>
      </c>
      <c r="O217">
        <f t="shared" si="48"/>
        <v>-9.4921028944246963E-3</v>
      </c>
      <c r="P217">
        <f t="shared" si="47"/>
        <v>6.0961719580160294E-3</v>
      </c>
      <c r="Q217" s="13">
        <f t="shared" si="35"/>
        <v>39205.0046</v>
      </c>
      <c r="R217" s="3">
        <f>R$18</f>
        <v>1</v>
      </c>
      <c r="S217" s="19">
        <f>G217</f>
        <v>-1.119499999913387E-2</v>
      </c>
      <c r="U217" s="3">
        <f t="shared" si="41"/>
        <v>2.8998585492268865E-6</v>
      </c>
      <c r="V217" s="3" t="str">
        <f t="shared" si="42"/>
        <v/>
      </c>
      <c r="W217" s="41"/>
    </row>
    <row r="218" spans="1:23" x14ac:dyDescent="0.2">
      <c r="A218" s="31" t="s">
        <v>67</v>
      </c>
      <c r="B218" s="32" t="s">
        <v>19</v>
      </c>
      <c r="C218" s="43">
        <v>54298.318500000001</v>
      </c>
      <c r="D218" s="31">
        <v>2.0000000000000001E-4</v>
      </c>
      <c r="E218" s="19">
        <f t="shared" si="45"/>
        <v>17354.503657905956</v>
      </c>
      <c r="F218">
        <f t="shared" si="46"/>
        <v>17354.5</v>
      </c>
      <c r="G218" s="19">
        <f t="shared" si="49"/>
        <v>5.6412500052829273E-3</v>
      </c>
      <c r="K218">
        <f>G218</f>
        <v>5.6412500052829273E-3</v>
      </c>
      <c r="O218">
        <f t="shared" si="48"/>
        <v>-9.0642982138432991E-3</v>
      </c>
      <c r="P218">
        <f t="shared" si="47"/>
        <v>5.7345577523641384E-3</v>
      </c>
      <c r="Q218" s="13">
        <f t="shared" ref="Q218:Q281" si="50">C218-15018.5</f>
        <v>39279.818500000001</v>
      </c>
      <c r="R218" s="3">
        <f>R$18</f>
        <v>1</v>
      </c>
      <c r="T218" s="19">
        <f>G218</f>
        <v>5.6412500052829273E-3</v>
      </c>
      <c r="U218" s="3" t="str">
        <f t="shared" si="41"/>
        <v/>
      </c>
      <c r="V218" s="3">
        <f t="shared" si="42"/>
        <v>8.7063356653712531E-9</v>
      </c>
      <c r="W218" s="41"/>
    </row>
    <row r="219" spans="1:23" x14ac:dyDescent="0.2">
      <c r="A219" s="62" t="s">
        <v>655</v>
      </c>
      <c r="B219" s="63" t="s">
        <v>18</v>
      </c>
      <c r="C219" s="64">
        <v>54310.656499999997</v>
      </c>
      <c r="D219" s="64" t="s">
        <v>74</v>
      </c>
      <c r="E219" s="19">
        <f t="shared" si="45"/>
        <v>17362.503878369153</v>
      </c>
      <c r="F219">
        <f t="shared" si="46"/>
        <v>17362.5</v>
      </c>
      <c r="G219" s="19">
        <f t="shared" si="49"/>
        <v>5.9812499966938049E-3</v>
      </c>
      <c r="J219">
        <f>G219</f>
        <v>5.9812499966938049E-3</v>
      </c>
      <c r="O219">
        <f t="shared" si="48"/>
        <v>-8.9930144679717695E-3</v>
      </c>
      <c r="P219">
        <f t="shared" si="47"/>
        <v>5.6743031167575527E-3</v>
      </c>
      <c r="Q219" s="13">
        <f t="shared" si="50"/>
        <v>39292.156499999997</v>
      </c>
      <c r="R219" s="3">
        <f>R$17</f>
        <v>1</v>
      </c>
      <c r="T219" s="19">
        <f>G219</f>
        <v>5.9812499966938049E-3</v>
      </c>
      <c r="U219" s="3" t="str">
        <f t="shared" si="41"/>
        <v/>
      </c>
      <c r="V219" s="3">
        <f t="shared" si="42"/>
        <v>9.4216387102599978E-8</v>
      </c>
      <c r="W219" s="41"/>
    </row>
    <row r="220" spans="1:23" x14ac:dyDescent="0.2">
      <c r="A220" s="31" t="s">
        <v>67</v>
      </c>
      <c r="B220" s="32" t="s">
        <v>19</v>
      </c>
      <c r="C220" s="43">
        <v>54338.415000000001</v>
      </c>
      <c r="D220" s="31">
        <v>2.9999999999999997E-4</v>
      </c>
      <c r="E220" s="19">
        <f t="shared" si="45"/>
        <v>17380.503077569003</v>
      </c>
      <c r="F220">
        <f t="shared" si="46"/>
        <v>17380.5</v>
      </c>
      <c r="G220" s="19">
        <f t="shared" si="49"/>
        <v>4.746250000607688E-3</v>
      </c>
      <c r="K220">
        <f t="shared" ref="K220:K251" si="51">G220</f>
        <v>4.746250000607688E-3</v>
      </c>
      <c r="O220">
        <f t="shared" si="48"/>
        <v>-8.8319027538921561E-3</v>
      </c>
      <c r="P220">
        <f t="shared" si="47"/>
        <v>5.5381188084677587E-3</v>
      </c>
      <c r="Q220" s="13">
        <f t="shared" si="50"/>
        <v>39319.915000000001</v>
      </c>
      <c r="R220" s="3">
        <f t="shared" ref="R220:R251" si="52">R$18</f>
        <v>1</v>
      </c>
      <c r="T220" s="19">
        <f>G220</f>
        <v>4.746250000607688E-3</v>
      </c>
      <c r="U220" s="3" t="str">
        <f t="shared" si="41"/>
        <v/>
      </c>
      <c r="V220" s="3">
        <f t="shared" si="42"/>
        <v>6.2705620886172967E-7</v>
      </c>
      <c r="W220" s="41"/>
    </row>
    <row r="221" spans="1:23" x14ac:dyDescent="0.2">
      <c r="A221" s="62" t="s">
        <v>750</v>
      </c>
      <c r="B221" s="63" t="s">
        <v>19</v>
      </c>
      <c r="C221" s="64">
        <v>54348.425499999998</v>
      </c>
      <c r="D221" s="64" t="s">
        <v>74</v>
      </c>
      <c r="E221" s="19">
        <f t="shared" si="45"/>
        <v>17386.994097746247</v>
      </c>
      <c r="F221">
        <f t="shared" si="46"/>
        <v>17387</v>
      </c>
      <c r="G221" s="19">
        <f t="shared" si="49"/>
        <v>-9.1025000001536682E-3</v>
      </c>
      <c r="K221">
        <f t="shared" si="51"/>
        <v>-9.1025000001536682E-3</v>
      </c>
      <c r="O221">
        <f t="shared" si="48"/>
        <v>-8.7734804190293513E-3</v>
      </c>
      <c r="P221">
        <f t="shared" si="47"/>
        <v>5.4887356502820398E-3</v>
      </c>
      <c r="Q221" s="13">
        <f t="shared" si="50"/>
        <v>39329.925499999998</v>
      </c>
      <c r="R221" s="3">
        <f t="shared" si="52"/>
        <v>1</v>
      </c>
      <c r="S221" s="19">
        <f>G221</f>
        <v>-9.1025000001536682E-3</v>
      </c>
      <c r="U221" s="3">
        <f t="shared" si="41"/>
        <v>1.0825388476322096E-7</v>
      </c>
      <c r="V221" s="3" t="str">
        <f t="shared" si="42"/>
        <v/>
      </c>
      <c r="W221" s="41"/>
    </row>
    <row r="222" spans="1:23" x14ac:dyDescent="0.2">
      <c r="A222" s="22" t="s">
        <v>75</v>
      </c>
      <c r="B222" s="33" t="s">
        <v>19</v>
      </c>
      <c r="C222" s="34">
        <v>54370.802000000003</v>
      </c>
      <c r="D222" s="34">
        <v>2.0000000000000001E-4</v>
      </c>
      <c r="E222" s="19">
        <f t="shared" si="45"/>
        <v>17401.503494179611</v>
      </c>
      <c r="F222">
        <f t="shared" si="46"/>
        <v>17401.5</v>
      </c>
      <c r="G222" s="19">
        <f t="shared" si="49"/>
        <v>5.3887500034761615E-3</v>
      </c>
      <c r="K222">
        <f t="shared" si="51"/>
        <v>5.3887500034761615E-3</v>
      </c>
      <c r="O222">
        <f t="shared" si="48"/>
        <v>-8.6426957761189058E-3</v>
      </c>
      <c r="P222">
        <f t="shared" si="47"/>
        <v>5.3781861708017001E-3</v>
      </c>
      <c r="Q222" s="13">
        <f t="shared" si="50"/>
        <v>39352.302000000003</v>
      </c>
      <c r="R222" s="3">
        <f t="shared" si="52"/>
        <v>1</v>
      </c>
      <c r="T222" s="19">
        <f>G222</f>
        <v>5.3887500034761615E-3</v>
      </c>
      <c r="U222" s="3" t="str">
        <f t="shared" si="41"/>
        <v/>
      </c>
      <c r="V222" s="3">
        <f t="shared" si="42"/>
        <v>1.1159456077401812E-10</v>
      </c>
      <c r="W222" s="41"/>
    </row>
    <row r="223" spans="1:23" x14ac:dyDescent="0.2">
      <c r="A223" s="22" t="s">
        <v>75</v>
      </c>
      <c r="B223" s="33" t="s">
        <v>18</v>
      </c>
      <c r="C223" s="34">
        <v>54380.811099999999</v>
      </c>
      <c r="D223" s="34">
        <v>2.9999999999999997E-4</v>
      </c>
      <c r="E223" s="19">
        <f t="shared" si="45"/>
        <v>17407.993606567208</v>
      </c>
      <c r="F223">
        <f t="shared" si="46"/>
        <v>17408</v>
      </c>
      <c r="G223" s="19">
        <f t="shared" si="49"/>
        <v>-9.859999998298008E-3</v>
      </c>
      <c r="K223">
        <f t="shared" si="51"/>
        <v>-9.859999998298008E-3</v>
      </c>
      <c r="O223">
        <f t="shared" si="48"/>
        <v>-8.5838651165081152E-3</v>
      </c>
      <c r="P223">
        <f t="shared" si="47"/>
        <v>5.3284578643834034E-3</v>
      </c>
      <c r="Q223" s="13">
        <f t="shared" si="50"/>
        <v>39362.311099999999</v>
      </c>
      <c r="R223" s="3">
        <f t="shared" si="52"/>
        <v>1</v>
      </c>
      <c r="S223" s="19">
        <f>G223</f>
        <v>-9.859999998298008E-3</v>
      </c>
      <c r="U223" s="3">
        <f t="shared" si="41"/>
        <v>1.6285202365209035E-6</v>
      </c>
      <c r="V223" s="3" t="str">
        <f t="shared" si="42"/>
        <v/>
      </c>
    </row>
    <row r="224" spans="1:23" x14ac:dyDescent="0.2">
      <c r="A224" s="62" t="s">
        <v>750</v>
      </c>
      <c r="B224" s="63" t="s">
        <v>18</v>
      </c>
      <c r="C224" s="64">
        <v>54389.309699999998</v>
      </c>
      <c r="D224" s="64" t="s">
        <v>74</v>
      </c>
      <c r="E224" s="19">
        <f t="shared" si="45"/>
        <v>17413.504278769229</v>
      </c>
      <c r="F224">
        <f t="shared" si="46"/>
        <v>17413.5</v>
      </c>
      <c r="G224" s="19">
        <f t="shared" si="49"/>
        <v>6.5987499983748421E-3</v>
      </c>
      <c r="K224">
        <f t="shared" si="51"/>
        <v>6.5987499983748421E-3</v>
      </c>
      <c r="O224">
        <f t="shared" si="48"/>
        <v>-8.5339881733050345E-3</v>
      </c>
      <c r="P224">
        <f t="shared" si="47"/>
        <v>5.2862979441781954E-3</v>
      </c>
      <c r="Q224" s="13">
        <f t="shared" si="50"/>
        <v>39370.809699999998</v>
      </c>
      <c r="R224" s="3">
        <f t="shared" si="52"/>
        <v>1</v>
      </c>
      <c r="T224" s="19">
        <f>G224</f>
        <v>6.5987499983748421E-3</v>
      </c>
      <c r="U224" s="3" t="str">
        <f t="shared" si="41"/>
        <v/>
      </c>
      <c r="V224" s="3">
        <f t="shared" si="42"/>
        <v>1.7225303945649976E-6</v>
      </c>
      <c r="W224" s="41"/>
    </row>
    <row r="225" spans="1:23" x14ac:dyDescent="0.2">
      <c r="A225" s="34" t="s">
        <v>66</v>
      </c>
      <c r="B225" s="33" t="s">
        <v>18</v>
      </c>
      <c r="C225" s="34">
        <v>54433.246899999998</v>
      </c>
      <c r="D225" s="34">
        <v>2.0000000000000001E-4</v>
      </c>
      <c r="E225" s="19">
        <f t="shared" si="45"/>
        <v>17441.994089640983</v>
      </c>
      <c r="F225">
        <f t="shared" si="46"/>
        <v>17442</v>
      </c>
      <c r="G225" s="19">
        <f t="shared" si="49"/>
        <v>-9.115000008023344E-3</v>
      </c>
      <c r="K225">
        <f t="shared" si="51"/>
        <v>-9.115000008023344E-3</v>
      </c>
      <c r="O225">
        <f t="shared" si="48"/>
        <v>-8.2741317139177206E-3</v>
      </c>
      <c r="P225">
        <f t="shared" si="47"/>
        <v>5.0666468010042778E-3</v>
      </c>
      <c r="Q225" s="13">
        <f t="shared" si="50"/>
        <v>39414.746899999998</v>
      </c>
      <c r="R225" s="3">
        <f t="shared" si="52"/>
        <v>1</v>
      </c>
      <c r="S225" s="19">
        <f>G225</f>
        <v>-9.115000008023344E-3</v>
      </c>
      <c r="U225" s="3">
        <f t="shared" si="41"/>
        <v>7.0705948803210115E-7</v>
      </c>
      <c r="V225" s="3" t="str">
        <f t="shared" si="42"/>
        <v/>
      </c>
      <c r="W225" s="41"/>
    </row>
    <row r="226" spans="1:23" x14ac:dyDescent="0.2">
      <c r="A226" s="34" t="s">
        <v>66</v>
      </c>
      <c r="B226" s="33" t="s">
        <v>18</v>
      </c>
      <c r="C226" s="34">
        <v>54433.247199999998</v>
      </c>
      <c r="D226" s="34">
        <v>2.0000000000000001E-4</v>
      </c>
      <c r="E226" s="19">
        <f t="shared" si="45"/>
        <v>17441.994284167336</v>
      </c>
      <c r="F226">
        <f t="shared" si="46"/>
        <v>17442</v>
      </c>
      <c r="G226" s="19">
        <f t="shared" si="49"/>
        <v>-8.8150000083260238E-3</v>
      </c>
      <c r="K226">
        <f t="shared" si="51"/>
        <v>-8.8150000083260238E-3</v>
      </c>
      <c r="O226">
        <f t="shared" si="48"/>
        <v>-8.2741317139177206E-3</v>
      </c>
      <c r="P226">
        <f t="shared" si="47"/>
        <v>5.0666468010042778E-3</v>
      </c>
      <c r="Q226" s="13">
        <f t="shared" si="50"/>
        <v>39414.747199999998</v>
      </c>
      <c r="R226" s="3">
        <f t="shared" si="52"/>
        <v>1</v>
      </c>
      <c r="S226" s="19">
        <f>G226</f>
        <v>-8.8150000083260238E-3</v>
      </c>
      <c r="U226" s="3">
        <f t="shared" si="41"/>
        <v>2.9253851189614693E-7</v>
      </c>
      <c r="V226" s="3" t="str">
        <f t="shared" si="42"/>
        <v/>
      </c>
      <c r="W226" s="41"/>
    </row>
    <row r="227" spans="1:23" x14ac:dyDescent="0.2">
      <c r="A227" s="34" t="s">
        <v>66</v>
      </c>
      <c r="B227" s="33" t="s">
        <v>18</v>
      </c>
      <c r="C227" s="34">
        <v>54433.247199999998</v>
      </c>
      <c r="D227" s="34">
        <v>2.0000000000000001E-4</v>
      </c>
      <c r="E227" s="19">
        <f t="shared" si="45"/>
        <v>17441.994284167336</v>
      </c>
      <c r="F227">
        <f t="shared" si="46"/>
        <v>17442</v>
      </c>
      <c r="G227" s="19">
        <f t="shared" si="49"/>
        <v>-8.8150000083260238E-3</v>
      </c>
      <c r="K227">
        <f t="shared" si="51"/>
        <v>-8.8150000083260238E-3</v>
      </c>
      <c r="O227">
        <f t="shared" si="48"/>
        <v>-8.2741317139177206E-3</v>
      </c>
      <c r="P227">
        <f t="shared" si="47"/>
        <v>5.0666468010042778E-3</v>
      </c>
      <c r="Q227" s="13">
        <f t="shared" si="50"/>
        <v>39414.747199999998</v>
      </c>
      <c r="R227" s="3">
        <f t="shared" si="52"/>
        <v>1</v>
      </c>
      <c r="S227" s="19">
        <f>G227</f>
        <v>-8.8150000083260238E-3</v>
      </c>
      <c r="U227" s="3">
        <f t="shared" si="41"/>
        <v>2.9253851189614693E-7</v>
      </c>
      <c r="V227" s="3" t="str">
        <f t="shared" si="42"/>
        <v/>
      </c>
      <c r="W227" s="41"/>
    </row>
    <row r="228" spans="1:23" x14ac:dyDescent="0.2">
      <c r="A228" s="37" t="s">
        <v>70</v>
      </c>
      <c r="B228" s="38" t="s">
        <v>19</v>
      </c>
      <c r="C228" s="37">
        <v>54614.469700000001</v>
      </c>
      <c r="D228" s="37">
        <v>1E-4</v>
      </c>
      <c r="E228" s="19">
        <f t="shared" si="45"/>
        <v>17559.502790642633</v>
      </c>
      <c r="F228">
        <f t="shared" si="46"/>
        <v>17559.5</v>
      </c>
      <c r="G228" s="19">
        <f t="shared" si="49"/>
        <v>4.3037499999627471E-3</v>
      </c>
      <c r="K228">
        <f t="shared" si="51"/>
        <v>4.3037499999627471E-3</v>
      </c>
      <c r="O228">
        <f t="shared" si="48"/>
        <v>-7.1795063132325462E-3</v>
      </c>
      <c r="P228">
        <f t="shared" si="47"/>
        <v>4.1413832105797752E-3</v>
      </c>
      <c r="Q228" s="13">
        <f t="shared" si="50"/>
        <v>39595.969700000001</v>
      </c>
      <c r="R228" s="3">
        <f t="shared" si="52"/>
        <v>1</v>
      </c>
      <c r="T228" s="19">
        <f>G228</f>
        <v>4.3037499999627471E-3</v>
      </c>
      <c r="U228" s="3" t="str">
        <f t="shared" si="41"/>
        <v/>
      </c>
      <c r="V228" s="3">
        <f t="shared" si="42"/>
        <v>2.636297429453436E-8</v>
      </c>
      <c r="W228" s="41"/>
    </row>
    <row r="229" spans="1:23" x14ac:dyDescent="0.2">
      <c r="A229" s="37" t="s">
        <v>70</v>
      </c>
      <c r="B229" s="38" t="s">
        <v>18</v>
      </c>
      <c r="C229" s="37">
        <v>54644.53</v>
      </c>
      <c r="D229" s="37">
        <v>1E-4</v>
      </c>
      <c r="E229" s="19">
        <f t="shared" si="45"/>
        <v>17578.994525704224</v>
      </c>
      <c r="F229">
        <f t="shared" si="46"/>
        <v>17579</v>
      </c>
      <c r="G229" s="19">
        <f t="shared" si="49"/>
        <v>-8.4425000022747554E-3</v>
      </c>
      <c r="K229">
        <f t="shared" si="51"/>
        <v>-8.4425000022747554E-3</v>
      </c>
      <c r="O229">
        <f t="shared" si="48"/>
        <v>-6.9944863953432766E-3</v>
      </c>
      <c r="P229">
        <f t="shared" si="47"/>
        <v>3.9849898056586808E-3</v>
      </c>
      <c r="Q229" s="13">
        <f t="shared" si="50"/>
        <v>39626.03</v>
      </c>
      <c r="R229" s="3">
        <f t="shared" si="52"/>
        <v>1</v>
      </c>
      <c r="S229" s="19">
        <f>G229</f>
        <v>-8.4425000022747554E-3</v>
      </c>
      <c r="U229" s="3">
        <f t="shared" si="41"/>
        <v>2.096743405858711E-6</v>
      </c>
      <c r="V229" s="3" t="str">
        <f t="shared" si="42"/>
        <v/>
      </c>
      <c r="W229" s="41"/>
    </row>
    <row r="230" spans="1:23" x14ac:dyDescent="0.2">
      <c r="A230" s="22" t="s">
        <v>77</v>
      </c>
      <c r="B230" s="33" t="s">
        <v>19</v>
      </c>
      <c r="C230" s="34">
        <v>54680.785400000001</v>
      </c>
      <c r="D230" s="34">
        <v>5.9999999999999995E-4</v>
      </c>
      <c r="E230" s="19">
        <f t="shared" si="45"/>
        <v>17602.503294790098</v>
      </c>
      <c r="F230">
        <f t="shared" si="46"/>
        <v>17602.5</v>
      </c>
      <c r="G230" s="19">
        <f t="shared" si="49"/>
        <v>5.081250004877802E-3</v>
      </c>
      <c r="K230">
        <f t="shared" si="51"/>
        <v>5.081250004877802E-3</v>
      </c>
      <c r="O230">
        <f t="shared" si="48"/>
        <v>-6.7703427472047464E-3</v>
      </c>
      <c r="P230">
        <f t="shared" si="47"/>
        <v>3.7955259429366135E-3</v>
      </c>
      <c r="Q230" s="13">
        <f t="shared" si="50"/>
        <v>39662.285400000001</v>
      </c>
      <c r="R230" s="3">
        <f t="shared" si="52"/>
        <v>1</v>
      </c>
      <c r="T230" s="19">
        <f>G230</f>
        <v>5.081250004877802E-3</v>
      </c>
      <c r="U230" s="3" t="str">
        <f t="shared" si="41"/>
        <v/>
      </c>
      <c r="V230" s="3">
        <f t="shared" si="42"/>
        <v>1.6530863634545493E-6</v>
      </c>
      <c r="W230" s="41"/>
    </row>
    <row r="231" spans="1:23" x14ac:dyDescent="0.2">
      <c r="A231" s="37" t="s">
        <v>70</v>
      </c>
      <c r="B231" s="38" t="s">
        <v>18</v>
      </c>
      <c r="C231" s="37">
        <v>54746.316400000003</v>
      </c>
      <c r="D231" s="37">
        <v>1E-4</v>
      </c>
      <c r="E231" s="19">
        <f t="shared" si="45"/>
        <v>17644.994982841155</v>
      </c>
      <c r="F231">
        <f t="shared" si="46"/>
        <v>17645</v>
      </c>
      <c r="G231" s="19">
        <f t="shared" si="49"/>
        <v>-7.7374999964376912E-3</v>
      </c>
      <c r="K231">
        <f t="shared" si="51"/>
        <v>-7.7374999964376912E-3</v>
      </c>
      <c r="O231">
        <f t="shared" si="48"/>
        <v>-6.36187526708958E-3</v>
      </c>
      <c r="P231">
        <f t="shared" si="47"/>
        <v>3.4502570619235852E-3</v>
      </c>
      <c r="Q231" s="13">
        <f t="shared" si="50"/>
        <v>39727.816400000003</v>
      </c>
      <c r="R231" s="3">
        <f t="shared" si="52"/>
        <v>1</v>
      </c>
      <c r="S231" s="19">
        <f>G231</f>
        <v>-7.7374999964376912E-3</v>
      </c>
      <c r="U231" s="3">
        <f t="shared" si="41"/>
        <v>1.8923433959940642E-6</v>
      </c>
      <c r="V231" s="3" t="str">
        <f t="shared" si="42"/>
        <v/>
      </c>
      <c r="W231" s="41"/>
    </row>
    <row r="232" spans="1:23" x14ac:dyDescent="0.2">
      <c r="A232" s="22" t="s">
        <v>78</v>
      </c>
      <c r="B232" s="33" t="s">
        <v>18</v>
      </c>
      <c r="C232" s="34">
        <v>54829.5959</v>
      </c>
      <c r="D232" s="34">
        <v>1E-4</v>
      </c>
      <c r="E232" s="19">
        <f t="shared" si="45"/>
        <v>17698.995174125401</v>
      </c>
      <c r="F232">
        <f t="shared" si="46"/>
        <v>17699</v>
      </c>
      <c r="G232" s="19">
        <f t="shared" si="49"/>
        <v>-7.4425000057090074E-3</v>
      </c>
      <c r="K232">
        <f t="shared" si="51"/>
        <v>-7.4425000057090074E-3</v>
      </c>
      <c r="O232">
        <f t="shared" si="48"/>
        <v>-5.837511450740164E-3</v>
      </c>
      <c r="P232">
        <f t="shared" si="47"/>
        <v>3.0070234706872923E-3</v>
      </c>
      <c r="Q232" s="13">
        <f t="shared" si="50"/>
        <v>39811.0959</v>
      </c>
      <c r="R232" s="3">
        <f t="shared" si="52"/>
        <v>1</v>
      </c>
      <c r="S232" s="19">
        <f>G232</f>
        <v>-7.4425000057090074E-3</v>
      </c>
      <c r="U232" s="3">
        <f t="shared" si="41"/>
        <v>2.5759882615809757E-6</v>
      </c>
      <c r="V232" s="3" t="str">
        <f t="shared" si="42"/>
        <v/>
      </c>
    </row>
    <row r="233" spans="1:23" x14ac:dyDescent="0.2">
      <c r="A233" s="37" t="s">
        <v>70</v>
      </c>
      <c r="B233" s="38" t="s">
        <v>19</v>
      </c>
      <c r="C233" s="37">
        <v>55015.441500000001</v>
      </c>
      <c r="D233" s="37">
        <v>5.9999999999999995E-4</v>
      </c>
      <c r="E233" s="19">
        <f t="shared" si="45"/>
        <v>17819.501396537107</v>
      </c>
      <c r="F233">
        <f t="shared" si="46"/>
        <v>17819.5</v>
      </c>
      <c r="G233" s="19">
        <f t="shared" si="49"/>
        <v>2.1537499997066334E-3</v>
      </c>
      <c r="K233">
        <f t="shared" si="51"/>
        <v>2.1537499997066334E-3</v>
      </c>
      <c r="O233">
        <f t="shared" si="48"/>
        <v>-4.6486281832589698E-3</v>
      </c>
      <c r="P233">
        <f t="shared" si="47"/>
        <v>2.0020857084384835E-3</v>
      </c>
      <c r="Q233" s="13">
        <f t="shared" si="50"/>
        <v>39996.941500000001</v>
      </c>
      <c r="R233" s="3">
        <f t="shared" si="52"/>
        <v>1</v>
      </c>
      <c r="T233" s="19">
        <f>G233</f>
        <v>2.1537499997066334E-3</v>
      </c>
      <c r="U233" s="3" t="str">
        <f t="shared" si="41"/>
        <v/>
      </c>
      <c r="V233" s="3">
        <f t="shared" si="42"/>
        <v>2.300205724587022E-8</v>
      </c>
      <c r="W233" s="41"/>
    </row>
    <row r="234" spans="1:23" x14ac:dyDescent="0.2">
      <c r="A234" s="37" t="s">
        <v>70</v>
      </c>
      <c r="B234" s="38" t="s">
        <v>18</v>
      </c>
      <c r="C234" s="37">
        <v>55022.373</v>
      </c>
      <c r="D234" s="37">
        <v>5.0000000000000001E-4</v>
      </c>
      <c r="E234" s="19">
        <f t="shared" si="45"/>
        <v>17823.995927915017</v>
      </c>
      <c r="F234">
        <f t="shared" si="46"/>
        <v>17824</v>
      </c>
      <c r="G234" s="19">
        <f t="shared" si="49"/>
        <v>-6.2800000014249235E-3</v>
      </c>
      <c r="K234">
        <f t="shared" si="51"/>
        <v>-6.2800000014249235E-3</v>
      </c>
      <c r="O234">
        <f t="shared" si="48"/>
        <v>-4.6037922919065439E-3</v>
      </c>
      <c r="P234">
        <f t="shared" si="47"/>
        <v>1.9641868822403508E-3</v>
      </c>
      <c r="Q234" s="13">
        <f t="shared" si="50"/>
        <v>40003.873</v>
      </c>
      <c r="R234" s="3">
        <f t="shared" si="52"/>
        <v>1</v>
      </c>
      <c r="S234" s="19">
        <f>G234</f>
        <v>-6.2800000014249235E-3</v>
      </c>
      <c r="U234" s="3">
        <f t="shared" si="41"/>
        <v>2.8096722854488526E-6</v>
      </c>
      <c r="V234" s="3" t="str">
        <f t="shared" si="42"/>
        <v/>
      </c>
      <c r="W234" s="41"/>
    </row>
    <row r="235" spans="1:23" x14ac:dyDescent="0.2">
      <c r="A235" s="22" t="s">
        <v>79</v>
      </c>
      <c r="B235" s="33" t="s">
        <v>18</v>
      </c>
      <c r="C235" s="34">
        <v>55088.688099999999</v>
      </c>
      <c r="D235" s="34">
        <v>1E-4</v>
      </c>
      <c r="E235" s="19">
        <f t="shared" si="45"/>
        <v>17866.996043009774</v>
      </c>
      <c r="F235">
        <f t="shared" si="46"/>
        <v>17867</v>
      </c>
      <c r="G235" s="19">
        <f t="shared" si="49"/>
        <v>-6.1025000031804666E-3</v>
      </c>
      <c r="K235">
        <f t="shared" si="51"/>
        <v>-6.1025000031804666E-3</v>
      </c>
      <c r="O235">
        <f t="shared" si="48"/>
        <v>-4.1739926458180757E-3</v>
      </c>
      <c r="P235">
        <f t="shared" si="47"/>
        <v>1.6008863746383227E-3</v>
      </c>
      <c r="Q235" s="13">
        <f t="shared" si="50"/>
        <v>40070.188099999999</v>
      </c>
      <c r="R235" s="3">
        <f t="shared" si="52"/>
        <v>1</v>
      </c>
      <c r="S235" s="19">
        <f>G235</f>
        <v>-6.1025000031804666E-3</v>
      </c>
      <c r="U235" s="3">
        <f t="shared" si="41"/>
        <v>3.7191406274008725E-6</v>
      </c>
      <c r="V235" s="3" t="str">
        <f t="shared" si="42"/>
        <v/>
      </c>
      <c r="W235" s="41"/>
    </row>
    <row r="236" spans="1:23" x14ac:dyDescent="0.2">
      <c r="A236" s="22" t="s">
        <v>79</v>
      </c>
      <c r="B236" s="33" t="s">
        <v>18</v>
      </c>
      <c r="C236" s="34">
        <v>55105.653599999998</v>
      </c>
      <c r="D236" s="34">
        <v>2.9999999999999997E-4</v>
      </c>
      <c r="E236" s="19">
        <f t="shared" si="45"/>
        <v>17877.996832462555</v>
      </c>
      <c r="F236">
        <f t="shared" si="46"/>
        <v>17878</v>
      </c>
      <c r="G236" s="19">
        <f t="shared" si="49"/>
        <v>-4.885000002104789E-3</v>
      </c>
      <c r="K236">
        <f t="shared" si="51"/>
        <v>-4.885000002104789E-3</v>
      </c>
      <c r="O236">
        <f t="shared" si="48"/>
        <v>-4.06366871736251E-3</v>
      </c>
      <c r="P236">
        <f t="shared" si="47"/>
        <v>1.5076319022967926E-3</v>
      </c>
      <c r="Q236" s="13">
        <f t="shared" si="50"/>
        <v>40087.153599999998</v>
      </c>
      <c r="R236" s="3">
        <f t="shared" si="52"/>
        <v>1</v>
      </c>
      <c r="S236" s="19">
        <f>G236</f>
        <v>-4.885000002104789E-3</v>
      </c>
      <c r="U236" s="3">
        <f t="shared" si="41"/>
        <v>6.7458507929640261E-7</v>
      </c>
      <c r="V236" s="3" t="str">
        <f t="shared" si="42"/>
        <v/>
      </c>
      <c r="W236" s="41"/>
    </row>
    <row r="237" spans="1:23" x14ac:dyDescent="0.2">
      <c r="A237" s="22" t="s">
        <v>79</v>
      </c>
      <c r="B237" s="33" t="s">
        <v>18</v>
      </c>
      <c r="C237" s="34">
        <v>55112.600200000001</v>
      </c>
      <c r="D237" s="34">
        <v>1E-4</v>
      </c>
      <c r="E237" s="19">
        <f t="shared" si="45"/>
        <v>17882.50115500022</v>
      </c>
      <c r="F237">
        <f t="shared" si="46"/>
        <v>17882.5</v>
      </c>
      <c r="G237" s="19">
        <f t="shared" si="49"/>
        <v>1.7812500009313226E-3</v>
      </c>
      <c r="K237">
        <f t="shared" si="51"/>
        <v>1.7812500009313226E-3</v>
      </c>
      <c r="O237">
        <f t="shared" si="48"/>
        <v>-4.0184948049111317E-3</v>
      </c>
      <c r="P237">
        <f t="shared" si="47"/>
        <v>1.4694473540466592E-3</v>
      </c>
      <c r="Q237" s="13">
        <f t="shared" si="50"/>
        <v>40094.100200000001</v>
      </c>
      <c r="R237" s="3">
        <f t="shared" si="52"/>
        <v>1</v>
      </c>
      <c r="T237" s="19">
        <f>G237</f>
        <v>1.7812500009313226E-3</v>
      </c>
      <c r="U237" s="3" t="str">
        <f t="shared" ref="U237:U300" si="53">IF(S237&lt;&gt;"",R237*(O237-S237)^2,"")</f>
        <v/>
      </c>
      <c r="V237" s="3">
        <f t="shared" ref="V237:V300" si="54">IF(T237&lt;&gt;"",R237*(P237-T237)^2,"")</f>
        <v>9.7220890604282072E-8</v>
      </c>
      <c r="W237" s="41"/>
    </row>
    <row r="238" spans="1:23" x14ac:dyDescent="0.2">
      <c r="A238" s="62" t="s">
        <v>819</v>
      </c>
      <c r="B238" s="63" t="s">
        <v>19</v>
      </c>
      <c r="C238" s="64">
        <v>55130.327100000002</v>
      </c>
      <c r="D238" s="64" t="s">
        <v>74</v>
      </c>
      <c r="E238" s="19">
        <f t="shared" si="45"/>
        <v>17893.99565233602</v>
      </c>
      <c r="F238">
        <f t="shared" si="46"/>
        <v>17894</v>
      </c>
      <c r="G238" s="19">
        <f t="shared" si="49"/>
        <v>-6.7049999997834675E-3</v>
      </c>
      <c r="K238">
        <f t="shared" si="51"/>
        <v>-6.7049999997834675E-3</v>
      </c>
      <c r="O238">
        <f t="shared" si="48"/>
        <v>-3.9029444034267636E-3</v>
      </c>
      <c r="P238">
        <f t="shared" si="47"/>
        <v>1.3717750551163611E-3</v>
      </c>
      <c r="Q238" s="13">
        <f t="shared" si="50"/>
        <v>40111.827100000002</v>
      </c>
      <c r="R238" s="3">
        <f t="shared" si="52"/>
        <v>1</v>
      </c>
      <c r="S238" s="19">
        <f t="shared" ref="S238:S243" si="55">G238</f>
        <v>-6.7049999997834675E-3</v>
      </c>
      <c r="U238" s="3">
        <f t="shared" si="53"/>
        <v>7.8515155650739245E-6</v>
      </c>
      <c r="V238" s="3" t="str">
        <f t="shared" si="54"/>
        <v/>
      </c>
      <c r="W238" s="41"/>
    </row>
    <row r="239" spans="1:23" x14ac:dyDescent="0.2">
      <c r="A239" s="22" t="s">
        <v>71</v>
      </c>
      <c r="B239" s="33" t="s">
        <v>18</v>
      </c>
      <c r="C239" s="34">
        <v>55130.327190000004</v>
      </c>
      <c r="D239" s="34">
        <v>5.0000000000000001E-4</v>
      </c>
      <c r="E239" s="19">
        <f t="shared" si="45"/>
        <v>17893.995710693926</v>
      </c>
      <c r="F239">
        <f t="shared" si="46"/>
        <v>17894</v>
      </c>
      <c r="G239" s="19">
        <f t="shared" si="49"/>
        <v>-6.6149999984190799E-3</v>
      </c>
      <c r="K239">
        <f t="shared" si="51"/>
        <v>-6.6149999984190799E-3</v>
      </c>
      <c r="O239">
        <f t="shared" si="48"/>
        <v>-3.9029444034267636E-3</v>
      </c>
      <c r="P239">
        <f t="shared" si="47"/>
        <v>1.3717750551163611E-3</v>
      </c>
      <c r="Q239" s="13">
        <f t="shared" si="50"/>
        <v>40111.827190000004</v>
      </c>
      <c r="R239" s="3">
        <f t="shared" si="52"/>
        <v>1</v>
      </c>
      <c r="S239" s="19">
        <f t="shared" si="55"/>
        <v>-6.6149999984190799E-3</v>
      </c>
      <c r="U239" s="3">
        <f t="shared" si="53"/>
        <v>7.3552455503291271E-6</v>
      </c>
      <c r="V239" s="3" t="str">
        <f t="shared" si="54"/>
        <v/>
      </c>
      <c r="W239" s="41"/>
    </row>
    <row r="240" spans="1:23" x14ac:dyDescent="0.2">
      <c r="A240" s="62" t="s">
        <v>819</v>
      </c>
      <c r="B240" s="63" t="s">
        <v>19</v>
      </c>
      <c r="C240" s="64">
        <v>55130.327299999997</v>
      </c>
      <c r="D240" s="64" t="s">
        <v>74</v>
      </c>
      <c r="E240" s="19">
        <f t="shared" si="45"/>
        <v>17893.995782020251</v>
      </c>
      <c r="F240">
        <f t="shared" si="46"/>
        <v>17894</v>
      </c>
      <c r="G240" s="19">
        <f t="shared" si="49"/>
        <v>-6.5050000048358925E-3</v>
      </c>
      <c r="K240">
        <f t="shared" si="51"/>
        <v>-6.5050000048358925E-3</v>
      </c>
      <c r="O240">
        <f t="shared" si="48"/>
        <v>-3.9029444034267636E-3</v>
      </c>
      <c r="P240">
        <f t="shared" si="47"/>
        <v>1.3717750551163611E-3</v>
      </c>
      <c r="Q240" s="13">
        <f t="shared" si="50"/>
        <v>40111.827299999997</v>
      </c>
      <c r="R240" s="3">
        <f t="shared" si="52"/>
        <v>1</v>
      </c>
      <c r="S240" s="19">
        <f t="shared" si="55"/>
        <v>-6.5050000048358925E-3</v>
      </c>
      <c r="U240" s="3">
        <f t="shared" si="53"/>
        <v>6.7706933528246237E-6</v>
      </c>
      <c r="V240" s="3" t="str">
        <f t="shared" si="54"/>
        <v/>
      </c>
      <c r="W240" s="41"/>
    </row>
    <row r="241" spans="1:23" x14ac:dyDescent="0.2">
      <c r="A241" s="22" t="s">
        <v>71</v>
      </c>
      <c r="B241" s="33" t="s">
        <v>18</v>
      </c>
      <c r="C241" s="34">
        <v>55130.327389999999</v>
      </c>
      <c r="D241" s="34">
        <v>4.0000000000000002E-4</v>
      </c>
      <c r="E241" s="19">
        <f t="shared" si="45"/>
        <v>17893.995840378157</v>
      </c>
      <c r="F241">
        <f t="shared" si="46"/>
        <v>17894</v>
      </c>
      <c r="G241" s="19">
        <f t="shared" si="49"/>
        <v>-6.4150000034715049E-3</v>
      </c>
      <c r="K241">
        <f t="shared" si="51"/>
        <v>-6.4150000034715049E-3</v>
      </c>
      <c r="O241">
        <f t="shared" si="48"/>
        <v>-3.9029444034267636E-3</v>
      </c>
      <c r="P241">
        <f t="shared" si="47"/>
        <v>1.3717750551163611E-3</v>
      </c>
      <c r="Q241" s="13">
        <f t="shared" si="50"/>
        <v>40111.827389999999</v>
      </c>
      <c r="R241" s="3">
        <f t="shared" si="52"/>
        <v>1</v>
      </c>
      <c r="S241" s="19">
        <f t="shared" si="55"/>
        <v>-6.4150000034715049E-3</v>
      </c>
      <c r="U241" s="3">
        <f t="shared" si="53"/>
        <v>6.3104233377161452E-6</v>
      </c>
      <c r="V241" s="3" t="str">
        <f t="shared" si="54"/>
        <v/>
      </c>
      <c r="W241" s="41"/>
    </row>
    <row r="242" spans="1:23" x14ac:dyDescent="0.2">
      <c r="A242" s="62" t="s">
        <v>819</v>
      </c>
      <c r="B242" s="63" t="s">
        <v>19</v>
      </c>
      <c r="C242" s="64">
        <v>55130.328000000001</v>
      </c>
      <c r="D242" s="64" t="s">
        <v>74</v>
      </c>
      <c r="E242" s="19">
        <f t="shared" si="45"/>
        <v>17893.996235915078</v>
      </c>
      <c r="F242">
        <f t="shared" si="46"/>
        <v>17894</v>
      </c>
      <c r="G242" s="19">
        <f t="shared" si="49"/>
        <v>-5.805000000691507E-3</v>
      </c>
      <c r="K242">
        <f t="shared" si="51"/>
        <v>-5.805000000691507E-3</v>
      </c>
      <c r="O242">
        <f t="shared" si="48"/>
        <v>-3.9029444034267636E-3</v>
      </c>
      <c r="P242">
        <f t="shared" si="47"/>
        <v>1.3717750551163611E-3</v>
      </c>
      <c r="Q242" s="13">
        <f t="shared" si="50"/>
        <v>40111.828000000001</v>
      </c>
      <c r="R242" s="3">
        <f t="shared" si="52"/>
        <v>1</v>
      </c>
      <c r="S242" s="19">
        <f t="shared" si="55"/>
        <v>-5.805000000691507E-3</v>
      </c>
      <c r="U242" s="3">
        <f t="shared" si="53"/>
        <v>3.6178154950861398E-6</v>
      </c>
      <c r="V242" s="3" t="str">
        <f t="shared" si="54"/>
        <v/>
      </c>
      <c r="W242" s="41"/>
    </row>
    <row r="243" spans="1:23" x14ac:dyDescent="0.2">
      <c r="A243" s="22" t="s">
        <v>71</v>
      </c>
      <c r="B243" s="33" t="s">
        <v>18</v>
      </c>
      <c r="C243" s="34">
        <v>55130.328090000003</v>
      </c>
      <c r="D243" s="34">
        <v>2.0000000000000001E-4</v>
      </c>
      <c r="E243" s="19">
        <f t="shared" si="45"/>
        <v>17893.996294272984</v>
      </c>
      <c r="F243">
        <f t="shared" si="46"/>
        <v>17894</v>
      </c>
      <c r="G243" s="19">
        <f t="shared" si="49"/>
        <v>-5.7149999993271194E-3</v>
      </c>
      <c r="K243">
        <f t="shared" si="51"/>
        <v>-5.7149999993271194E-3</v>
      </c>
      <c r="O243">
        <f t="shared" si="48"/>
        <v>-3.9029444034267636E-3</v>
      </c>
      <c r="P243">
        <f t="shared" si="47"/>
        <v>1.3717750551163611E-3</v>
      </c>
      <c r="Q243" s="13">
        <f t="shared" si="50"/>
        <v>40111.828090000003</v>
      </c>
      <c r="R243" s="3">
        <f t="shared" si="52"/>
        <v>1</v>
      </c>
      <c r="S243" s="19">
        <f t="shared" si="55"/>
        <v>-5.7149999993271194E-3</v>
      </c>
      <c r="U243" s="3">
        <f t="shared" si="53"/>
        <v>3.2835454826337937E-6</v>
      </c>
      <c r="V243" s="3" t="str">
        <f t="shared" si="54"/>
        <v/>
      </c>
      <c r="W243" s="41"/>
    </row>
    <row r="244" spans="1:23" x14ac:dyDescent="0.2">
      <c r="A244" s="37" t="s">
        <v>69</v>
      </c>
      <c r="B244" s="38" t="s">
        <v>19</v>
      </c>
      <c r="C244" s="37">
        <v>55135.7336</v>
      </c>
      <c r="D244" s="37">
        <v>8.0000000000000004E-4</v>
      </c>
      <c r="E244" s="19">
        <f t="shared" si="45"/>
        <v>17897.501341421306</v>
      </c>
      <c r="F244">
        <f t="shared" si="46"/>
        <v>17897.5</v>
      </c>
      <c r="G244" s="19">
        <f t="shared" si="49"/>
        <v>2.0687500000349246E-3</v>
      </c>
      <c r="K244">
        <f t="shared" si="51"/>
        <v>2.0687500000349246E-3</v>
      </c>
      <c r="O244">
        <f t="shared" si="48"/>
        <v>-3.8677473263689257E-3</v>
      </c>
      <c r="P244">
        <f t="shared" si="47"/>
        <v>1.3420237138167734E-3</v>
      </c>
      <c r="Q244" s="13">
        <f t="shared" si="50"/>
        <v>40117.2336</v>
      </c>
      <c r="R244" s="3">
        <f t="shared" si="52"/>
        <v>1</v>
      </c>
      <c r="T244" s="19">
        <f>G244</f>
        <v>2.0687500000349246E-3</v>
      </c>
      <c r="U244" s="3" t="str">
        <f t="shared" si="53"/>
        <v/>
      </c>
      <c r="V244" s="3">
        <f t="shared" si="54"/>
        <v>5.2813109508042621E-7</v>
      </c>
      <c r="W244" s="41"/>
    </row>
    <row r="245" spans="1:23" x14ac:dyDescent="0.2">
      <c r="A245" s="62" t="s">
        <v>835</v>
      </c>
      <c r="B245" s="63" t="s">
        <v>19</v>
      </c>
      <c r="C245" s="64">
        <v>55147.291899999997</v>
      </c>
      <c r="D245" s="64" t="s">
        <v>74</v>
      </c>
      <c r="E245" s="19">
        <f t="shared" si="45"/>
        <v>17904.995987893974</v>
      </c>
      <c r="F245">
        <f t="shared" si="46"/>
        <v>17905</v>
      </c>
      <c r="G245" s="19">
        <f t="shared" si="49"/>
        <v>-6.1875000028521754E-3</v>
      </c>
      <c r="K245">
        <f t="shared" si="51"/>
        <v>-6.1875000028521754E-3</v>
      </c>
      <c r="O245">
        <f t="shared" si="48"/>
        <v>-3.7922797756211432E-3</v>
      </c>
      <c r="P245">
        <f t="shared" si="47"/>
        <v>1.2782325968540855E-3</v>
      </c>
      <c r="Q245" s="13">
        <f t="shared" si="50"/>
        <v>40128.791899999997</v>
      </c>
      <c r="R245" s="3">
        <f t="shared" si="52"/>
        <v>1</v>
      </c>
      <c r="S245" s="19">
        <f>G245</f>
        <v>-6.1875000028521754E-3</v>
      </c>
      <c r="U245" s="3">
        <f t="shared" si="53"/>
        <v>5.7370799369366776E-6</v>
      </c>
      <c r="V245" s="3" t="str">
        <f t="shared" si="54"/>
        <v/>
      </c>
      <c r="W245" s="41"/>
    </row>
    <row r="246" spans="1:23" x14ac:dyDescent="0.2">
      <c r="A246" s="34" t="s">
        <v>80</v>
      </c>
      <c r="B246" s="33" t="s">
        <v>19</v>
      </c>
      <c r="C246" s="34">
        <v>55486.580099999999</v>
      </c>
      <c r="D246" s="34">
        <v>1E-4</v>
      </c>
      <c r="E246" s="19">
        <f t="shared" si="45"/>
        <v>18124.997641367972</v>
      </c>
      <c r="F246">
        <f t="shared" si="46"/>
        <v>18125</v>
      </c>
      <c r="G246" s="19">
        <f t="shared" si="49"/>
        <v>-3.6374999981489964E-3</v>
      </c>
      <c r="K246">
        <f t="shared" si="51"/>
        <v>-3.6374999981489964E-3</v>
      </c>
      <c r="O246">
        <f t="shared" si="48"/>
        <v>-1.5587230985647615E-3</v>
      </c>
      <c r="P246">
        <f t="shared" si="47"/>
        <v>-6.0974539921307717E-4</v>
      </c>
      <c r="Q246" s="13">
        <f t="shared" si="50"/>
        <v>40468.080099999999</v>
      </c>
      <c r="R246" s="3">
        <f t="shared" si="52"/>
        <v>1</v>
      </c>
      <c r="S246" s="19">
        <f>G246</f>
        <v>-3.6374999981489964E-3</v>
      </c>
      <c r="U246" s="3">
        <f t="shared" si="53"/>
        <v>4.3213133982450442E-6</v>
      </c>
      <c r="V246" s="3" t="str">
        <f t="shared" si="54"/>
        <v/>
      </c>
      <c r="W246" s="41"/>
    </row>
    <row r="247" spans="1:23" x14ac:dyDescent="0.2">
      <c r="A247" s="22" t="s">
        <v>76</v>
      </c>
      <c r="B247" s="33" t="s">
        <v>18</v>
      </c>
      <c r="C247" s="34">
        <v>55751.841500000002</v>
      </c>
      <c r="D247" s="34">
        <v>2.9999999999999997E-4</v>
      </c>
      <c r="E247" s="19">
        <f t="shared" si="45"/>
        <v>18296.998750168186</v>
      </c>
      <c r="F247">
        <f t="shared" si="46"/>
        <v>18297</v>
      </c>
      <c r="G247" s="19">
        <f t="shared" si="49"/>
        <v>-1.927500001329463E-3</v>
      </c>
      <c r="K247">
        <f t="shared" si="51"/>
        <v>-1.927500001329463E-3</v>
      </c>
      <c r="O247">
        <f t="shared" si="48"/>
        <v>1.9641627223414911E-4</v>
      </c>
      <c r="P247">
        <f t="shared" si="47"/>
        <v>-2.0933274126619626E-3</v>
      </c>
      <c r="Q247" s="13">
        <f t="shared" si="50"/>
        <v>40733.341500000002</v>
      </c>
      <c r="R247" s="3">
        <f t="shared" si="52"/>
        <v>1</v>
      </c>
      <c r="S247" s="19">
        <f>G247</f>
        <v>-1.927500001329463E-3</v>
      </c>
      <c r="U247" s="3">
        <f t="shared" si="53"/>
        <v>4.511020337108339E-6</v>
      </c>
      <c r="V247" s="3" t="str">
        <f t="shared" si="54"/>
        <v/>
      </c>
      <c r="W247" s="41"/>
    </row>
    <row r="248" spans="1:23" x14ac:dyDescent="0.2">
      <c r="A248" s="22" t="s">
        <v>84</v>
      </c>
      <c r="B248" s="33" t="s">
        <v>18</v>
      </c>
      <c r="C248" s="34">
        <v>55751.841500000002</v>
      </c>
      <c r="D248" s="34">
        <v>2.9999999999999997E-4</v>
      </c>
      <c r="E248" s="19">
        <f t="shared" si="45"/>
        <v>18296.998750168186</v>
      </c>
      <c r="F248">
        <f t="shared" si="46"/>
        <v>18297</v>
      </c>
      <c r="G248" s="19">
        <f t="shared" si="49"/>
        <v>-1.927500001329463E-3</v>
      </c>
      <c r="K248">
        <f t="shared" si="51"/>
        <v>-1.927500001329463E-3</v>
      </c>
      <c r="O248">
        <f t="shared" si="48"/>
        <v>1.9641627223414911E-4</v>
      </c>
      <c r="P248">
        <f t="shared" si="47"/>
        <v>-2.0933274126619626E-3</v>
      </c>
      <c r="Q248" s="13">
        <f t="shared" si="50"/>
        <v>40733.341500000002</v>
      </c>
      <c r="R248" s="3">
        <f t="shared" si="52"/>
        <v>1</v>
      </c>
      <c r="S248" s="19">
        <f>G248</f>
        <v>-1.927500001329463E-3</v>
      </c>
      <c r="U248" s="3">
        <f t="shared" si="53"/>
        <v>4.511020337108339E-6</v>
      </c>
      <c r="V248" s="3" t="str">
        <f t="shared" si="54"/>
        <v/>
      </c>
      <c r="W248" s="41"/>
    </row>
    <row r="249" spans="1:23" x14ac:dyDescent="0.2">
      <c r="A249" s="22" t="s">
        <v>76</v>
      </c>
      <c r="B249" s="33" t="s">
        <v>19</v>
      </c>
      <c r="C249" s="34">
        <v>55775.744700000003</v>
      </c>
      <c r="D249" s="34">
        <v>2.0000000000000001E-4</v>
      </c>
      <c r="E249" s="19">
        <f t="shared" si="45"/>
        <v>18312.498091210167</v>
      </c>
      <c r="F249">
        <f t="shared" si="46"/>
        <v>18312.5</v>
      </c>
      <c r="G249" s="19">
        <f>+C249-(C$7+F249*C$8)</f>
        <v>-2.9437499979394488E-3</v>
      </c>
      <c r="K249">
        <f t="shared" si="51"/>
        <v>-2.9437499979394488E-3</v>
      </c>
      <c r="O249">
        <f t="shared" si="48"/>
        <v>3.5418080759880614E-4</v>
      </c>
      <c r="P249">
        <f t="shared" si="47"/>
        <v>-2.2266824219115055E-3</v>
      </c>
      <c r="Q249" s="13">
        <f t="shared" si="50"/>
        <v>40757.244700000003</v>
      </c>
      <c r="R249" s="3">
        <f t="shared" si="52"/>
        <v>1</v>
      </c>
      <c r="T249" s="19">
        <f>G249</f>
        <v>-2.9437499979394488E-3</v>
      </c>
      <c r="U249" s="3" t="str">
        <f t="shared" si="53"/>
        <v/>
      </c>
      <c r="V249" s="3">
        <f t="shared" si="54"/>
        <v>5.1418590859059023E-7</v>
      </c>
      <c r="W249" s="41"/>
    </row>
    <row r="250" spans="1:23" x14ac:dyDescent="0.2">
      <c r="A250" s="22" t="s">
        <v>84</v>
      </c>
      <c r="B250" s="33" t="s">
        <v>19</v>
      </c>
      <c r="C250" s="34">
        <v>55775.744700000003</v>
      </c>
      <c r="D250" s="34">
        <v>2.0000000000000001E-4</v>
      </c>
      <c r="E250" s="19">
        <f t="shared" si="45"/>
        <v>18312.498091210167</v>
      </c>
      <c r="F250">
        <f t="shared" si="46"/>
        <v>18312.5</v>
      </c>
      <c r="G250" s="19">
        <f>+C250-(C$7+F250*C$8)</f>
        <v>-2.9437499979394488E-3</v>
      </c>
      <c r="K250">
        <f t="shared" si="51"/>
        <v>-2.9437499979394488E-3</v>
      </c>
      <c r="O250">
        <f t="shared" si="48"/>
        <v>3.5418080759880614E-4</v>
      </c>
      <c r="P250">
        <f t="shared" si="47"/>
        <v>-2.2266824219115055E-3</v>
      </c>
      <c r="Q250" s="13">
        <f t="shared" si="50"/>
        <v>40757.244700000003</v>
      </c>
      <c r="R250" s="3">
        <f t="shared" si="52"/>
        <v>1</v>
      </c>
      <c r="T250" s="19">
        <f>G250</f>
        <v>-2.9437499979394488E-3</v>
      </c>
      <c r="U250" s="3" t="str">
        <f t="shared" si="53"/>
        <v/>
      </c>
      <c r="V250" s="3">
        <f t="shared" si="54"/>
        <v>5.1418590859059023E-7</v>
      </c>
      <c r="W250" s="41"/>
    </row>
    <row r="251" spans="1:23" x14ac:dyDescent="0.2">
      <c r="A251" s="34" t="s">
        <v>90</v>
      </c>
      <c r="B251" s="33"/>
      <c r="C251" s="34">
        <v>55820.467779999999</v>
      </c>
      <c r="D251" s="34" t="s">
        <v>91</v>
      </c>
      <c r="E251" s="19">
        <f t="shared" si="45"/>
        <v>18341.49748331531</v>
      </c>
      <c r="F251">
        <f t="shared" si="46"/>
        <v>18341.5</v>
      </c>
      <c r="G251" s="19">
        <f>+C251-(C$7+F251*C$8)</f>
        <v>-3.8812500060885213E-3</v>
      </c>
      <c r="K251">
        <f t="shared" si="51"/>
        <v>-3.8812500060885213E-3</v>
      </c>
      <c r="O251">
        <f t="shared" si="48"/>
        <v>6.4898937637395651E-4</v>
      </c>
      <c r="P251">
        <f t="shared" si="47"/>
        <v>-2.4758778404191176E-3</v>
      </c>
      <c r="Q251" s="13">
        <f t="shared" si="50"/>
        <v>40801.967779999999</v>
      </c>
      <c r="R251" s="3">
        <f t="shared" si="52"/>
        <v>1</v>
      </c>
      <c r="T251" s="19">
        <f>G251</f>
        <v>-3.8812500060885213E-3</v>
      </c>
      <c r="U251" s="3" t="str">
        <f t="shared" si="53"/>
        <v/>
      </c>
      <c r="V251" s="3">
        <f t="shared" si="54"/>
        <v>1.97507092403831E-6</v>
      </c>
      <c r="W251" s="41"/>
    </row>
    <row r="252" spans="1:23" x14ac:dyDescent="0.2">
      <c r="A252" s="22" t="s">
        <v>82</v>
      </c>
      <c r="B252" s="33" t="s">
        <v>19</v>
      </c>
      <c r="C252" s="34">
        <v>55820.467830000001</v>
      </c>
      <c r="D252" s="34">
        <v>0</v>
      </c>
      <c r="E252" s="19">
        <f t="shared" si="45"/>
        <v>18341.497515736373</v>
      </c>
      <c r="F252">
        <f t="shared" si="46"/>
        <v>18341.5</v>
      </c>
      <c r="G252" s="19">
        <f>+C252-(C$7+F252*C$8)</f>
        <v>-3.8312500037136488E-3</v>
      </c>
      <c r="K252">
        <f t="shared" ref="K252:K283" si="56">G252</f>
        <v>-3.8312500037136488E-3</v>
      </c>
      <c r="O252">
        <f t="shared" si="48"/>
        <v>6.4898937637395651E-4</v>
      </c>
      <c r="P252">
        <f t="shared" si="47"/>
        <v>-2.4758778404191176E-3</v>
      </c>
      <c r="Q252" s="13">
        <f t="shared" si="50"/>
        <v>40801.967830000001</v>
      </c>
      <c r="R252" s="3">
        <f t="shared" ref="R252:R283" si="57">R$18</f>
        <v>1</v>
      </c>
      <c r="T252" s="19">
        <f>G252</f>
        <v>-3.8312500037136488E-3</v>
      </c>
      <c r="U252" s="3" t="str">
        <f t="shared" si="53"/>
        <v/>
      </c>
      <c r="V252" s="3">
        <f t="shared" si="54"/>
        <v>1.8370337010336974E-6</v>
      </c>
      <c r="W252" s="41"/>
    </row>
    <row r="253" spans="1:23" x14ac:dyDescent="0.2">
      <c r="A253" s="37" t="s">
        <v>72</v>
      </c>
      <c r="B253" s="38" t="s">
        <v>19</v>
      </c>
      <c r="C253" s="37">
        <v>55846.685899999997</v>
      </c>
      <c r="D253" s="37">
        <v>2.0000000000000001E-4</v>
      </c>
      <c r="E253" s="19">
        <f t="shared" si="45"/>
        <v>18358.497867504855</v>
      </c>
      <c r="F253">
        <f t="shared" si="46"/>
        <v>18358.5</v>
      </c>
      <c r="G253" s="19">
        <f>+C253-(C$7+F253*C$8)</f>
        <v>-3.2887500055949204E-3</v>
      </c>
      <c r="K253">
        <f t="shared" si="56"/>
        <v>-3.2887500055949204E-3</v>
      </c>
      <c r="O253">
        <f t="shared" si="48"/>
        <v>8.21555944261693E-4</v>
      </c>
      <c r="P253">
        <f t="shared" si="47"/>
        <v>-2.6217446932174327E-3</v>
      </c>
      <c r="Q253" s="13">
        <f t="shared" si="50"/>
        <v>40828.185899999997</v>
      </c>
      <c r="R253" s="3">
        <f t="shared" si="57"/>
        <v>1</v>
      </c>
      <c r="T253" s="19">
        <f>G253</f>
        <v>-3.2887500055949204E-3</v>
      </c>
      <c r="U253" s="3" t="str">
        <f t="shared" si="53"/>
        <v/>
      </c>
      <c r="V253" s="3">
        <f t="shared" si="54"/>
        <v>4.4489608673978985E-7</v>
      </c>
      <c r="W253" s="41"/>
    </row>
    <row r="254" spans="1:23" x14ac:dyDescent="0.2">
      <c r="A254" s="37" t="s">
        <v>72</v>
      </c>
      <c r="B254" s="38" t="s">
        <v>18</v>
      </c>
      <c r="C254" s="37">
        <v>55853.6345</v>
      </c>
      <c r="D254" s="37">
        <v>8.9999999999999998E-4</v>
      </c>
      <c r="E254" s="19">
        <f t="shared" si="45"/>
        <v>18363.003486884871</v>
      </c>
      <c r="F254">
        <f t="shared" si="46"/>
        <v>18363</v>
      </c>
      <c r="K254">
        <f t="shared" si="56"/>
        <v>0</v>
      </c>
      <c r="O254">
        <f t="shared" si="48"/>
        <v>8.6720089358521542E-4</v>
      </c>
      <c r="P254">
        <f t="shared" si="47"/>
        <v>-2.6603273989260624E-3</v>
      </c>
      <c r="Q254" s="13">
        <f t="shared" si="50"/>
        <v>40835.1345</v>
      </c>
      <c r="R254" s="3">
        <f t="shared" si="57"/>
        <v>1</v>
      </c>
      <c r="U254" s="3" t="str">
        <f t="shared" si="53"/>
        <v/>
      </c>
      <c r="V254" s="3" t="str">
        <f t="shared" si="54"/>
        <v/>
      </c>
      <c r="W254" s="41"/>
    </row>
    <row r="255" spans="1:23" x14ac:dyDescent="0.2">
      <c r="A255" s="62" t="s">
        <v>869</v>
      </c>
      <c r="B255" s="63" t="s">
        <v>19</v>
      </c>
      <c r="C255" s="64">
        <v>55861.338000000003</v>
      </c>
      <c r="D255" s="64" t="s">
        <v>74</v>
      </c>
      <c r="E255" s="19">
        <f t="shared" si="45"/>
        <v>18367.998599410261</v>
      </c>
      <c r="F255">
        <f t="shared" si="46"/>
        <v>18368</v>
      </c>
      <c r="G255" s="19">
        <f t="shared" ref="G255:G286" si="58">+C255-(C$7+F255*C$8)</f>
        <v>-2.1599999963655137E-3</v>
      </c>
      <c r="K255">
        <f t="shared" si="56"/>
        <v>-2.1599999963655137E-3</v>
      </c>
      <c r="O255">
        <f t="shared" si="48"/>
        <v>9.1789976643453283E-4</v>
      </c>
      <c r="P255">
        <f t="shared" si="47"/>
        <v>-2.7031820787952413E-3</v>
      </c>
      <c r="Q255" s="13">
        <f t="shared" si="50"/>
        <v>40842.838000000003</v>
      </c>
      <c r="R255" s="3">
        <f t="shared" si="57"/>
        <v>1</v>
      </c>
      <c r="S255" s="19">
        <f t="shared" ref="S255:S260" si="59">G255</f>
        <v>-2.1599999963655137E-3</v>
      </c>
      <c r="U255" s="3">
        <f t="shared" si="53"/>
        <v>9.4734669498445819E-6</v>
      </c>
      <c r="V255" s="3" t="str">
        <f t="shared" si="54"/>
        <v/>
      </c>
      <c r="W255" s="41"/>
    </row>
    <row r="256" spans="1:23" x14ac:dyDescent="0.2">
      <c r="A256" s="22" t="s">
        <v>82</v>
      </c>
      <c r="B256" s="33" t="s">
        <v>18</v>
      </c>
      <c r="C256" s="34">
        <v>55867.506529999999</v>
      </c>
      <c r="D256" s="34">
        <v>2.0000000000000001E-4</v>
      </c>
      <c r="E256" s="19">
        <f t="shared" si="45"/>
        <v>18371.998404883907</v>
      </c>
      <c r="F256">
        <f t="shared" si="46"/>
        <v>18372</v>
      </c>
      <c r="G256" s="19">
        <f t="shared" si="58"/>
        <v>-2.4600000033387914E-3</v>
      </c>
      <c r="K256">
        <f t="shared" si="56"/>
        <v>-2.4600000033387914E-3</v>
      </c>
      <c r="O256">
        <f t="shared" si="48"/>
        <v>9.5844510095534265E-4</v>
      </c>
      <c r="P256">
        <f t="shared" si="47"/>
        <v>-2.737454188477882E-3</v>
      </c>
      <c r="Q256" s="13">
        <f t="shared" si="50"/>
        <v>40849.006529999999</v>
      </c>
      <c r="R256" s="3">
        <f t="shared" si="57"/>
        <v>1</v>
      </c>
      <c r="S256" s="19">
        <f t="shared" si="59"/>
        <v>-2.4600000033387914E-3</v>
      </c>
      <c r="U256" s="3">
        <f t="shared" si="53"/>
        <v>1.1685766931072534E-5</v>
      </c>
      <c r="V256" s="3" t="str">
        <f t="shared" si="54"/>
        <v/>
      </c>
      <c r="W256" s="41"/>
    </row>
    <row r="257" spans="1:23" x14ac:dyDescent="0.2">
      <c r="A257" s="22" t="s">
        <v>82</v>
      </c>
      <c r="B257" s="33" t="s">
        <v>18</v>
      </c>
      <c r="C257" s="34">
        <v>55867.506730000001</v>
      </c>
      <c r="D257" s="34">
        <v>2.0000000000000001E-4</v>
      </c>
      <c r="E257" s="19">
        <f t="shared" si="45"/>
        <v>18371.998534568145</v>
      </c>
      <c r="F257">
        <f t="shared" si="46"/>
        <v>18372</v>
      </c>
      <c r="G257" s="19">
        <f t="shared" si="58"/>
        <v>-2.2600000011152588E-3</v>
      </c>
      <c r="K257">
        <f t="shared" si="56"/>
        <v>-2.2600000011152588E-3</v>
      </c>
      <c r="O257">
        <f t="shared" si="48"/>
        <v>9.5844510095534265E-4</v>
      </c>
      <c r="P257">
        <f t="shared" si="47"/>
        <v>-2.737454188477882E-3</v>
      </c>
      <c r="Q257" s="13">
        <f t="shared" si="50"/>
        <v>40849.006730000001</v>
      </c>
      <c r="R257" s="3">
        <f t="shared" si="57"/>
        <v>1</v>
      </c>
      <c r="S257" s="19">
        <f t="shared" si="59"/>
        <v>-2.2600000011152588E-3</v>
      </c>
      <c r="U257" s="3">
        <f t="shared" si="53"/>
        <v>1.0358388875042244E-5</v>
      </c>
      <c r="V257" s="3" t="str">
        <f t="shared" si="54"/>
        <v/>
      </c>
      <c r="W257" s="41"/>
    </row>
    <row r="258" spans="1:23" x14ac:dyDescent="0.2">
      <c r="A258" s="22" t="s">
        <v>82</v>
      </c>
      <c r="B258" s="33" t="s">
        <v>18</v>
      </c>
      <c r="C258" s="34">
        <v>55867.506930000003</v>
      </c>
      <c r="D258" s="34">
        <v>1E-4</v>
      </c>
      <c r="E258" s="19">
        <f t="shared" si="45"/>
        <v>18371.99866425238</v>
      </c>
      <c r="F258">
        <f t="shared" si="46"/>
        <v>18372</v>
      </c>
      <c r="G258" s="19">
        <f t="shared" si="58"/>
        <v>-2.0599999988917261E-3</v>
      </c>
      <c r="K258">
        <f t="shared" si="56"/>
        <v>-2.0599999988917261E-3</v>
      </c>
      <c r="O258">
        <f t="shared" si="48"/>
        <v>9.5844510095534265E-4</v>
      </c>
      <c r="P258">
        <f t="shared" si="47"/>
        <v>-2.737454188477882E-3</v>
      </c>
      <c r="Q258" s="13">
        <f t="shared" si="50"/>
        <v>40849.006930000003</v>
      </c>
      <c r="R258" s="3">
        <f t="shared" si="57"/>
        <v>1</v>
      </c>
      <c r="S258" s="19">
        <f t="shared" si="59"/>
        <v>-2.0599999988917261E-3</v>
      </c>
      <c r="U258" s="3">
        <f t="shared" si="53"/>
        <v>9.111010820790781E-6</v>
      </c>
      <c r="V258" s="3" t="str">
        <f t="shared" si="54"/>
        <v/>
      </c>
      <c r="W258" s="41"/>
    </row>
    <row r="259" spans="1:23" x14ac:dyDescent="0.2">
      <c r="A259" s="22" t="s">
        <v>82</v>
      </c>
      <c r="B259" s="33" t="s">
        <v>18</v>
      </c>
      <c r="C259" s="34">
        <v>55867.507279999998</v>
      </c>
      <c r="D259" s="34">
        <v>2.0000000000000001E-4</v>
      </c>
      <c r="E259" s="19">
        <f t="shared" si="45"/>
        <v>18371.99889119979</v>
      </c>
      <c r="F259">
        <f t="shared" si="46"/>
        <v>18372</v>
      </c>
      <c r="G259" s="19">
        <f t="shared" si="58"/>
        <v>-1.710000004095491E-3</v>
      </c>
      <c r="K259">
        <f t="shared" si="56"/>
        <v>-1.710000004095491E-3</v>
      </c>
      <c r="O259">
        <f t="shared" si="48"/>
        <v>9.5844510095534265E-4</v>
      </c>
      <c r="P259">
        <f t="shared" si="47"/>
        <v>-2.737454188477882E-3</v>
      </c>
      <c r="Q259" s="13">
        <f t="shared" si="50"/>
        <v>40849.007279999998</v>
      </c>
      <c r="R259" s="3">
        <f t="shared" si="57"/>
        <v>1</v>
      </c>
      <c r="S259" s="19">
        <f t="shared" si="59"/>
        <v>-1.710000004095491E-3</v>
      </c>
      <c r="U259" s="3">
        <f t="shared" si="53"/>
        <v>7.1205992786697551E-6</v>
      </c>
      <c r="V259" s="3" t="str">
        <f t="shared" si="54"/>
        <v/>
      </c>
      <c r="W259" s="41"/>
    </row>
    <row r="260" spans="1:23" x14ac:dyDescent="0.2">
      <c r="A260" s="22" t="s">
        <v>82</v>
      </c>
      <c r="B260" s="33" t="s">
        <v>18</v>
      </c>
      <c r="C260" s="34">
        <v>55867.507279999998</v>
      </c>
      <c r="D260" s="34">
        <v>2.0000000000000001E-4</v>
      </c>
      <c r="E260" s="19">
        <f t="shared" si="45"/>
        <v>18371.99889119979</v>
      </c>
      <c r="F260">
        <f t="shared" si="46"/>
        <v>18372</v>
      </c>
      <c r="G260" s="19">
        <f t="shared" si="58"/>
        <v>-1.710000004095491E-3</v>
      </c>
      <c r="K260">
        <f t="shared" si="56"/>
        <v>-1.710000004095491E-3</v>
      </c>
      <c r="O260">
        <f t="shared" si="48"/>
        <v>9.5844510095534265E-4</v>
      </c>
      <c r="P260">
        <f t="shared" si="47"/>
        <v>-2.737454188477882E-3</v>
      </c>
      <c r="Q260" s="13">
        <f t="shared" si="50"/>
        <v>40849.007279999998</v>
      </c>
      <c r="R260" s="3">
        <f t="shared" si="57"/>
        <v>1</v>
      </c>
      <c r="S260" s="19">
        <f t="shared" si="59"/>
        <v>-1.710000004095491E-3</v>
      </c>
      <c r="U260" s="3">
        <f t="shared" si="53"/>
        <v>7.1205992786697551E-6</v>
      </c>
      <c r="V260" s="3" t="str">
        <f t="shared" si="54"/>
        <v/>
      </c>
      <c r="W260" s="41">
        <v>5.3774999978486449E-3</v>
      </c>
    </row>
    <row r="261" spans="1:23" x14ac:dyDescent="0.2">
      <c r="A261" s="62" t="s">
        <v>869</v>
      </c>
      <c r="B261" s="63" t="s">
        <v>18</v>
      </c>
      <c r="C261" s="64">
        <v>55874.447500000002</v>
      </c>
      <c r="D261" s="64" t="s">
        <v>74</v>
      </c>
      <c r="E261" s="19">
        <f t="shared" si="45"/>
        <v>18376.499076810353</v>
      </c>
      <c r="F261">
        <f t="shared" si="46"/>
        <v>18376.5</v>
      </c>
      <c r="G261" s="19">
        <f t="shared" si="58"/>
        <v>-1.4237499999580905E-3</v>
      </c>
      <c r="K261">
        <f t="shared" si="56"/>
        <v>-1.4237499999580905E-3</v>
      </c>
      <c r="O261">
        <f t="shared" si="48"/>
        <v>1.0040436377831271E-3</v>
      </c>
      <c r="P261">
        <f t="shared" si="47"/>
        <v>-2.775997662690129E-3</v>
      </c>
      <c r="Q261" s="13">
        <f t="shared" si="50"/>
        <v>40855.947500000002</v>
      </c>
      <c r="R261" s="3">
        <f t="shared" si="57"/>
        <v>1</v>
      </c>
      <c r="T261" s="19">
        <f>G261</f>
        <v>-1.4237499999580905E-3</v>
      </c>
      <c r="U261" s="3" t="str">
        <f t="shared" si="53"/>
        <v/>
      </c>
      <c r="V261" s="3">
        <f t="shared" si="54"/>
        <v>1.8285737413642609E-6</v>
      </c>
      <c r="W261" s="41"/>
    </row>
    <row r="262" spans="1:23" x14ac:dyDescent="0.2">
      <c r="A262" s="22" t="s">
        <v>83</v>
      </c>
      <c r="B262" s="33" t="s">
        <v>19</v>
      </c>
      <c r="C262" s="34">
        <v>56173.632700000002</v>
      </c>
      <c r="D262" s="34">
        <v>2.0000000000000001E-4</v>
      </c>
      <c r="E262" s="19">
        <f t="shared" si="45"/>
        <v>18570.49709588366</v>
      </c>
      <c r="F262">
        <f t="shared" si="46"/>
        <v>18570.5</v>
      </c>
      <c r="G262" s="19">
        <f t="shared" si="58"/>
        <v>-4.4787499937228858E-3</v>
      </c>
      <c r="K262">
        <f t="shared" si="56"/>
        <v>-4.4787499937228858E-3</v>
      </c>
      <c r="O262">
        <f t="shared" si="48"/>
        <v>2.949663603792973E-3</v>
      </c>
      <c r="P262">
        <f t="shared" si="47"/>
        <v>-4.4205888755607962E-3</v>
      </c>
      <c r="Q262" s="13">
        <f t="shared" si="50"/>
        <v>41155.132700000002</v>
      </c>
      <c r="R262" s="3">
        <f t="shared" si="57"/>
        <v>1</v>
      </c>
      <c r="T262" s="19">
        <f>G262</f>
        <v>-4.4787499937228858E-3</v>
      </c>
      <c r="U262" s="3" t="str">
        <f t="shared" si="53"/>
        <v/>
      </c>
      <c r="V262" s="3">
        <f t="shared" si="54"/>
        <v>3.3827156658645532E-9</v>
      </c>
      <c r="W262" s="41"/>
    </row>
    <row r="263" spans="1:23" x14ac:dyDescent="0.2">
      <c r="A263" s="22" t="s">
        <v>81</v>
      </c>
      <c r="B263" s="33" t="s">
        <v>18</v>
      </c>
      <c r="C263" s="34">
        <v>56203.709499999997</v>
      </c>
      <c r="D263" s="34">
        <v>2.0000000000000001E-4</v>
      </c>
      <c r="E263" s="19">
        <f t="shared" si="45"/>
        <v>18589.999529894645</v>
      </c>
      <c r="F263">
        <f t="shared" si="46"/>
        <v>18590</v>
      </c>
      <c r="G263" s="19">
        <f t="shared" si="58"/>
        <v>-7.2500000533182174E-4</v>
      </c>
      <c r="K263">
        <f t="shared" si="56"/>
        <v>-7.2500000533182174E-4</v>
      </c>
      <c r="O263">
        <f t="shared" si="48"/>
        <v>3.1424544218700053E-3</v>
      </c>
      <c r="P263">
        <f t="shared" si="47"/>
        <v>-4.583550857279085E-3</v>
      </c>
      <c r="Q263" s="13">
        <f t="shared" si="50"/>
        <v>41185.209499999997</v>
      </c>
      <c r="R263" s="3">
        <f t="shared" si="57"/>
        <v>1</v>
      </c>
      <c r="S263" s="19">
        <f>G263</f>
        <v>-7.2500000533182174E-4</v>
      </c>
      <c r="U263" s="3">
        <f t="shared" si="53"/>
        <v>1.4957203746483012E-5</v>
      </c>
      <c r="V263" s="3" t="str">
        <f t="shared" si="54"/>
        <v/>
      </c>
      <c r="W263" s="41"/>
    </row>
    <row r="264" spans="1:23" x14ac:dyDescent="0.2">
      <c r="A264" s="22" t="s">
        <v>81</v>
      </c>
      <c r="B264" s="33" t="s">
        <v>19</v>
      </c>
      <c r="C264" s="34">
        <v>56230.695699999997</v>
      </c>
      <c r="D264" s="34">
        <v>2.0000000000000001E-4</v>
      </c>
      <c r="E264" s="19">
        <f t="shared" si="45"/>
        <v>18607.497953420661</v>
      </c>
      <c r="F264">
        <f t="shared" si="46"/>
        <v>18607.5</v>
      </c>
      <c r="G264" s="19">
        <f t="shared" si="58"/>
        <v>-3.1562500080326572E-3</v>
      </c>
      <c r="K264">
        <f t="shared" si="56"/>
        <v>-3.1562500080326572E-3</v>
      </c>
      <c r="O264">
        <f t="shared" si="48"/>
        <v>3.3149435577563601E-3</v>
      </c>
      <c r="P264">
        <f t="shared" si="47"/>
        <v>-4.729352258452061E-3</v>
      </c>
      <c r="Q264" s="13">
        <f t="shared" si="50"/>
        <v>41212.195699999997</v>
      </c>
      <c r="R264" s="3">
        <f t="shared" si="57"/>
        <v>1</v>
      </c>
      <c r="T264" s="19">
        <f t="shared" ref="T264:T270" si="60">G264</f>
        <v>-3.1562500080326572E-3</v>
      </c>
      <c r="U264" s="3" t="str">
        <f t="shared" si="53"/>
        <v/>
      </c>
      <c r="V264" s="3">
        <f t="shared" si="54"/>
        <v>2.4746506902745927E-6</v>
      </c>
      <c r="W264" s="41">
        <v>-0.35314750000543427</v>
      </c>
    </row>
    <row r="265" spans="1:23" x14ac:dyDescent="0.2">
      <c r="A265" s="22" t="s">
        <v>82</v>
      </c>
      <c r="B265" s="33" t="s">
        <v>19</v>
      </c>
      <c r="C265" s="34">
        <v>56232.235139999997</v>
      </c>
      <c r="D265" s="34">
        <v>2.9999999999999997E-4</v>
      </c>
      <c r="E265" s="19">
        <f t="shared" si="45"/>
        <v>18608.496158915059</v>
      </c>
      <c r="F265">
        <f t="shared" si="46"/>
        <v>18608.5</v>
      </c>
      <c r="G265" s="19">
        <f t="shared" si="58"/>
        <v>-5.9237500026938505E-3</v>
      </c>
      <c r="K265">
        <f t="shared" si="56"/>
        <v>-5.9237500026938505E-3</v>
      </c>
      <c r="O265">
        <f t="shared" si="48"/>
        <v>3.324784535393574E-3</v>
      </c>
      <c r="P265">
        <f t="shared" si="47"/>
        <v>-4.7376706277281588E-3</v>
      </c>
      <c r="Q265" s="13">
        <f t="shared" si="50"/>
        <v>41213.735139999997</v>
      </c>
      <c r="R265" s="3">
        <f t="shared" si="57"/>
        <v>1</v>
      </c>
      <c r="T265" s="19">
        <f t="shared" si="60"/>
        <v>-5.9237500026938505E-3</v>
      </c>
      <c r="U265" s="3" t="str">
        <f t="shared" si="53"/>
        <v/>
      </c>
      <c r="V265" s="3">
        <f t="shared" si="54"/>
        <v>1.4067842837190061E-6</v>
      </c>
      <c r="W265" s="41"/>
    </row>
    <row r="266" spans="1:23" x14ac:dyDescent="0.2">
      <c r="A266" s="22" t="s">
        <v>82</v>
      </c>
      <c r="B266" s="33" t="s">
        <v>19</v>
      </c>
      <c r="C266" s="34">
        <v>56232.235480000003</v>
      </c>
      <c r="D266" s="34">
        <v>5.0000000000000001E-4</v>
      </c>
      <c r="E266" s="19">
        <f t="shared" si="45"/>
        <v>18608.496379378263</v>
      </c>
      <c r="F266">
        <f t="shared" si="46"/>
        <v>18608.5</v>
      </c>
      <c r="G266" s="19">
        <f t="shared" si="58"/>
        <v>-5.5837499967310578E-3</v>
      </c>
      <c r="K266">
        <f t="shared" si="56"/>
        <v>-5.5837499967310578E-3</v>
      </c>
      <c r="O266">
        <f t="shared" si="48"/>
        <v>3.324784535393574E-3</v>
      </c>
      <c r="P266">
        <f t="shared" si="47"/>
        <v>-4.7376706277281588E-3</v>
      </c>
      <c r="Q266" s="13">
        <f t="shared" si="50"/>
        <v>41213.735480000003</v>
      </c>
      <c r="R266" s="3">
        <f t="shared" si="57"/>
        <v>1</v>
      </c>
      <c r="T266" s="19">
        <f t="shared" si="60"/>
        <v>-5.5837499967310578E-3</v>
      </c>
      <c r="U266" s="3" t="str">
        <f t="shared" si="53"/>
        <v/>
      </c>
      <c r="V266" s="3">
        <f t="shared" si="54"/>
        <v>7.1585029865234371E-7</v>
      </c>
      <c r="W266" s="41"/>
    </row>
    <row r="267" spans="1:23" x14ac:dyDescent="0.2">
      <c r="A267" s="22" t="s">
        <v>82</v>
      </c>
      <c r="B267" s="33" t="s">
        <v>19</v>
      </c>
      <c r="C267" s="34">
        <v>56232.235659999998</v>
      </c>
      <c r="D267" s="34">
        <v>4.0000000000000002E-4</v>
      </c>
      <c r="E267" s="19">
        <f t="shared" si="45"/>
        <v>18608.496496094071</v>
      </c>
      <c r="F267">
        <f t="shared" si="46"/>
        <v>18608.5</v>
      </c>
      <c r="G267" s="19">
        <f t="shared" si="58"/>
        <v>-5.4037500012782402E-3</v>
      </c>
      <c r="K267">
        <f t="shared" si="56"/>
        <v>-5.4037500012782402E-3</v>
      </c>
      <c r="O267">
        <f t="shared" si="48"/>
        <v>3.324784535393574E-3</v>
      </c>
      <c r="P267">
        <f t="shared" si="47"/>
        <v>-4.7376706277281588E-3</v>
      </c>
      <c r="Q267" s="13">
        <f t="shared" si="50"/>
        <v>41213.735659999998</v>
      </c>
      <c r="R267" s="3">
        <f t="shared" si="57"/>
        <v>1</v>
      </c>
      <c r="T267" s="19">
        <f t="shared" si="60"/>
        <v>-5.4037500012782402E-3</v>
      </c>
      <c r="U267" s="3" t="str">
        <f t="shared" si="53"/>
        <v/>
      </c>
      <c r="V267" s="3">
        <f t="shared" si="54"/>
        <v>4.4366173186886895E-7</v>
      </c>
      <c r="W267" s="41"/>
    </row>
    <row r="268" spans="1:23" x14ac:dyDescent="0.2">
      <c r="A268" s="22" t="s">
        <v>83</v>
      </c>
      <c r="B268" s="33" t="s">
        <v>19</v>
      </c>
      <c r="C268" s="34">
        <v>56258.453200000004</v>
      </c>
      <c r="D268" s="34">
        <v>2.9999999999999997E-4</v>
      </c>
      <c r="E268" s="19">
        <f t="shared" si="45"/>
        <v>18625.496504199338</v>
      </c>
      <c r="F268">
        <f t="shared" si="46"/>
        <v>18625.5</v>
      </c>
      <c r="G268" s="19">
        <f t="shared" si="58"/>
        <v>-5.3912500006845221E-3</v>
      </c>
      <c r="K268">
        <f t="shared" si="56"/>
        <v>-5.3912500006845221E-3</v>
      </c>
      <c r="O268">
        <f t="shared" si="48"/>
        <v>3.4918170874918327E-3</v>
      </c>
      <c r="P268">
        <f t="shared" si="47"/>
        <v>-4.8788596945773871E-3</v>
      </c>
      <c r="Q268" s="13">
        <f t="shared" si="50"/>
        <v>41239.953200000004</v>
      </c>
      <c r="R268" s="3">
        <f t="shared" si="57"/>
        <v>1</v>
      </c>
      <c r="T268" s="19">
        <f t="shared" si="60"/>
        <v>-5.3912500006845221E-3</v>
      </c>
      <c r="U268" s="3" t="str">
        <f t="shared" si="53"/>
        <v/>
      </c>
      <c r="V268" s="3">
        <f t="shared" si="54"/>
        <v>2.6254382579256351E-7</v>
      </c>
      <c r="W268" s="41"/>
    </row>
    <row r="269" spans="1:23" x14ac:dyDescent="0.2">
      <c r="A269" s="34" t="s">
        <v>90</v>
      </c>
      <c r="B269" s="33"/>
      <c r="C269" s="34">
        <v>56457.397250000002</v>
      </c>
      <c r="D269" s="34">
        <v>1.6000000000000001E-4</v>
      </c>
      <c r="E269" s="19">
        <f t="shared" si="45"/>
        <v>18754.496038957146</v>
      </c>
      <c r="F269">
        <f t="shared" si="46"/>
        <v>18754.5</v>
      </c>
      <c r="G269" s="19">
        <f t="shared" si="58"/>
        <v>-6.1087499998393469E-3</v>
      </c>
      <c r="K269">
        <f t="shared" si="56"/>
        <v>-6.1087499998393469E-3</v>
      </c>
      <c r="O269">
        <f t="shared" si="48"/>
        <v>4.7412872120190181E-3</v>
      </c>
      <c r="P269">
        <f t="shared" si="47"/>
        <v>-5.9350102396172957E-3</v>
      </c>
      <c r="Q269" s="13">
        <f t="shared" si="50"/>
        <v>41438.897250000002</v>
      </c>
      <c r="R269" s="3">
        <f t="shared" si="57"/>
        <v>1</v>
      </c>
      <c r="T269" s="19">
        <f t="shared" si="60"/>
        <v>-6.1087499998393469E-3</v>
      </c>
      <c r="U269" s="3" t="str">
        <f t="shared" si="53"/>
        <v/>
      </c>
      <c r="V269" s="3">
        <f t="shared" si="54"/>
        <v>3.0185504282015819E-8</v>
      </c>
      <c r="W269" s="41"/>
    </row>
    <row r="270" spans="1:23" x14ac:dyDescent="0.2">
      <c r="A270" s="22" t="s">
        <v>82</v>
      </c>
      <c r="B270" s="33" t="s">
        <v>19</v>
      </c>
      <c r="C270" s="34">
        <v>56457.401210000004</v>
      </c>
      <c r="D270" s="34">
        <v>2.0000000000000001E-4</v>
      </c>
      <c r="E270" s="19">
        <f t="shared" si="45"/>
        <v>18754.498606705001</v>
      </c>
      <c r="F270">
        <f t="shared" si="46"/>
        <v>18754.5</v>
      </c>
      <c r="G270" s="19">
        <f t="shared" si="58"/>
        <v>-2.1487499980139546E-3</v>
      </c>
      <c r="K270">
        <f t="shared" si="56"/>
        <v>-2.1487499980139546E-3</v>
      </c>
      <c r="O270">
        <f t="shared" si="48"/>
        <v>4.7412872120190181E-3</v>
      </c>
      <c r="P270">
        <f t="shared" si="47"/>
        <v>-5.9350102396172957E-3</v>
      </c>
      <c r="Q270" s="13">
        <f t="shared" si="50"/>
        <v>41438.901210000004</v>
      </c>
      <c r="R270" s="3">
        <f t="shared" si="57"/>
        <v>1</v>
      </c>
      <c r="T270" s="19">
        <f t="shared" si="60"/>
        <v>-2.1487499980139546E-3</v>
      </c>
      <c r="U270" s="3" t="str">
        <f t="shared" si="53"/>
        <v/>
      </c>
      <c r="V270" s="3">
        <f t="shared" si="54"/>
        <v>1.4335766617146191E-5</v>
      </c>
      <c r="W270" s="41"/>
    </row>
    <row r="271" spans="1:23" x14ac:dyDescent="0.2">
      <c r="A271" s="34" t="s">
        <v>90</v>
      </c>
      <c r="B271" s="33"/>
      <c r="C271" s="34">
        <v>56504.442040000002</v>
      </c>
      <c r="D271" s="34">
        <v>1.2E-4</v>
      </c>
      <c r="E271" s="19">
        <f t="shared" si="45"/>
        <v>18785.000876989641</v>
      </c>
      <c r="F271">
        <f t="shared" si="46"/>
        <v>18785</v>
      </c>
      <c r="G271" s="19">
        <f t="shared" si="58"/>
        <v>1.3525000031222589E-3</v>
      </c>
      <c r="K271">
        <f t="shared" si="56"/>
        <v>1.3525000031222589E-3</v>
      </c>
      <c r="O271">
        <f t="shared" si="48"/>
        <v>5.0315114132613867E-3</v>
      </c>
      <c r="P271">
        <f t="shared" si="47"/>
        <v>-6.1803305896671939E-3</v>
      </c>
      <c r="Q271" s="13">
        <f t="shared" si="50"/>
        <v>41485.942040000002</v>
      </c>
      <c r="R271" s="3">
        <f t="shared" si="57"/>
        <v>1</v>
      </c>
      <c r="S271" s="19">
        <f t="shared" ref="S271:S283" si="61">G271</f>
        <v>1.3525000031222589E-3</v>
      </c>
      <c r="U271" s="3">
        <f t="shared" si="53"/>
        <v>1.3535124955933894E-5</v>
      </c>
      <c r="V271" s="3" t="str">
        <f t="shared" si="54"/>
        <v/>
      </c>
      <c r="W271" s="41"/>
    </row>
    <row r="272" spans="1:23" x14ac:dyDescent="0.2">
      <c r="A272" s="22" t="s">
        <v>82</v>
      </c>
      <c r="B272" s="33" t="s">
        <v>18</v>
      </c>
      <c r="C272" s="34">
        <v>56504.442130000003</v>
      </c>
      <c r="D272" s="34">
        <v>2.0000000000000001E-4</v>
      </c>
      <c r="E272" s="19">
        <f t="shared" si="45"/>
        <v>18785.000935347547</v>
      </c>
      <c r="F272">
        <f t="shared" si="46"/>
        <v>18785</v>
      </c>
      <c r="G272" s="19">
        <f t="shared" si="58"/>
        <v>1.4425000044866465E-3</v>
      </c>
      <c r="K272">
        <f t="shared" si="56"/>
        <v>1.4425000044866465E-3</v>
      </c>
      <c r="O272">
        <f t="shared" si="48"/>
        <v>5.0315114132613867E-3</v>
      </c>
      <c r="P272">
        <f t="shared" si="47"/>
        <v>-6.1803305896671939E-3</v>
      </c>
      <c r="Q272" s="13">
        <f t="shared" si="50"/>
        <v>41485.942130000003</v>
      </c>
      <c r="R272" s="3">
        <f t="shared" si="57"/>
        <v>1</v>
      </c>
      <c r="S272" s="19">
        <f t="shared" si="61"/>
        <v>1.4425000044866465E-3</v>
      </c>
      <c r="U272" s="3">
        <f t="shared" si="53"/>
        <v>1.2881002892315245E-5</v>
      </c>
      <c r="V272" s="3" t="str">
        <f t="shared" si="54"/>
        <v/>
      </c>
      <c r="W272" s="41"/>
    </row>
    <row r="273" spans="1:23" x14ac:dyDescent="0.2">
      <c r="A273" s="22" t="s">
        <v>82</v>
      </c>
      <c r="B273" s="33" t="s">
        <v>18</v>
      </c>
      <c r="C273" s="34">
        <v>56504.442190000002</v>
      </c>
      <c r="D273" s="34">
        <v>2.0000000000000001E-4</v>
      </c>
      <c r="E273" s="19">
        <f t="shared" si="45"/>
        <v>18785.000974252816</v>
      </c>
      <c r="F273">
        <f t="shared" si="46"/>
        <v>18785</v>
      </c>
      <c r="G273" s="19">
        <f t="shared" si="58"/>
        <v>1.502500002970919E-3</v>
      </c>
      <c r="K273">
        <f t="shared" si="56"/>
        <v>1.502500002970919E-3</v>
      </c>
      <c r="O273">
        <f t="shared" si="48"/>
        <v>5.0315114132613867E-3</v>
      </c>
      <c r="P273">
        <f t="shared" si="47"/>
        <v>-6.1803305896671939E-3</v>
      </c>
      <c r="Q273" s="13">
        <f t="shared" si="50"/>
        <v>41485.942190000002</v>
      </c>
      <c r="R273" s="3">
        <f t="shared" si="57"/>
        <v>1</v>
      </c>
      <c r="S273" s="19">
        <f t="shared" si="61"/>
        <v>1.502500002970919E-3</v>
      </c>
      <c r="U273" s="3">
        <f t="shared" si="53"/>
        <v>1.2453921533960316E-5</v>
      </c>
      <c r="V273" s="3" t="str">
        <f t="shared" si="54"/>
        <v/>
      </c>
      <c r="W273" s="41"/>
    </row>
    <row r="274" spans="1:23" x14ac:dyDescent="0.2">
      <c r="A274" s="22" t="s">
        <v>82</v>
      </c>
      <c r="B274" s="33" t="s">
        <v>18</v>
      </c>
      <c r="C274" s="34">
        <v>56504.442280000003</v>
      </c>
      <c r="D274" s="34">
        <v>2.9999999999999997E-4</v>
      </c>
      <c r="E274" s="19">
        <f t="shared" si="45"/>
        <v>18785.001032610722</v>
      </c>
      <c r="F274">
        <f t="shared" si="46"/>
        <v>18785</v>
      </c>
      <c r="G274" s="19">
        <f t="shared" si="58"/>
        <v>1.5925000043353066E-3</v>
      </c>
      <c r="K274">
        <f t="shared" si="56"/>
        <v>1.5925000043353066E-3</v>
      </c>
      <c r="O274">
        <f t="shared" si="48"/>
        <v>5.0315114132613867E-3</v>
      </c>
      <c r="P274">
        <f t="shared" si="47"/>
        <v>-6.1803305896671939E-3</v>
      </c>
      <c r="Q274" s="13">
        <f t="shared" si="50"/>
        <v>41485.942280000003</v>
      </c>
      <c r="R274" s="3">
        <f t="shared" si="57"/>
        <v>1</v>
      </c>
      <c r="S274" s="19">
        <f t="shared" si="61"/>
        <v>1.5925000043353066E-3</v>
      </c>
      <c r="U274" s="3">
        <f t="shared" si="53"/>
        <v>1.1826799470723743E-5</v>
      </c>
      <c r="V274" s="3" t="str">
        <f t="shared" si="54"/>
        <v/>
      </c>
      <c r="W274" s="41"/>
    </row>
    <row r="275" spans="1:23" x14ac:dyDescent="0.2">
      <c r="A275" s="34" t="s">
        <v>90</v>
      </c>
      <c r="B275" s="33"/>
      <c r="C275" s="34">
        <v>56504.442309999999</v>
      </c>
      <c r="D275" s="34">
        <v>1.6000000000000001E-4</v>
      </c>
      <c r="E275" s="19">
        <f t="shared" si="45"/>
        <v>18785.001052063355</v>
      </c>
      <c r="F275">
        <f t="shared" si="46"/>
        <v>18785</v>
      </c>
      <c r="G275" s="19">
        <f t="shared" si="58"/>
        <v>1.622499999939464E-3</v>
      </c>
      <c r="K275">
        <f t="shared" si="56"/>
        <v>1.622499999939464E-3</v>
      </c>
      <c r="O275">
        <f t="shared" si="48"/>
        <v>5.0315114132613867E-3</v>
      </c>
      <c r="P275">
        <f t="shared" si="47"/>
        <v>-6.1803305896671939E-3</v>
      </c>
      <c r="Q275" s="13">
        <f t="shared" si="50"/>
        <v>41485.942309999999</v>
      </c>
      <c r="R275" s="3">
        <f t="shared" si="57"/>
        <v>1</v>
      </c>
      <c r="S275" s="19">
        <f t="shared" si="61"/>
        <v>1.622499999939464E-3</v>
      </c>
      <c r="U275" s="3">
        <f t="shared" si="53"/>
        <v>1.1621358816159132E-5</v>
      </c>
      <c r="V275" s="3" t="str">
        <f t="shared" si="54"/>
        <v/>
      </c>
      <c r="W275" s="41"/>
    </row>
    <row r="276" spans="1:23" x14ac:dyDescent="0.2">
      <c r="A276" s="34" t="s">
        <v>90</v>
      </c>
      <c r="B276" s="33"/>
      <c r="C276" s="34">
        <v>56504.442470000002</v>
      </c>
      <c r="D276" s="34">
        <v>2.2000000000000001E-4</v>
      </c>
      <c r="E276" s="19">
        <f t="shared" si="45"/>
        <v>18785.001155810747</v>
      </c>
      <c r="F276">
        <f t="shared" si="46"/>
        <v>18785</v>
      </c>
      <c r="G276" s="19">
        <f t="shared" si="58"/>
        <v>1.7825000031734817E-3</v>
      </c>
      <c r="K276">
        <f t="shared" si="56"/>
        <v>1.7825000031734817E-3</v>
      </c>
      <c r="O276">
        <f t="shared" si="48"/>
        <v>5.0315114132613867E-3</v>
      </c>
      <c r="P276">
        <f t="shared" si="47"/>
        <v>-6.1803305896671939E-3</v>
      </c>
      <c r="Q276" s="13">
        <f t="shared" si="50"/>
        <v>41485.942470000002</v>
      </c>
      <c r="R276" s="3">
        <f t="shared" si="57"/>
        <v>1</v>
      </c>
      <c r="S276" s="19">
        <f t="shared" si="61"/>
        <v>1.7825000031734817E-3</v>
      </c>
      <c r="U276" s="3">
        <f t="shared" si="53"/>
        <v>1.0556075142881397E-5</v>
      </c>
      <c r="V276" s="3" t="str">
        <f t="shared" si="54"/>
        <v/>
      </c>
      <c r="W276" s="41"/>
    </row>
    <row r="277" spans="1:23" x14ac:dyDescent="0.2">
      <c r="A277" s="34" t="s">
        <v>90</v>
      </c>
      <c r="B277" s="33"/>
      <c r="C277" s="34">
        <v>56504.442580000003</v>
      </c>
      <c r="D277" s="34">
        <v>2.5999999999999998E-4</v>
      </c>
      <c r="E277" s="19">
        <f t="shared" ref="E277:E317" si="62">+(C277-C$7)/C$8</f>
        <v>18785.001227137076</v>
      </c>
      <c r="F277">
        <f t="shared" ref="F277:F317" si="63">ROUND(2*E277,0)/2</f>
        <v>18785</v>
      </c>
      <c r="G277" s="19">
        <f t="shared" si="58"/>
        <v>1.8925000040326267E-3</v>
      </c>
      <c r="K277">
        <f t="shared" si="56"/>
        <v>1.8925000040326267E-3</v>
      </c>
      <c r="O277">
        <f t="shared" si="48"/>
        <v>5.0315114132613867E-3</v>
      </c>
      <c r="P277">
        <f t="shared" ref="P277:P317" si="64">V$3*SIN((2*PI()/U$4)*($F277-U$5))+U$6</f>
        <v>-6.1803305896671939E-3</v>
      </c>
      <c r="Q277" s="13">
        <f t="shared" si="50"/>
        <v>41485.942580000003</v>
      </c>
      <c r="R277" s="3">
        <f t="shared" si="57"/>
        <v>1</v>
      </c>
      <c r="S277" s="19">
        <f t="shared" si="61"/>
        <v>1.8925000040326267E-3</v>
      </c>
      <c r="U277" s="3">
        <f t="shared" si="53"/>
        <v>9.8533926272683256E-6</v>
      </c>
      <c r="V277" s="3" t="str">
        <f t="shared" si="54"/>
        <v/>
      </c>
      <c r="W277" s="41"/>
    </row>
    <row r="278" spans="1:23" x14ac:dyDescent="0.2">
      <c r="A278" s="34" t="s">
        <v>90</v>
      </c>
      <c r="B278" s="33"/>
      <c r="C278" s="34">
        <v>56504.442799999997</v>
      </c>
      <c r="D278" s="34">
        <v>2.5000000000000001E-4</v>
      </c>
      <c r="E278" s="19">
        <f t="shared" si="62"/>
        <v>18785.00136978973</v>
      </c>
      <c r="F278">
        <f t="shared" si="63"/>
        <v>18785</v>
      </c>
      <c r="G278" s="19">
        <f t="shared" si="58"/>
        <v>2.1124999984749593E-3</v>
      </c>
      <c r="K278">
        <f t="shared" si="56"/>
        <v>2.1124999984749593E-3</v>
      </c>
      <c r="O278">
        <f t="shared" ref="O278:O317" si="65">U$3*SIN((2*PI()/U$4)*(F278-U$5))+U$6</f>
        <v>5.0315114132613867E-3</v>
      </c>
      <c r="P278">
        <f t="shared" si="64"/>
        <v>-6.1803305896671939E-3</v>
      </c>
      <c r="Q278" s="13">
        <f t="shared" si="50"/>
        <v>41485.942799999997</v>
      </c>
      <c r="R278" s="3">
        <f t="shared" si="57"/>
        <v>1</v>
      </c>
      <c r="S278" s="19">
        <f t="shared" si="61"/>
        <v>2.1124999984749593E-3</v>
      </c>
      <c r="U278" s="3">
        <f t="shared" si="53"/>
        <v>8.5206276396534607E-6</v>
      </c>
      <c r="V278" s="3" t="str">
        <f t="shared" si="54"/>
        <v/>
      </c>
      <c r="W278" s="41"/>
    </row>
    <row r="279" spans="1:23" x14ac:dyDescent="0.2">
      <c r="A279" s="22" t="s">
        <v>82</v>
      </c>
      <c r="B279" s="33" t="s">
        <v>18</v>
      </c>
      <c r="C279" s="34">
        <v>56504.443579999999</v>
      </c>
      <c r="D279" s="34">
        <v>1E-4</v>
      </c>
      <c r="E279" s="19">
        <f t="shared" si="62"/>
        <v>18785.00187555825</v>
      </c>
      <c r="F279">
        <f t="shared" si="63"/>
        <v>18785</v>
      </c>
      <c r="G279" s="19">
        <f t="shared" si="58"/>
        <v>2.8925000005983748E-3</v>
      </c>
      <c r="K279">
        <f t="shared" si="56"/>
        <v>2.8925000005983748E-3</v>
      </c>
      <c r="O279">
        <f t="shared" si="65"/>
        <v>5.0315114132613867E-3</v>
      </c>
      <c r="P279">
        <f t="shared" si="64"/>
        <v>-6.1803305896671939E-3</v>
      </c>
      <c r="Q279" s="13">
        <f t="shared" si="50"/>
        <v>41485.943579999999</v>
      </c>
      <c r="R279" s="3">
        <f t="shared" si="57"/>
        <v>1</v>
      </c>
      <c r="S279" s="19">
        <f t="shared" si="61"/>
        <v>2.8925000005983748E-3</v>
      </c>
      <c r="U279" s="3">
        <f t="shared" si="53"/>
        <v>4.5753698235026139E-6</v>
      </c>
      <c r="V279" s="3" t="str">
        <f t="shared" si="54"/>
        <v/>
      </c>
      <c r="W279" s="41"/>
    </row>
    <row r="280" spans="1:23" x14ac:dyDescent="0.2">
      <c r="A280" s="22" t="s">
        <v>82</v>
      </c>
      <c r="B280" s="33" t="s">
        <v>18</v>
      </c>
      <c r="C280" s="34">
        <v>56504.443850000003</v>
      </c>
      <c r="D280" s="34">
        <v>2.0000000000000001E-4</v>
      </c>
      <c r="E280" s="19">
        <f t="shared" si="62"/>
        <v>18785.002050631971</v>
      </c>
      <c r="F280">
        <f t="shared" si="63"/>
        <v>18785</v>
      </c>
      <c r="G280" s="19">
        <f t="shared" si="58"/>
        <v>3.1625000046915375E-3</v>
      </c>
      <c r="K280">
        <f t="shared" si="56"/>
        <v>3.1625000046915375E-3</v>
      </c>
      <c r="O280">
        <f t="shared" si="65"/>
        <v>5.0315114132613867E-3</v>
      </c>
      <c r="P280">
        <f t="shared" si="64"/>
        <v>-6.1803305896671939E-3</v>
      </c>
      <c r="Q280" s="13">
        <f t="shared" si="50"/>
        <v>41485.943850000003</v>
      </c>
      <c r="R280" s="3">
        <f t="shared" si="57"/>
        <v>1</v>
      </c>
      <c r="S280" s="19">
        <f t="shared" si="61"/>
        <v>3.1625000046915375E-3</v>
      </c>
      <c r="U280" s="3">
        <f t="shared" si="53"/>
        <v>3.493203645364252E-6</v>
      </c>
      <c r="V280" s="3" t="str">
        <f t="shared" si="54"/>
        <v/>
      </c>
      <c r="W280" s="41"/>
    </row>
    <row r="281" spans="1:23" x14ac:dyDescent="0.2">
      <c r="A281" s="22" t="s">
        <v>82</v>
      </c>
      <c r="B281" s="33" t="s">
        <v>18</v>
      </c>
      <c r="C281" s="34">
        <v>56504.444009999999</v>
      </c>
      <c r="D281" s="34">
        <v>2.0000000000000001E-4</v>
      </c>
      <c r="E281" s="19">
        <f t="shared" si="62"/>
        <v>18785.002154379355</v>
      </c>
      <c r="F281">
        <f t="shared" si="63"/>
        <v>18785</v>
      </c>
      <c r="G281" s="19">
        <f t="shared" si="58"/>
        <v>3.3225000006495975E-3</v>
      </c>
      <c r="K281">
        <f t="shared" si="56"/>
        <v>3.3225000006495975E-3</v>
      </c>
      <c r="O281">
        <f t="shared" si="65"/>
        <v>5.0315114132613867E-3</v>
      </c>
      <c r="P281">
        <f t="shared" si="64"/>
        <v>-6.1803305896671939E-3</v>
      </c>
      <c r="Q281" s="13">
        <f t="shared" si="50"/>
        <v>41485.944009999999</v>
      </c>
      <c r="R281" s="3">
        <f t="shared" si="57"/>
        <v>1</v>
      </c>
      <c r="S281" s="19">
        <f t="shared" si="61"/>
        <v>3.3225000006495975E-3</v>
      </c>
      <c r="U281" s="3">
        <f t="shared" si="53"/>
        <v>2.9207200084373434E-6</v>
      </c>
      <c r="V281" s="3" t="str">
        <f t="shared" si="54"/>
        <v/>
      </c>
      <c r="W281" s="41"/>
    </row>
    <row r="282" spans="1:23" x14ac:dyDescent="0.2">
      <c r="A282" s="22" t="s">
        <v>82</v>
      </c>
      <c r="B282" s="33" t="s">
        <v>18</v>
      </c>
      <c r="C282" s="34">
        <v>56504.44412</v>
      </c>
      <c r="D282" s="34">
        <v>2.9999999999999997E-4</v>
      </c>
      <c r="E282" s="19">
        <f t="shared" si="62"/>
        <v>18785.002225705684</v>
      </c>
      <c r="F282">
        <f t="shared" si="63"/>
        <v>18785</v>
      </c>
      <c r="G282" s="19">
        <f t="shared" si="58"/>
        <v>3.4325000015087426E-3</v>
      </c>
      <c r="K282">
        <f t="shared" si="56"/>
        <v>3.4325000015087426E-3</v>
      </c>
      <c r="O282">
        <f t="shared" si="65"/>
        <v>5.0315114132613867E-3</v>
      </c>
      <c r="P282">
        <f t="shared" si="64"/>
        <v>-6.1803305896671939E-3</v>
      </c>
      <c r="Q282" s="13">
        <f t="shared" ref="Q282:Q317" si="66">C282-15018.5</f>
        <v>41485.94412</v>
      </c>
      <c r="R282" s="3">
        <f t="shared" si="57"/>
        <v>1</v>
      </c>
      <c r="S282" s="19">
        <f t="shared" si="61"/>
        <v>3.4325000015087426E-3</v>
      </c>
      <c r="U282" s="3">
        <f t="shared" si="53"/>
        <v>2.556837494915184E-6</v>
      </c>
      <c r="V282" s="3" t="str">
        <f t="shared" si="54"/>
        <v/>
      </c>
      <c r="W282" s="41"/>
    </row>
    <row r="283" spans="1:23" x14ac:dyDescent="0.2">
      <c r="A283" s="22" t="s">
        <v>82</v>
      </c>
      <c r="B283" s="33" t="s">
        <v>18</v>
      </c>
      <c r="C283" s="34">
        <v>56504.444340000002</v>
      </c>
      <c r="D283" s="34">
        <v>2.9999999999999997E-4</v>
      </c>
      <c r="E283" s="19">
        <f t="shared" si="62"/>
        <v>18785.002368358346</v>
      </c>
      <c r="F283">
        <f t="shared" si="63"/>
        <v>18785</v>
      </c>
      <c r="G283" s="19">
        <f t="shared" si="58"/>
        <v>3.6525000032270327E-3</v>
      </c>
      <c r="K283">
        <f t="shared" si="56"/>
        <v>3.6525000032270327E-3</v>
      </c>
      <c r="O283">
        <f t="shared" si="65"/>
        <v>5.0315114132613867E-3</v>
      </c>
      <c r="P283">
        <f t="shared" si="64"/>
        <v>-6.1803305896671939E-3</v>
      </c>
      <c r="Q283" s="13">
        <f t="shared" si="66"/>
        <v>41485.944340000002</v>
      </c>
      <c r="R283" s="3">
        <f t="shared" si="57"/>
        <v>1</v>
      </c>
      <c r="S283" s="19">
        <f t="shared" si="61"/>
        <v>3.6525000032270327E-3</v>
      </c>
      <c r="U283" s="3">
        <f t="shared" si="53"/>
        <v>1.9016724690049373E-6</v>
      </c>
      <c r="V283" s="3" t="str">
        <f t="shared" si="54"/>
        <v/>
      </c>
      <c r="W283" s="41"/>
    </row>
    <row r="284" spans="1:23" x14ac:dyDescent="0.2">
      <c r="A284" s="34" t="s">
        <v>90</v>
      </c>
      <c r="B284" s="33"/>
      <c r="C284" s="34">
        <v>56511.373220000001</v>
      </c>
      <c r="D284" s="34">
        <v>4.2999999999999999E-4</v>
      </c>
      <c r="E284" s="19">
        <f t="shared" si="62"/>
        <v>18789.495200872774</v>
      </c>
      <c r="F284">
        <f t="shared" si="63"/>
        <v>18789.5</v>
      </c>
      <c r="G284" s="19">
        <f t="shared" si="58"/>
        <v>-7.4012500044773333E-3</v>
      </c>
      <c r="K284">
        <f t="shared" ref="K284:K299" si="67">G284</f>
        <v>-7.4012500044773333E-3</v>
      </c>
      <c r="O284">
        <f t="shared" si="65"/>
        <v>5.0741471397257338E-3</v>
      </c>
      <c r="P284">
        <f t="shared" si="64"/>
        <v>-6.2163696632389067E-3</v>
      </c>
      <c r="Q284" s="13">
        <f t="shared" si="66"/>
        <v>41492.873220000001</v>
      </c>
      <c r="R284" s="3">
        <f t="shared" ref="R284:R299" si="68">R$18</f>
        <v>1</v>
      </c>
      <c r="T284" s="19">
        <f>G284</f>
        <v>-7.4012500044773333E-3</v>
      </c>
      <c r="U284" s="3" t="str">
        <f t="shared" si="53"/>
        <v/>
      </c>
      <c r="V284" s="3">
        <f t="shared" si="54"/>
        <v>1.4039414230532901E-6</v>
      </c>
      <c r="W284" s="41"/>
    </row>
    <row r="285" spans="1:23" x14ac:dyDescent="0.2">
      <c r="A285" s="22" t="s">
        <v>82</v>
      </c>
      <c r="B285" s="33" t="s">
        <v>19</v>
      </c>
      <c r="C285" s="34">
        <v>56511.374450000003</v>
      </c>
      <c r="D285" s="34">
        <v>4.0000000000000002E-4</v>
      </c>
      <c r="E285" s="19">
        <f t="shared" si="62"/>
        <v>18789.495998430823</v>
      </c>
      <c r="F285">
        <f t="shared" si="63"/>
        <v>18789.5</v>
      </c>
      <c r="G285" s="19">
        <f t="shared" si="58"/>
        <v>-6.1712500028079376E-3</v>
      </c>
      <c r="K285">
        <f t="shared" si="67"/>
        <v>-6.1712500028079376E-3</v>
      </c>
      <c r="O285">
        <f t="shared" si="65"/>
        <v>5.0741471397257338E-3</v>
      </c>
      <c r="P285">
        <f t="shared" si="64"/>
        <v>-6.2163696632389067E-3</v>
      </c>
      <c r="Q285" s="13">
        <f t="shared" si="66"/>
        <v>41492.874450000003</v>
      </c>
      <c r="R285" s="3">
        <f t="shared" si="68"/>
        <v>1</v>
      </c>
      <c r="T285" s="19">
        <f>G285</f>
        <v>-6.1712500028079376E-3</v>
      </c>
      <c r="U285" s="3" t="str">
        <f t="shared" si="53"/>
        <v/>
      </c>
      <c r="V285" s="3">
        <f t="shared" si="54"/>
        <v>2.0357837574059657E-9</v>
      </c>
      <c r="W285" s="41"/>
    </row>
    <row r="286" spans="1:23" x14ac:dyDescent="0.2">
      <c r="A286" s="34" t="s">
        <v>85</v>
      </c>
      <c r="B286" s="33" t="s">
        <v>18</v>
      </c>
      <c r="C286" s="34">
        <v>56524.4899</v>
      </c>
      <c r="D286" s="34">
        <v>2.9999999999999997E-4</v>
      </c>
      <c r="E286" s="19">
        <f t="shared" si="62"/>
        <v>18798.000333936907</v>
      </c>
      <c r="F286">
        <f t="shared" si="63"/>
        <v>18798</v>
      </c>
      <c r="G286" s="19">
        <f t="shared" si="58"/>
        <v>5.1499999972293153E-4</v>
      </c>
      <c r="K286">
        <f t="shared" si="67"/>
        <v>5.1499999972293153E-4</v>
      </c>
      <c r="O286">
        <f t="shared" si="65"/>
        <v>5.1545490640968273E-3</v>
      </c>
      <c r="P286">
        <f t="shared" si="64"/>
        <v>-6.2843317013700078E-3</v>
      </c>
      <c r="Q286" s="13">
        <f t="shared" si="66"/>
        <v>41505.9899</v>
      </c>
      <c r="R286" s="3">
        <f t="shared" si="68"/>
        <v>1</v>
      </c>
      <c r="S286" s="19">
        <f t="shared" ref="S286:S294" si="69">G286</f>
        <v>5.1499999972293153E-4</v>
      </c>
      <c r="U286" s="3">
        <f t="shared" si="53"/>
        <v>2.1525415520732691E-5</v>
      </c>
      <c r="V286" s="3" t="str">
        <f t="shared" si="54"/>
        <v/>
      </c>
      <c r="W286" s="41"/>
    </row>
    <row r="287" spans="1:23" x14ac:dyDescent="0.2">
      <c r="A287" s="34" t="s">
        <v>90</v>
      </c>
      <c r="B287" s="33"/>
      <c r="C287" s="34">
        <v>56527.574090000002</v>
      </c>
      <c r="D287" s="34">
        <v>4.4000000000000002E-4</v>
      </c>
      <c r="E287" s="19">
        <f t="shared" si="62"/>
        <v>18800.000188042141</v>
      </c>
      <c r="F287">
        <f t="shared" si="63"/>
        <v>18800</v>
      </c>
      <c r="G287" s="19">
        <f t="shared" ref="G287:G314" si="70">+C287-(C$7+F287*C$8)</f>
        <v>2.9000000358792022E-4</v>
      </c>
      <c r="K287">
        <f t="shared" si="67"/>
        <v>2.9000000358792022E-4</v>
      </c>
      <c r="O287">
        <f t="shared" si="65"/>
        <v>5.1734418412276283E-3</v>
      </c>
      <c r="P287">
        <f t="shared" si="64"/>
        <v>-6.3003013644074204E-3</v>
      </c>
      <c r="Q287" s="13">
        <f t="shared" si="66"/>
        <v>41509.074090000002</v>
      </c>
      <c r="R287" s="3">
        <f t="shared" si="68"/>
        <v>1</v>
      </c>
      <c r="S287" s="19">
        <f t="shared" si="69"/>
        <v>2.9000000358792022E-4</v>
      </c>
      <c r="U287" s="3">
        <f t="shared" si="53"/>
        <v>2.3848004181609888E-5</v>
      </c>
      <c r="V287" s="3" t="str">
        <f t="shared" si="54"/>
        <v/>
      </c>
      <c r="W287" s="41"/>
    </row>
    <row r="288" spans="1:23" x14ac:dyDescent="0.2">
      <c r="A288" s="22" t="s">
        <v>82</v>
      </c>
      <c r="B288" s="33" t="s">
        <v>18</v>
      </c>
      <c r="C288" s="34">
        <v>56527.574569999997</v>
      </c>
      <c r="D288" s="34">
        <v>4.0000000000000002E-4</v>
      </c>
      <c r="E288" s="19">
        <f t="shared" si="62"/>
        <v>18800.000499284302</v>
      </c>
      <c r="F288">
        <f t="shared" si="63"/>
        <v>18800</v>
      </c>
      <c r="G288" s="19">
        <f t="shared" si="70"/>
        <v>7.6999999873805791E-4</v>
      </c>
      <c r="K288">
        <f t="shared" si="67"/>
        <v>7.6999999873805791E-4</v>
      </c>
      <c r="O288">
        <f t="shared" si="65"/>
        <v>5.1734418412276283E-3</v>
      </c>
      <c r="P288">
        <f t="shared" si="64"/>
        <v>-6.3003013644074204E-3</v>
      </c>
      <c r="Q288" s="13">
        <f t="shared" si="66"/>
        <v>41509.074569999997</v>
      </c>
      <c r="R288" s="3">
        <f t="shared" si="68"/>
        <v>1</v>
      </c>
      <c r="S288" s="19">
        <f t="shared" si="69"/>
        <v>7.6999999873805791E-4</v>
      </c>
      <c r="U288" s="3">
        <f t="shared" si="53"/>
        <v>1.9390300060187942E-5</v>
      </c>
      <c r="V288" s="3" t="str">
        <f t="shared" si="54"/>
        <v/>
      </c>
      <c r="W288" s="41"/>
    </row>
    <row r="289" spans="1:24" x14ac:dyDescent="0.2">
      <c r="A289" s="34" t="s">
        <v>90</v>
      </c>
      <c r="B289" s="33"/>
      <c r="C289" s="34">
        <v>56527.574710000001</v>
      </c>
      <c r="D289" s="34">
        <v>2.9999999999999997E-4</v>
      </c>
      <c r="E289" s="19">
        <f t="shared" si="62"/>
        <v>18800.000590063271</v>
      </c>
      <c r="F289">
        <f t="shared" si="63"/>
        <v>18800</v>
      </c>
      <c r="G289" s="19">
        <f t="shared" si="70"/>
        <v>9.1000000247731805E-4</v>
      </c>
      <c r="K289">
        <f t="shared" si="67"/>
        <v>9.1000000247731805E-4</v>
      </c>
      <c r="O289">
        <f t="shared" si="65"/>
        <v>5.1734418412276283E-3</v>
      </c>
      <c r="P289">
        <f t="shared" si="64"/>
        <v>-6.3003013644074204E-3</v>
      </c>
      <c r="Q289" s="13">
        <f t="shared" si="66"/>
        <v>41509.074710000001</v>
      </c>
      <c r="R289" s="3">
        <f t="shared" si="68"/>
        <v>1</v>
      </c>
      <c r="S289" s="19">
        <f t="shared" si="69"/>
        <v>9.1000000247731805E-4</v>
      </c>
      <c r="U289" s="3">
        <f t="shared" si="53"/>
        <v>1.8176936312406626E-5</v>
      </c>
      <c r="V289" s="3" t="str">
        <f t="shared" si="54"/>
        <v/>
      </c>
      <c r="W289" s="41"/>
    </row>
    <row r="290" spans="1:24" x14ac:dyDescent="0.2">
      <c r="A290" s="34" t="s">
        <v>90</v>
      </c>
      <c r="B290" s="33"/>
      <c r="C290" s="34">
        <v>56527.574719999997</v>
      </c>
      <c r="D290" s="34">
        <v>2.9E-4</v>
      </c>
      <c r="E290" s="19">
        <f t="shared" si="62"/>
        <v>18800.000596547477</v>
      </c>
      <c r="F290">
        <f t="shared" si="63"/>
        <v>18800</v>
      </c>
      <c r="G290" s="19">
        <f t="shared" si="70"/>
        <v>9.1999999858671799E-4</v>
      </c>
      <c r="K290">
        <f t="shared" si="67"/>
        <v>9.1999999858671799E-4</v>
      </c>
      <c r="O290">
        <f t="shared" si="65"/>
        <v>5.1734418412276283E-3</v>
      </c>
      <c r="P290">
        <f t="shared" si="64"/>
        <v>-6.3003013644074204E-3</v>
      </c>
      <c r="Q290" s="13">
        <f t="shared" si="66"/>
        <v>41509.074719999997</v>
      </c>
      <c r="R290" s="3">
        <f t="shared" si="68"/>
        <v>1</v>
      </c>
      <c r="S290" s="19">
        <f t="shared" si="69"/>
        <v>9.1999999858671799E-4</v>
      </c>
      <c r="U290" s="3">
        <f t="shared" si="53"/>
        <v>1.8091767508728501E-5</v>
      </c>
      <c r="V290" s="3" t="str">
        <f t="shared" si="54"/>
        <v/>
      </c>
      <c r="W290" s="41"/>
      <c r="X290" s="3"/>
    </row>
    <row r="291" spans="1:24" x14ac:dyDescent="0.2">
      <c r="A291" s="34" t="s">
        <v>90</v>
      </c>
      <c r="B291" s="33"/>
      <c r="C291" s="34">
        <v>56527.574890000004</v>
      </c>
      <c r="D291" s="34">
        <v>4.0000000000000002E-4</v>
      </c>
      <c r="E291" s="19">
        <f t="shared" si="62"/>
        <v>18800.000706779083</v>
      </c>
      <c r="F291">
        <f t="shared" si="63"/>
        <v>18800</v>
      </c>
      <c r="G291" s="19">
        <f t="shared" si="70"/>
        <v>1.0900000052060932E-3</v>
      </c>
      <c r="K291">
        <f t="shared" si="67"/>
        <v>1.0900000052060932E-3</v>
      </c>
      <c r="O291">
        <f t="shared" si="65"/>
        <v>5.1734418412276283E-3</v>
      </c>
      <c r="P291">
        <f t="shared" si="64"/>
        <v>-6.3003013644074204E-3</v>
      </c>
      <c r="Q291" s="13">
        <f t="shared" si="66"/>
        <v>41509.074890000004</v>
      </c>
      <c r="R291" s="3">
        <f t="shared" si="68"/>
        <v>1</v>
      </c>
      <c r="S291" s="19">
        <f t="shared" si="69"/>
        <v>1.0900000052060932E-3</v>
      </c>
      <c r="U291" s="3">
        <f t="shared" si="53"/>
        <v>1.6674497228170926E-5</v>
      </c>
      <c r="V291" s="3" t="str">
        <f t="shared" si="54"/>
        <v/>
      </c>
      <c r="W291" s="41"/>
      <c r="X291" s="3"/>
    </row>
    <row r="292" spans="1:24" x14ac:dyDescent="0.2">
      <c r="A292" s="22" t="s">
        <v>82</v>
      </c>
      <c r="B292" s="33" t="s">
        <v>18</v>
      </c>
      <c r="C292" s="34">
        <v>56527.575190000003</v>
      </c>
      <c r="D292" s="34">
        <v>2.9999999999999997E-4</v>
      </c>
      <c r="E292" s="19">
        <f t="shared" si="62"/>
        <v>18800.000901305437</v>
      </c>
      <c r="F292">
        <f t="shared" si="63"/>
        <v>18800</v>
      </c>
      <c r="G292" s="19">
        <f t="shared" si="70"/>
        <v>1.3900000049034134E-3</v>
      </c>
      <c r="K292">
        <f t="shared" si="67"/>
        <v>1.3900000049034134E-3</v>
      </c>
      <c r="O292">
        <f t="shared" si="65"/>
        <v>5.1734418412276283E-3</v>
      </c>
      <c r="P292">
        <f t="shared" si="64"/>
        <v>-6.3003013644074204E-3</v>
      </c>
      <c r="Q292" s="13">
        <f t="shared" si="66"/>
        <v>41509.075190000003</v>
      </c>
      <c r="R292" s="3">
        <f t="shared" si="68"/>
        <v>1</v>
      </c>
      <c r="S292" s="19">
        <f t="shared" si="69"/>
        <v>1.3900000049034134E-3</v>
      </c>
      <c r="U292" s="3">
        <f t="shared" si="53"/>
        <v>1.4314432128848349E-5</v>
      </c>
      <c r="V292" s="3" t="str">
        <f t="shared" si="54"/>
        <v/>
      </c>
      <c r="W292" s="41"/>
      <c r="X292" s="3"/>
    </row>
    <row r="293" spans="1:24" x14ac:dyDescent="0.2">
      <c r="A293" s="22" t="s">
        <v>82</v>
      </c>
      <c r="B293" s="33" t="s">
        <v>18</v>
      </c>
      <c r="C293" s="34">
        <v>56527.575199999999</v>
      </c>
      <c r="D293" s="34">
        <v>2.9999999999999997E-4</v>
      </c>
      <c r="E293" s="19">
        <f t="shared" si="62"/>
        <v>18800.000907789643</v>
      </c>
      <c r="F293">
        <f t="shared" si="63"/>
        <v>18800</v>
      </c>
      <c r="G293" s="19">
        <f t="shared" si="70"/>
        <v>1.4000000010128133E-3</v>
      </c>
      <c r="K293">
        <f t="shared" si="67"/>
        <v>1.4000000010128133E-3</v>
      </c>
      <c r="O293">
        <f t="shared" si="65"/>
        <v>5.1734418412276283E-3</v>
      </c>
      <c r="P293">
        <f t="shared" si="64"/>
        <v>-6.3003013644074204E-3</v>
      </c>
      <c r="Q293" s="13">
        <f t="shared" si="66"/>
        <v>41509.075199999999</v>
      </c>
      <c r="R293" s="3">
        <f t="shared" si="68"/>
        <v>1</v>
      </c>
      <c r="S293" s="19">
        <f t="shared" si="69"/>
        <v>1.4000000010128133E-3</v>
      </c>
      <c r="U293" s="3">
        <f t="shared" si="53"/>
        <v>1.423886332148377E-5</v>
      </c>
      <c r="V293" s="3" t="str">
        <f t="shared" si="54"/>
        <v/>
      </c>
      <c r="W293" s="41"/>
      <c r="X293" s="3"/>
    </row>
    <row r="294" spans="1:24" x14ac:dyDescent="0.2">
      <c r="A294" s="22" t="s">
        <v>82</v>
      </c>
      <c r="B294" s="33" t="s">
        <v>18</v>
      </c>
      <c r="C294" s="34">
        <v>56527.575369999999</v>
      </c>
      <c r="D294" s="34">
        <v>4.0000000000000002E-4</v>
      </c>
      <c r="E294" s="19">
        <f t="shared" si="62"/>
        <v>18800.001018021245</v>
      </c>
      <c r="F294">
        <f t="shared" si="63"/>
        <v>18800</v>
      </c>
      <c r="G294" s="19">
        <f t="shared" si="70"/>
        <v>1.5700000003562309E-3</v>
      </c>
      <c r="K294">
        <f t="shared" si="67"/>
        <v>1.5700000003562309E-3</v>
      </c>
      <c r="O294">
        <f t="shared" si="65"/>
        <v>5.1734418412276283E-3</v>
      </c>
      <c r="P294">
        <f t="shared" si="64"/>
        <v>-6.3003013644074204E-3</v>
      </c>
      <c r="Q294" s="13">
        <f t="shared" si="66"/>
        <v>41509.075369999999</v>
      </c>
      <c r="R294" s="3">
        <f t="shared" si="68"/>
        <v>1</v>
      </c>
      <c r="S294" s="19">
        <f t="shared" si="69"/>
        <v>1.5700000003562309E-3</v>
      </c>
      <c r="U294" s="3">
        <f t="shared" si="53"/>
        <v>1.2984793100542645E-5</v>
      </c>
      <c r="V294" s="3" t="str">
        <f t="shared" si="54"/>
        <v/>
      </c>
      <c r="W294" s="41"/>
      <c r="X294" s="3"/>
    </row>
    <row r="295" spans="1:24" x14ac:dyDescent="0.2">
      <c r="A295" s="22" t="s">
        <v>82</v>
      </c>
      <c r="B295" s="33" t="s">
        <v>19</v>
      </c>
      <c r="C295" s="34">
        <v>56545.302680000001</v>
      </c>
      <c r="D295" s="34">
        <v>4.0000000000000002E-4</v>
      </c>
      <c r="E295" s="19">
        <f t="shared" si="62"/>
        <v>18811.495781209727</v>
      </c>
      <c r="F295">
        <f t="shared" si="63"/>
        <v>18811.5</v>
      </c>
      <c r="G295" s="19">
        <f t="shared" si="70"/>
        <v>-6.506249999802094E-3</v>
      </c>
      <c r="K295">
        <f t="shared" si="67"/>
        <v>-6.506249999802094E-3</v>
      </c>
      <c r="O295">
        <f t="shared" si="65"/>
        <v>5.2818860039100975E-3</v>
      </c>
      <c r="P295">
        <f t="shared" si="64"/>
        <v>-6.3919669106859501E-3</v>
      </c>
      <c r="Q295" s="13">
        <f t="shared" si="66"/>
        <v>41526.802680000001</v>
      </c>
      <c r="R295" s="3">
        <f t="shared" si="68"/>
        <v>1</v>
      </c>
      <c r="T295" s="19">
        <f>G295</f>
        <v>-6.506249999802094E-3</v>
      </c>
      <c r="U295" s="3" t="str">
        <f t="shared" si="53"/>
        <v/>
      </c>
      <c r="V295" s="3">
        <f t="shared" si="54"/>
        <v>1.3060624457928487E-8</v>
      </c>
      <c r="W295" s="41"/>
    </row>
    <row r="296" spans="1:24" x14ac:dyDescent="0.2">
      <c r="A296" s="22" t="s">
        <v>82</v>
      </c>
      <c r="B296" s="33" t="s">
        <v>19</v>
      </c>
      <c r="C296" s="34">
        <v>56545.3027</v>
      </c>
      <c r="D296" s="34">
        <v>4.0000000000000002E-4</v>
      </c>
      <c r="E296" s="19">
        <f t="shared" si="62"/>
        <v>18811.49579417815</v>
      </c>
      <c r="F296">
        <f t="shared" si="63"/>
        <v>18811.5</v>
      </c>
      <c r="G296" s="19">
        <f t="shared" si="70"/>
        <v>-6.4862500003073364E-3</v>
      </c>
      <c r="K296">
        <f t="shared" si="67"/>
        <v>-6.4862500003073364E-3</v>
      </c>
      <c r="O296">
        <f t="shared" si="65"/>
        <v>5.2818860039100975E-3</v>
      </c>
      <c r="P296">
        <f t="shared" si="64"/>
        <v>-6.3919669106859501E-3</v>
      </c>
      <c r="Q296" s="13">
        <f t="shared" si="66"/>
        <v>41526.8027</v>
      </c>
      <c r="R296" s="3">
        <f t="shared" si="68"/>
        <v>1</v>
      </c>
      <c r="T296" s="19">
        <f>G296</f>
        <v>-6.4862500003073364E-3</v>
      </c>
      <c r="U296" s="3" t="str">
        <f t="shared" si="53"/>
        <v/>
      </c>
      <c r="V296" s="3">
        <f t="shared" si="54"/>
        <v>8.889300988554379E-9</v>
      </c>
      <c r="W296" s="41"/>
      <c r="X296" s="3"/>
    </row>
    <row r="297" spans="1:24" x14ac:dyDescent="0.2">
      <c r="A297" s="22" t="s">
        <v>82</v>
      </c>
      <c r="B297" s="33" t="s">
        <v>19</v>
      </c>
      <c r="C297" s="34">
        <v>56545.303240000001</v>
      </c>
      <c r="D297" s="34">
        <v>2.9999999999999997E-4</v>
      </c>
      <c r="E297" s="19">
        <f t="shared" si="62"/>
        <v>18811.496144325585</v>
      </c>
      <c r="F297">
        <f t="shared" si="63"/>
        <v>18811.5</v>
      </c>
      <c r="G297" s="19">
        <f t="shared" si="70"/>
        <v>-5.9462499993969686E-3</v>
      </c>
      <c r="K297">
        <f t="shared" si="67"/>
        <v>-5.9462499993969686E-3</v>
      </c>
      <c r="O297">
        <f t="shared" si="65"/>
        <v>5.2818860039100975E-3</v>
      </c>
      <c r="P297">
        <f t="shared" si="64"/>
        <v>-6.3919669106859501E-3</v>
      </c>
      <c r="Q297" s="13">
        <f t="shared" si="66"/>
        <v>41526.803240000001</v>
      </c>
      <c r="R297" s="3">
        <f t="shared" si="68"/>
        <v>1</v>
      </c>
      <c r="T297" s="19">
        <f>G297</f>
        <v>-5.9462499993969686E-3</v>
      </c>
      <c r="U297" s="3" t="str">
        <f t="shared" si="53"/>
        <v/>
      </c>
      <c r="V297" s="3">
        <f t="shared" si="54"/>
        <v>1.9866356500898974E-7</v>
      </c>
      <c r="W297" s="41"/>
      <c r="X297" s="3"/>
    </row>
    <row r="298" spans="1:24" x14ac:dyDescent="0.2">
      <c r="A298" s="22" t="s">
        <v>82</v>
      </c>
      <c r="B298" s="33" t="s">
        <v>19</v>
      </c>
      <c r="C298" s="34">
        <v>56545.303350000002</v>
      </c>
      <c r="D298" s="34">
        <v>4.0000000000000002E-4</v>
      </c>
      <c r="E298" s="19">
        <f t="shared" si="62"/>
        <v>18811.496215651914</v>
      </c>
      <c r="F298">
        <f t="shared" si="63"/>
        <v>18811.5</v>
      </c>
      <c r="G298" s="19">
        <f t="shared" si="70"/>
        <v>-5.8362499985378236E-3</v>
      </c>
      <c r="K298">
        <f t="shared" si="67"/>
        <v>-5.8362499985378236E-3</v>
      </c>
      <c r="O298">
        <f t="shared" si="65"/>
        <v>5.2818860039100975E-3</v>
      </c>
      <c r="P298">
        <f t="shared" si="64"/>
        <v>-6.3919669106859501E-3</v>
      </c>
      <c r="Q298" s="13">
        <f t="shared" si="66"/>
        <v>41526.803350000002</v>
      </c>
      <c r="R298" s="3">
        <f t="shared" si="68"/>
        <v>1</v>
      </c>
      <c r="T298" s="19">
        <f>G298</f>
        <v>-5.8362499985378236E-3</v>
      </c>
      <c r="U298" s="3" t="str">
        <f t="shared" si="53"/>
        <v/>
      </c>
      <c r="V298" s="3">
        <f t="shared" si="54"/>
        <v>3.0882128644744853E-7</v>
      </c>
      <c r="W298" s="41"/>
    </row>
    <row r="299" spans="1:24" x14ac:dyDescent="0.2">
      <c r="A299" s="22" t="s">
        <v>87</v>
      </c>
      <c r="B299" s="33" t="s">
        <v>18</v>
      </c>
      <c r="C299" s="34">
        <v>56567.673600000002</v>
      </c>
      <c r="D299" s="34">
        <v>1E-4</v>
      </c>
      <c r="E299" s="19">
        <f t="shared" si="62"/>
        <v>18826.001559452929</v>
      </c>
      <c r="F299">
        <f t="shared" si="63"/>
        <v>18826</v>
      </c>
      <c r="G299" s="19">
        <f t="shared" si="70"/>
        <v>2.4049999992712401E-3</v>
      </c>
      <c r="K299">
        <f t="shared" si="67"/>
        <v>2.4049999992712401E-3</v>
      </c>
      <c r="O299">
        <f t="shared" si="65"/>
        <v>5.4181537784887225E-3</v>
      </c>
      <c r="P299">
        <f t="shared" si="64"/>
        <v>-6.5071511648489297E-3</v>
      </c>
      <c r="Q299" s="13">
        <f t="shared" si="66"/>
        <v>41549.173600000002</v>
      </c>
      <c r="R299" s="3">
        <f t="shared" si="68"/>
        <v>1</v>
      </c>
      <c r="S299" s="19">
        <f>G299</f>
        <v>2.4049999992712401E-3</v>
      </c>
      <c r="U299" s="3">
        <f t="shared" si="53"/>
        <v>9.0790956972125959E-6</v>
      </c>
      <c r="V299" s="3" t="str">
        <f t="shared" si="54"/>
        <v/>
      </c>
      <c r="W299" s="41"/>
      <c r="X299" s="3"/>
    </row>
    <row r="300" spans="1:24" x14ac:dyDescent="0.2">
      <c r="A300" s="36" t="s">
        <v>86</v>
      </c>
      <c r="B300" s="45" t="s">
        <v>18</v>
      </c>
      <c r="C300" s="34">
        <v>56568.436000000002</v>
      </c>
      <c r="D300" s="46">
        <v>2.5000000000000001E-3</v>
      </c>
      <c r="E300" s="19">
        <f t="shared" si="62"/>
        <v>18826.495915757121</v>
      </c>
      <c r="F300">
        <f t="shared" si="63"/>
        <v>18826.5</v>
      </c>
      <c r="G300" s="19">
        <f t="shared" si="70"/>
        <v>-6.2987499986775219E-3</v>
      </c>
      <c r="J300">
        <f>G300</f>
        <v>-6.2987499986775219E-3</v>
      </c>
      <c r="O300">
        <f t="shared" si="65"/>
        <v>5.4228432717347078E-3</v>
      </c>
      <c r="P300">
        <f t="shared" si="64"/>
        <v>-6.511115093838094E-3</v>
      </c>
      <c r="Q300" s="13">
        <f t="shared" si="66"/>
        <v>41549.936000000002</v>
      </c>
      <c r="R300" s="3">
        <f>R$17</f>
        <v>1</v>
      </c>
      <c r="T300" s="19">
        <f>G300</f>
        <v>-6.2987499986775219E-3</v>
      </c>
      <c r="U300" s="3" t="str">
        <f t="shared" si="53"/>
        <v/>
      </c>
      <c r="V300" s="3">
        <f t="shared" si="54"/>
        <v>4.5098933642558837E-8</v>
      </c>
      <c r="W300" s="41"/>
    </row>
    <row r="301" spans="1:24" x14ac:dyDescent="0.2">
      <c r="A301" s="22" t="s">
        <v>87</v>
      </c>
      <c r="B301" s="33" t="s">
        <v>19</v>
      </c>
      <c r="C301" s="34">
        <v>56574.604299999999</v>
      </c>
      <c r="D301" s="34">
        <v>2.0000000000000001E-4</v>
      </c>
      <c r="E301" s="19">
        <f t="shared" si="62"/>
        <v>18830.495572093896</v>
      </c>
      <c r="F301">
        <f t="shared" si="63"/>
        <v>18830.5</v>
      </c>
      <c r="G301" s="19">
        <f t="shared" si="70"/>
        <v>-6.8287500034784898E-3</v>
      </c>
      <c r="K301">
        <f>G301</f>
        <v>-6.8287500034784898E-3</v>
      </c>
      <c r="O301">
        <f t="shared" si="65"/>
        <v>5.4603364596039726E-3</v>
      </c>
      <c r="P301">
        <f t="shared" si="64"/>
        <v>-6.5428072888142584E-3</v>
      </c>
      <c r="Q301" s="13">
        <f t="shared" si="66"/>
        <v>41556.104299999999</v>
      </c>
      <c r="R301" s="3">
        <f>R$18</f>
        <v>1</v>
      </c>
      <c r="T301" s="19">
        <f>G301</f>
        <v>-6.8287500034784898E-3</v>
      </c>
      <c r="U301" s="3" t="str">
        <f t="shared" ref="U301:U317" si="71">IF(S301&lt;&gt;"",R301*(O301-S301)^2,"")</f>
        <v/>
      </c>
      <c r="V301" s="3">
        <f t="shared" ref="V301:V317" si="72">IF(T301&lt;&gt;"",R301*(P301-T301)^2,"")</f>
        <v>8.1763236069550059E-8</v>
      </c>
      <c r="W301" s="41"/>
    </row>
    <row r="302" spans="1:24" x14ac:dyDescent="0.2">
      <c r="A302" s="46" t="s">
        <v>88</v>
      </c>
      <c r="B302" s="45" t="s">
        <v>18</v>
      </c>
      <c r="C302" s="46">
        <v>56683.339699999997</v>
      </c>
      <c r="D302" s="46">
        <v>3.5000000000000001E-3</v>
      </c>
      <c r="E302" s="19">
        <f t="shared" si="62"/>
        <v>18901.001907979306</v>
      </c>
      <c r="F302">
        <f t="shared" si="63"/>
        <v>18901</v>
      </c>
      <c r="G302" s="19">
        <f t="shared" si="70"/>
        <v>2.9424999956972897E-3</v>
      </c>
      <c r="J302">
        <f>G302</f>
        <v>2.9424999956972897E-3</v>
      </c>
      <c r="O302">
        <f t="shared" si="65"/>
        <v>6.114274224851674E-3</v>
      </c>
      <c r="P302">
        <f t="shared" si="64"/>
        <v>-7.0955669856096444E-3</v>
      </c>
      <c r="Q302" s="13">
        <f t="shared" si="66"/>
        <v>41664.839699999997</v>
      </c>
      <c r="R302" s="3">
        <f>R$17</f>
        <v>1</v>
      </c>
      <c r="S302" s="19">
        <f>G302</f>
        <v>2.9424999956972897E-3</v>
      </c>
      <c r="U302" s="3">
        <f t="shared" si="71"/>
        <v>1.0060151760727889E-5</v>
      </c>
      <c r="V302" s="3" t="str">
        <f t="shared" si="72"/>
        <v/>
      </c>
      <c r="W302" s="41"/>
    </row>
    <row r="303" spans="1:24" x14ac:dyDescent="0.2">
      <c r="A303" s="46" t="s">
        <v>88</v>
      </c>
      <c r="B303" s="45" t="s">
        <v>18</v>
      </c>
      <c r="C303" s="46">
        <v>56834.476199999997</v>
      </c>
      <c r="D303" s="46">
        <v>1E-3</v>
      </c>
      <c r="E303" s="19">
        <f t="shared" si="62"/>
        <v>18999.002014968799</v>
      </c>
      <c r="F303">
        <f t="shared" si="63"/>
        <v>18999</v>
      </c>
      <c r="G303" s="19">
        <f t="shared" si="70"/>
        <v>3.1074999933480285E-3</v>
      </c>
      <c r="J303">
        <f>G303</f>
        <v>3.1074999933480285E-3</v>
      </c>
      <c r="O303">
        <f t="shared" si="65"/>
        <v>6.9999576054712255E-3</v>
      </c>
      <c r="P303">
        <f t="shared" si="64"/>
        <v>-7.8442163264877234E-3</v>
      </c>
      <c r="Q303" s="13">
        <f t="shared" si="66"/>
        <v>41815.976199999997</v>
      </c>
      <c r="R303" s="3">
        <f>R$17</f>
        <v>1</v>
      </c>
      <c r="S303" s="19">
        <f>G303</f>
        <v>3.1074999933480285E-3</v>
      </c>
      <c r="U303" s="3">
        <f t="shared" si="71"/>
        <v>1.5151226262175821E-5</v>
      </c>
      <c r="V303" s="3" t="str">
        <f t="shared" si="72"/>
        <v/>
      </c>
      <c r="W303" s="41"/>
    </row>
    <row r="304" spans="1:24" x14ac:dyDescent="0.2">
      <c r="A304" s="46" t="s">
        <v>89</v>
      </c>
      <c r="B304" s="33"/>
      <c r="C304" s="46">
        <v>56949.358899999999</v>
      </c>
      <c r="D304" s="46">
        <v>8.0000000000000004E-4</v>
      </c>
      <c r="E304" s="19">
        <f t="shared" si="62"/>
        <v>19073.494390346306</v>
      </c>
      <c r="F304">
        <f t="shared" si="63"/>
        <v>19073.5</v>
      </c>
      <c r="G304" s="19">
        <f t="shared" si="70"/>
        <v>-8.6512500056414865E-3</v>
      </c>
      <c r="J304">
        <f>G304</f>
        <v>-8.6512500056414865E-3</v>
      </c>
      <c r="O304">
        <f t="shared" si="65"/>
        <v>7.6532609498812442E-3</v>
      </c>
      <c r="P304">
        <f t="shared" si="64"/>
        <v>-8.3964397608304493E-3</v>
      </c>
      <c r="Q304" s="13">
        <f t="shared" si="66"/>
        <v>41930.858899999999</v>
      </c>
      <c r="R304" s="3">
        <f>R$17</f>
        <v>1</v>
      </c>
      <c r="T304" s="19">
        <f>G304</f>
        <v>-8.6512500056414865E-3</v>
      </c>
      <c r="U304" s="3" t="str">
        <f t="shared" si="71"/>
        <v/>
      </c>
      <c r="V304" s="3">
        <f t="shared" si="72"/>
        <v>6.4928260860660702E-8</v>
      </c>
      <c r="W304" s="41"/>
    </row>
    <row r="305" spans="1:23" x14ac:dyDescent="0.2">
      <c r="A305" s="62" t="s">
        <v>1001</v>
      </c>
      <c r="B305" s="63" t="s">
        <v>19</v>
      </c>
      <c r="C305" s="64">
        <v>57036.505700000002</v>
      </c>
      <c r="D305" s="64" t="s">
        <v>74</v>
      </c>
      <c r="E305" s="19">
        <f t="shared" si="62"/>
        <v>19130.002220842525</v>
      </c>
      <c r="F305">
        <f t="shared" si="63"/>
        <v>19130</v>
      </c>
      <c r="G305" s="19">
        <f t="shared" si="70"/>
        <v>3.4249999953317456E-3</v>
      </c>
      <c r="O305">
        <f t="shared" si="65"/>
        <v>8.1362318564039623E-3</v>
      </c>
      <c r="P305">
        <f t="shared" si="64"/>
        <v>-8.8046848049889957E-3</v>
      </c>
      <c r="Q305" s="13">
        <f t="shared" si="66"/>
        <v>42018.005700000002</v>
      </c>
      <c r="S305" s="19">
        <f>G305</f>
        <v>3.4249999953317456E-3</v>
      </c>
      <c r="U305" s="3">
        <f t="shared" si="71"/>
        <v>0</v>
      </c>
      <c r="V305" s="3" t="str">
        <f t="shared" si="72"/>
        <v/>
      </c>
      <c r="W305" s="41"/>
    </row>
    <row r="306" spans="1:23" x14ac:dyDescent="0.2">
      <c r="A306" s="69" t="s">
        <v>1007</v>
      </c>
      <c r="B306" s="70" t="s">
        <v>19</v>
      </c>
      <c r="C306" s="71">
        <v>57208.446889999999</v>
      </c>
      <c r="D306" s="71">
        <v>2.0000000000000001E-4</v>
      </c>
      <c r="E306" s="19">
        <f t="shared" si="62"/>
        <v>19241.49252937753</v>
      </c>
      <c r="F306">
        <f t="shared" si="63"/>
        <v>19241.5</v>
      </c>
      <c r="G306" s="19">
        <f t="shared" si="70"/>
        <v>-1.1521250002260786E-2</v>
      </c>
      <c r="K306">
        <f>G306</f>
        <v>-1.1521250002260786E-2</v>
      </c>
      <c r="O306">
        <f t="shared" si="65"/>
        <v>9.0552321060230825E-3</v>
      </c>
      <c r="P306">
        <f t="shared" si="64"/>
        <v>-9.5814961872494053E-3</v>
      </c>
      <c r="Q306" s="13">
        <f t="shared" si="66"/>
        <v>42189.946889999999</v>
      </c>
      <c r="R306" s="3">
        <f>R$18</f>
        <v>1</v>
      </c>
      <c r="T306" s="19">
        <f t="shared" ref="T306:T314" si="73">G306</f>
        <v>-1.1521250002260786E-2</v>
      </c>
      <c r="U306" s="3" t="str">
        <f t="shared" si="71"/>
        <v/>
      </c>
      <c r="V306" s="3">
        <f t="shared" si="72"/>
        <v>3.7626448628512038E-6</v>
      </c>
      <c r="W306" s="41"/>
    </row>
    <row r="307" spans="1:23" x14ac:dyDescent="0.2">
      <c r="A307" s="69" t="s">
        <v>1007</v>
      </c>
      <c r="B307" s="70" t="s">
        <v>19</v>
      </c>
      <c r="C307" s="71">
        <v>57208.447639999999</v>
      </c>
      <c r="D307" s="71">
        <v>2.0000000000000001E-4</v>
      </c>
      <c r="E307" s="19">
        <f t="shared" si="62"/>
        <v>19241.493015693413</v>
      </c>
      <c r="F307">
        <f t="shared" si="63"/>
        <v>19241.5</v>
      </c>
      <c r="G307" s="19">
        <f t="shared" si="70"/>
        <v>-1.0771250003017485E-2</v>
      </c>
      <c r="K307">
        <f>G307</f>
        <v>-1.0771250003017485E-2</v>
      </c>
      <c r="O307">
        <f t="shared" si="65"/>
        <v>9.0552321060230825E-3</v>
      </c>
      <c r="P307">
        <f t="shared" si="64"/>
        <v>-9.5814961872494053E-3</v>
      </c>
      <c r="Q307" s="13">
        <f t="shared" si="66"/>
        <v>42189.947639999999</v>
      </c>
      <c r="R307" s="3">
        <f>R$18</f>
        <v>1</v>
      </c>
      <c r="T307" s="19">
        <f t="shared" si="73"/>
        <v>-1.0771250003017485E-2</v>
      </c>
      <c r="U307" s="3" t="str">
        <f t="shared" si="71"/>
        <v/>
      </c>
      <c r="V307" s="3">
        <f t="shared" si="72"/>
        <v>1.4155141421347061E-6</v>
      </c>
      <c r="W307" s="41"/>
    </row>
    <row r="308" spans="1:23" x14ac:dyDescent="0.2">
      <c r="A308" s="69" t="s">
        <v>1007</v>
      </c>
      <c r="B308" s="70" t="s">
        <v>19</v>
      </c>
      <c r="C308" s="71">
        <v>57208.447760000003</v>
      </c>
      <c r="D308" s="71">
        <v>2.0000000000000001E-4</v>
      </c>
      <c r="E308" s="19">
        <f t="shared" si="62"/>
        <v>19241.493093503956</v>
      </c>
      <c r="F308">
        <f t="shared" si="63"/>
        <v>19241.5</v>
      </c>
      <c r="G308" s="19">
        <f t="shared" si="70"/>
        <v>-1.0651249998772983E-2</v>
      </c>
      <c r="K308">
        <f>G308</f>
        <v>-1.0651249998772983E-2</v>
      </c>
      <c r="O308">
        <f t="shared" si="65"/>
        <v>9.0552321060230825E-3</v>
      </c>
      <c r="P308">
        <f t="shared" si="64"/>
        <v>-9.5814961872494053E-3</v>
      </c>
      <c r="Q308" s="13">
        <f t="shared" si="66"/>
        <v>42189.947760000003</v>
      </c>
      <c r="R308" s="3">
        <f>R$18</f>
        <v>1</v>
      </c>
      <c r="T308" s="19">
        <f t="shared" si="73"/>
        <v>-1.0651249998772983E-2</v>
      </c>
      <c r="U308" s="3" t="str">
        <f t="shared" si="71"/>
        <v/>
      </c>
      <c r="V308" s="3">
        <f t="shared" si="72"/>
        <v>1.1443732172692211E-6</v>
      </c>
      <c r="W308" s="41"/>
    </row>
    <row r="309" spans="1:23" x14ac:dyDescent="0.2">
      <c r="A309" s="69" t="s">
        <v>1007</v>
      </c>
      <c r="B309" s="70" t="s">
        <v>19</v>
      </c>
      <c r="C309" s="71">
        <v>57208.448109999998</v>
      </c>
      <c r="D309" s="71">
        <v>2.0000000000000001E-4</v>
      </c>
      <c r="E309" s="19">
        <f t="shared" si="62"/>
        <v>19241.493320451365</v>
      </c>
      <c r="F309">
        <f t="shared" si="63"/>
        <v>19241.5</v>
      </c>
      <c r="G309" s="19">
        <f t="shared" si="70"/>
        <v>-1.0301250003976747E-2</v>
      </c>
      <c r="K309">
        <f>G309</f>
        <v>-1.0301250003976747E-2</v>
      </c>
      <c r="O309">
        <f t="shared" si="65"/>
        <v>9.0552321060230825E-3</v>
      </c>
      <c r="P309">
        <f t="shared" si="64"/>
        <v>-9.5814961872494053E-3</v>
      </c>
      <c r="Q309" s="13">
        <f t="shared" si="66"/>
        <v>42189.948109999998</v>
      </c>
      <c r="R309" s="3">
        <f>R$18</f>
        <v>1</v>
      </c>
      <c r="T309" s="19">
        <f t="shared" si="73"/>
        <v>-1.0301250003976747E-2</v>
      </c>
      <c r="U309" s="3" t="str">
        <f t="shared" si="71"/>
        <v/>
      </c>
      <c r="V309" s="3">
        <f t="shared" si="72"/>
        <v>5.1804555669357634E-7</v>
      </c>
      <c r="W309" s="41"/>
    </row>
    <row r="310" spans="1:23" x14ac:dyDescent="0.2">
      <c r="A310" s="47" t="s">
        <v>92</v>
      </c>
      <c r="B310" s="48"/>
      <c r="C310" s="47">
        <v>57225.414100000002</v>
      </c>
      <c r="D310" s="47">
        <v>4.7000000000000002E-3</v>
      </c>
      <c r="E310" s="19">
        <f t="shared" si="62"/>
        <v>19252.494427630525</v>
      </c>
      <c r="F310">
        <f t="shared" si="63"/>
        <v>19252.5</v>
      </c>
      <c r="G310" s="19">
        <f t="shared" si="70"/>
        <v>-8.5937500043655746E-3</v>
      </c>
      <c r="J310">
        <f>G310</f>
        <v>-8.5937500043655746E-3</v>
      </c>
      <c r="O310">
        <f t="shared" si="65"/>
        <v>9.143311410518197E-3</v>
      </c>
      <c r="P310">
        <f t="shared" si="64"/>
        <v>-9.6559477516551181E-3</v>
      </c>
      <c r="Q310" s="13">
        <f t="shared" si="66"/>
        <v>42206.914100000002</v>
      </c>
      <c r="R310" s="3">
        <f>R$17</f>
        <v>1</v>
      </c>
      <c r="T310" s="19">
        <f t="shared" si="73"/>
        <v>-8.5937500043655746E-3</v>
      </c>
      <c r="U310" s="3" t="str">
        <f t="shared" si="71"/>
        <v/>
      </c>
      <c r="V310" s="3">
        <f t="shared" si="72"/>
        <v>1.128264054346981E-6</v>
      </c>
      <c r="W310" s="41"/>
    </row>
    <row r="311" spans="1:23" x14ac:dyDescent="0.2">
      <c r="A311" s="69" t="s">
        <v>1007</v>
      </c>
      <c r="B311" s="70" t="s">
        <v>19</v>
      </c>
      <c r="C311" s="71">
        <v>57245.461459999999</v>
      </c>
      <c r="D311" s="71">
        <v>1E-4</v>
      </c>
      <c r="E311" s="19">
        <f t="shared" si="62"/>
        <v>19265.493560367198</v>
      </c>
      <c r="F311">
        <f t="shared" si="63"/>
        <v>19265.5</v>
      </c>
      <c r="G311" s="19">
        <f t="shared" si="70"/>
        <v>-9.9312500024097972E-3</v>
      </c>
      <c r="K311">
        <f>G311</f>
        <v>-9.9312500024097972E-3</v>
      </c>
      <c r="O311">
        <f t="shared" si="65"/>
        <v>9.2467844577106342E-3</v>
      </c>
      <c r="P311">
        <f t="shared" si="64"/>
        <v>-9.7434113196460601E-3</v>
      </c>
      <c r="Q311" s="13">
        <f t="shared" si="66"/>
        <v>42226.961459999999</v>
      </c>
      <c r="R311" s="3">
        <f>R$18</f>
        <v>1</v>
      </c>
      <c r="T311" s="19">
        <f t="shared" si="73"/>
        <v>-9.9312500024097972E-3</v>
      </c>
      <c r="U311" s="3" t="str">
        <f t="shared" si="71"/>
        <v/>
      </c>
      <c r="V311" s="3">
        <f t="shared" si="72"/>
        <v>3.5283370742415866E-8</v>
      </c>
      <c r="W311" s="41"/>
    </row>
    <row r="312" spans="1:23" x14ac:dyDescent="0.2">
      <c r="A312" s="69" t="s">
        <v>1007</v>
      </c>
      <c r="B312" s="70" t="s">
        <v>19</v>
      </c>
      <c r="C312" s="71">
        <v>57245.461759999998</v>
      </c>
      <c r="D312" s="71">
        <v>1E-4</v>
      </c>
      <c r="E312" s="19">
        <f t="shared" si="62"/>
        <v>19265.493754893552</v>
      </c>
      <c r="F312">
        <f t="shared" si="63"/>
        <v>19265.5</v>
      </c>
      <c r="G312" s="19">
        <f t="shared" si="70"/>
        <v>-9.631250002712477E-3</v>
      </c>
      <c r="K312">
        <f>G312</f>
        <v>-9.631250002712477E-3</v>
      </c>
      <c r="O312">
        <f t="shared" si="65"/>
        <v>9.2467844577106342E-3</v>
      </c>
      <c r="P312">
        <f t="shared" si="64"/>
        <v>-9.7434113196460601E-3</v>
      </c>
      <c r="Q312" s="13">
        <f t="shared" si="66"/>
        <v>42226.961759999998</v>
      </c>
      <c r="R312" s="3">
        <f>R$18</f>
        <v>1</v>
      </c>
      <c r="T312" s="19">
        <f t="shared" si="73"/>
        <v>-9.631250002712477E-3</v>
      </c>
      <c r="U312" s="3" t="str">
        <f t="shared" si="71"/>
        <v/>
      </c>
      <c r="V312" s="3">
        <f t="shared" si="72"/>
        <v>1.2580161016275664E-8</v>
      </c>
      <c r="W312" s="41"/>
    </row>
    <row r="313" spans="1:23" x14ac:dyDescent="0.2">
      <c r="A313" s="69" t="s">
        <v>1007</v>
      </c>
      <c r="B313" s="70" t="s">
        <v>19</v>
      </c>
      <c r="C313" s="71">
        <v>57248.545510000004</v>
      </c>
      <c r="D313" s="71">
        <v>2.0000000000000001E-4</v>
      </c>
      <c r="E313" s="19">
        <f t="shared" si="62"/>
        <v>19267.493323693474</v>
      </c>
      <c r="F313">
        <f t="shared" si="63"/>
        <v>19267.5</v>
      </c>
      <c r="G313" s="19">
        <f t="shared" si="70"/>
        <v>-1.0296250002284069E-2</v>
      </c>
      <c r="K313">
        <f>G313</f>
        <v>-1.0296250002284069E-2</v>
      </c>
      <c r="O313">
        <f t="shared" si="65"/>
        <v>9.2626433032879374E-3</v>
      </c>
      <c r="P313">
        <f t="shared" si="64"/>
        <v>-9.7568164648123012E-3</v>
      </c>
      <c r="Q313" s="13">
        <f t="shared" si="66"/>
        <v>42230.045510000004</v>
      </c>
      <c r="R313" s="3">
        <f>R$18</f>
        <v>1</v>
      </c>
      <c r="T313" s="19">
        <f t="shared" si="73"/>
        <v>-1.0296250002284069E-2</v>
      </c>
      <c r="U313" s="3" t="str">
        <f t="shared" si="71"/>
        <v/>
      </c>
      <c r="V313" s="3">
        <f t="shared" si="72"/>
        <v>2.9098854134930462E-7</v>
      </c>
      <c r="W313" s="41"/>
    </row>
    <row r="314" spans="1:23" x14ac:dyDescent="0.2">
      <c r="A314" s="66" t="s">
        <v>1008</v>
      </c>
      <c r="B314" s="67" t="s">
        <v>19</v>
      </c>
      <c r="C314" s="68">
        <v>57296.353499999997</v>
      </c>
      <c r="D314" s="68">
        <v>1.1000000000000001E-3</v>
      </c>
      <c r="E314" s="19">
        <f t="shared" si="62"/>
        <v>19298.4930367671</v>
      </c>
      <c r="F314">
        <f t="shared" si="63"/>
        <v>19298.5</v>
      </c>
      <c r="G314" s="19">
        <f t="shared" si="70"/>
        <v>-1.0738750002929009E-2</v>
      </c>
      <c r="K314">
        <f>G314</f>
        <v>-1.0738750002929009E-2</v>
      </c>
      <c r="O314">
        <f t="shared" si="65"/>
        <v>9.5063823000792295E-3</v>
      </c>
      <c r="P314">
        <f t="shared" si="64"/>
        <v>-9.9628438593496599E-3</v>
      </c>
      <c r="Q314" s="13">
        <f t="shared" si="66"/>
        <v>42277.853499999997</v>
      </c>
      <c r="R314" s="3">
        <f>R$18</f>
        <v>1</v>
      </c>
      <c r="T314" s="19">
        <f t="shared" si="73"/>
        <v>-1.0738750002929009E-2</v>
      </c>
      <c r="U314" s="3" t="str">
        <f t="shared" si="71"/>
        <v/>
      </c>
      <c r="V314" s="3">
        <f t="shared" si="72"/>
        <v>6.0203034364417827E-7</v>
      </c>
      <c r="W314" s="41"/>
    </row>
    <row r="315" spans="1:23" x14ac:dyDescent="0.2">
      <c r="A315" s="69" t="s">
        <v>1007</v>
      </c>
      <c r="B315" s="70" t="s">
        <v>19</v>
      </c>
      <c r="C315" s="71">
        <v>57666.506609999997</v>
      </c>
      <c r="D315" s="71">
        <v>2.9999999999999997E-4</v>
      </c>
      <c r="E315" s="19">
        <f t="shared" si="62"/>
        <v>19538.508151464699</v>
      </c>
      <c r="F315">
        <f t="shared" si="63"/>
        <v>19538.5</v>
      </c>
      <c r="O315">
        <f t="shared" si="65"/>
        <v>1.1252798378597016E-2</v>
      </c>
      <c r="P315">
        <f t="shared" si="64"/>
        <v>-1.1439052259203154E-2</v>
      </c>
      <c r="Q315" s="13">
        <f t="shared" si="66"/>
        <v>42648.006609999997</v>
      </c>
      <c r="U315" s="3" t="str">
        <f t="shared" si="71"/>
        <v/>
      </c>
      <c r="V315" s="3" t="str">
        <f t="shared" si="72"/>
        <v/>
      </c>
      <c r="W315" s="41"/>
    </row>
    <row r="316" spans="1:23" x14ac:dyDescent="0.2">
      <c r="A316" s="66" t="s">
        <v>1010</v>
      </c>
      <c r="B316" s="67" t="s">
        <v>19</v>
      </c>
      <c r="C316" s="68">
        <v>57688.073199999999</v>
      </c>
      <c r="D316" s="68">
        <v>2.0000000000000001E-4</v>
      </c>
      <c r="E316" s="19">
        <f t="shared" si="62"/>
        <v>19552.492385103818</v>
      </c>
      <c r="F316">
        <f t="shared" si="63"/>
        <v>19552.5</v>
      </c>
      <c r="G316" s="19">
        <f>+C316-(C$7+F316*C$8)</f>
        <v>-1.1743750001187436E-2</v>
      </c>
      <c r="K316">
        <f>G316</f>
        <v>-1.1743750001187436E-2</v>
      </c>
      <c r="O316">
        <f t="shared" si="65"/>
        <v>1.1346504584426136E-2</v>
      </c>
      <c r="P316">
        <f t="shared" si="64"/>
        <v>-1.1518260123734924E-2</v>
      </c>
      <c r="Q316" s="13">
        <f t="shared" si="66"/>
        <v>42669.573199999999</v>
      </c>
      <c r="R316" s="3">
        <f>R$18</f>
        <v>1</v>
      </c>
      <c r="T316" s="19">
        <f>G316</f>
        <v>-1.1743750001187436E-2</v>
      </c>
      <c r="U316" s="3" t="str">
        <f t="shared" si="71"/>
        <v/>
      </c>
      <c r="V316" s="3">
        <f t="shared" si="72"/>
        <v>5.0845684833549006E-8</v>
      </c>
      <c r="W316" s="41"/>
    </row>
    <row r="317" spans="1:23" x14ac:dyDescent="0.2">
      <c r="A317" s="69" t="s">
        <v>1007</v>
      </c>
      <c r="B317" s="70" t="s">
        <v>19</v>
      </c>
      <c r="C317" s="71">
        <v>57700.410060000002</v>
      </c>
      <c r="D317" s="71">
        <v>1E-4</v>
      </c>
      <c r="E317" s="19">
        <f t="shared" si="62"/>
        <v>19560.49186636688</v>
      </c>
      <c r="F317">
        <f t="shared" si="63"/>
        <v>19560.5</v>
      </c>
      <c r="G317" s="19">
        <f>+C317-(C$7+F317*C$8)</f>
        <v>-1.2543750002805609E-2</v>
      </c>
      <c r="K317">
        <f>G317</f>
        <v>-1.2543750002805609E-2</v>
      </c>
      <c r="O317">
        <f t="shared" si="65"/>
        <v>1.1399625824946143E-2</v>
      </c>
      <c r="P317">
        <f t="shared" si="64"/>
        <v>-1.1563162379520858E-2</v>
      </c>
      <c r="Q317" s="13">
        <f t="shared" si="66"/>
        <v>42681.910060000002</v>
      </c>
      <c r="R317" s="3">
        <f>R$18</f>
        <v>1</v>
      </c>
      <c r="T317" s="19">
        <f>G317</f>
        <v>-1.2543750002805609E-2</v>
      </c>
      <c r="U317" s="3" t="str">
        <f t="shared" si="71"/>
        <v/>
      </c>
      <c r="V317" s="3">
        <f t="shared" si="72"/>
        <v>9.6155208693923807E-7</v>
      </c>
      <c r="W317" s="41"/>
    </row>
    <row r="318" spans="1:23" x14ac:dyDescent="0.2">
      <c r="A318" s="104" t="s">
        <v>1054</v>
      </c>
      <c r="B318" s="105" t="s">
        <v>19</v>
      </c>
      <c r="C318" s="106">
        <v>58696.673199999997</v>
      </c>
      <c r="D318" s="107">
        <v>1E-4</v>
      </c>
      <c r="E318" s="19">
        <f t="shared" ref="E318:E330" si="74">+(C318-C$7)/C$8</f>
        <v>20206.489982703362</v>
      </c>
      <c r="F318">
        <f t="shared" ref="F318:F330" si="75">ROUND(2*E318,0)/2</f>
        <v>20206.5</v>
      </c>
      <c r="G318" s="19">
        <f t="shared" ref="G318:G330" si="76">+C318-(C$7+F318*C$8)</f>
        <v>-1.5448750003997702E-2</v>
      </c>
      <c r="K318">
        <f t="shared" ref="K318:K330" si="77">G318</f>
        <v>-1.5448750003997702E-2</v>
      </c>
      <c r="O318">
        <f t="shared" ref="O318:O330" si="78">U$3*SIN((2*PI()/U$4)*(F318-U$5))+U$6</f>
        <v>1.4561616856871667E-2</v>
      </c>
      <c r="P318">
        <f t="shared" ref="P318:P330" si="79">V$3*SIN((2*PI()/U$4)*($F318-U$5))+U$6</f>
        <v>-1.4235926206541665E-2</v>
      </c>
      <c r="Q318" s="13">
        <f t="shared" ref="Q318:Q330" si="80">C318-15018.5</f>
        <v>43678.173199999997</v>
      </c>
      <c r="R318" s="3">
        <f t="shared" ref="R318:R330" si="81">R$18</f>
        <v>1</v>
      </c>
      <c r="T318" s="19">
        <f t="shared" ref="T318:T330" si="82">G318</f>
        <v>-1.5448750003997702E-2</v>
      </c>
      <c r="U318" s="3" t="str">
        <f t="shared" ref="U318:U330" si="83">IF(S318&lt;&gt;"",R318*(O318-S318)^2,"")</f>
        <v/>
      </c>
      <c r="V318" s="3">
        <f t="shared" ref="V318:V330" si="84">IF(T318&lt;&gt;"",R318*(P318-T318)^2,"")</f>
        <v>1.4709415636756823E-6</v>
      </c>
      <c r="W318" s="41"/>
    </row>
    <row r="319" spans="1:23" x14ac:dyDescent="0.2">
      <c r="A319" s="104" t="s">
        <v>1054</v>
      </c>
      <c r="B319" s="105" t="s">
        <v>19</v>
      </c>
      <c r="C319" s="106">
        <v>58719.8053</v>
      </c>
      <c r="D319" s="107">
        <v>1E-4</v>
      </c>
      <c r="E319" s="19">
        <f t="shared" si="74"/>
        <v>20221.489326176925</v>
      </c>
      <c r="F319">
        <f t="shared" si="75"/>
        <v>20221.5</v>
      </c>
      <c r="G319" s="19">
        <f t="shared" si="76"/>
        <v>-1.6461250001157168E-2</v>
      </c>
      <c r="K319">
        <f t="shared" si="77"/>
        <v>-1.6461250001157168E-2</v>
      </c>
      <c r="O319">
        <f t="shared" si="78"/>
        <v>1.4606462560603269E-2</v>
      </c>
      <c r="P319">
        <f t="shared" si="79"/>
        <v>-1.4273833326935402E-2</v>
      </c>
      <c r="Q319" s="13">
        <f t="shared" si="80"/>
        <v>43701.3053</v>
      </c>
      <c r="R319" s="3">
        <f t="shared" si="81"/>
        <v>1</v>
      </c>
      <c r="T319" s="19">
        <f t="shared" si="82"/>
        <v>-1.6461250001157168E-2</v>
      </c>
      <c r="U319" s="3" t="str">
        <f t="shared" si="83"/>
        <v/>
      </c>
      <c r="V319" s="3">
        <f t="shared" si="84"/>
        <v>4.7847917066634128E-6</v>
      </c>
      <c r="W319" s="41"/>
    </row>
    <row r="320" spans="1:23" x14ac:dyDescent="0.2">
      <c r="A320" s="104" t="s">
        <v>1054</v>
      </c>
      <c r="B320" s="105" t="s">
        <v>18</v>
      </c>
      <c r="C320" s="106">
        <v>58740.652199999997</v>
      </c>
      <c r="D320" s="107">
        <v>1E-4</v>
      </c>
      <c r="E320" s="19">
        <f t="shared" si="74"/>
        <v>20235.006897580253</v>
      </c>
      <c r="F320">
        <f t="shared" si="75"/>
        <v>20235</v>
      </c>
      <c r="G320" s="19">
        <f t="shared" si="76"/>
        <v>1.0637499995937105E-2</v>
      </c>
      <c r="K320">
        <f t="shared" si="77"/>
        <v>1.0637499995937105E-2</v>
      </c>
      <c r="O320">
        <f t="shared" si="78"/>
        <v>1.4645648575746947E-2</v>
      </c>
      <c r="P320">
        <f t="shared" si="79"/>
        <v>-1.430695643283407E-2</v>
      </c>
      <c r="Q320" s="13">
        <f t="shared" si="80"/>
        <v>43722.152199999997</v>
      </c>
      <c r="R320" s="3">
        <f t="shared" si="81"/>
        <v>1</v>
      </c>
      <c r="T320" s="19">
        <f t="shared" si="82"/>
        <v>1.0637499995937105E-2</v>
      </c>
      <c r="U320" s="3" t="str">
        <f t="shared" si="83"/>
        <v/>
      </c>
      <c r="V320" s="3">
        <f t="shared" si="84"/>
        <v>6.2222590652686357E-4</v>
      </c>
      <c r="W320" s="41"/>
    </row>
    <row r="321" spans="1:23" x14ac:dyDescent="0.2">
      <c r="A321" s="104" t="s">
        <v>1054</v>
      </c>
      <c r="B321" s="105" t="s">
        <v>18</v>
      </c>
      <c r="C321" s="106">
        <v>58785.377699999997</v>
      </c>
      <c r="D321" s="107">
        <v>2.0000000000000001E-4</v>
      </c>
      <c r="E321" s="19">
        <f t="shared" si="74"/>
        <v>20264.007858864643</v>
      </c>
      <c r="F321">
        <f t="shared" si="75"/>
        <v>20264</v>
      </c>
      <c r="G321" s="19">
        <f t="shared" si="76"/>
        <v>1.2119999999413267E-2</v>
      </c>
      <c r="K321">
        <f t="shared" si="77"/>
        <v>1.2119999999413267E-2</v>
      </c>
      <c r="O321">
        <f t="shared" si="78"/>
        <v>1.4726048309222875E-2</v>
      </c>
      <c r="P321">
        <f t="shared" si="79"/>
        <v>-1.4374916619048047E-2</v>
      </c>
      <c r="Q321" s="13">
        <f t="shared" si="80"/>
        <v>43766.877699999997</v>
      </c>
      <c r="R321" s="3">
        <f t="shared" si="81"/>
        <v>1</v>
      </c>
      <c r="T321" s="19">
        <f t="shared" si="82"/>
        <v>1.2119999999413267E-2</v>
      </c>
      <c r="U321" s="3" t="str">
        <f t="shared" si="83"/>
        <v/>
      </c>
      <c r="V321" s="3">
        <f t="shared" si="84"/>
        <v>7.0198060661921748E-4</v>
      </c>
      <c r="W321" s="41"/>
    </row>
    <row r="322" spans="1:23" x14ac:dyDescent="0.2">
      <c r="A322" s="107" t="s">
        <v>1055</v>
      </c>
      <c r="B322" s="105" t="s">
        <v>18</v>
      </c>
      <c r="C322" s="106">
        <v>59080.6823</v>
      </c>
      <c r="D322" s="107">
        <v>2.0000000000000001E-4</v>
      </c>
      <c r="E322" s="19">
        <f t="shared" si="74"/>
        <v>20455.489614724349</v>
      </c>
      <c r="F322">
        <f t="shared" si="75"/>
        <v>20455.5</v>
      </c>
      <c r="G322" s="19">
        <f t="shared" si="76"/>
        <v>-1.6016249996027909E-2</v>
      </c>
      <c r="K322">
        <f t="shared" si="77"/>
        <v>-1.6016249996027909E-2</v>
      </c>
      <c r="O322">
        <f t="shared" si="78"/>
        <v>1.5125935899834062E-2</v>
      </c>
      <c r="P322">
        <f t="shared" si="79"/>
        <v>-1.4712933101785897E-2</v>
      </c>
      <c r="Q322" s="13">
        <f t="shared" si="80"/>
        <v>44062.1823</v>
      </c>
      <c r="R322" s="3">
        <f t="shared" si="81"/>
        <v>1</v>
      </c>
      <c r="T322" s="19">
        <f t="shared" si="82"/>
        <v>-1.6016249996027909E-2</v>
      </c>
      <c r="U322" s="3" t="str">
        <f t="shared" si="83"/>
        <v/>
      </c>
      <c r="V322" s="3">
        <f t="shared" si="84"/>
        <v>1.6986349268166454E-6</v>
      </c>
      <c r="W322" s="41"/>
    </row>
    <row r="323" spans="1:23" x14ac:dyDescent="0.2">
      <c r="A323" s="107" t="s">
        <v>1055</v>
      </c>
      <c r="B323" s="105" t="s">
        <v>18</v>
      </c>
      <c r="C323" s="106">
        <v>59132.373500000002</v>
      </c>
      <c r="D323" s="107">
        <v>1E-4</v>
      </c>
      <c r="E323" s="19">
        <f t="shared" si="74"/>
        <v>20489.007283390853</v>
      </c>
      <c r="F323">
        <f t="shared" si="75"/>
        <v>20489</v>
      </c>
      <c r="G323" s="19">
        <f t="shared" si="76"/>
        <v>1.1232500000915024E-2</v>
      </c>
      <c r="K323">
        <f t="shared" si="77"/>
        <v>1.1232500000915024E-2</v>
      </c>
      <c r="O323">
        <f t="shared" si="78"/>
        <v>1.5172241778046526E-2</v>
      </c>
      <c r="P323">
        <f t="shared" si="79"/>
        <v>-1.4752074476639617E-2</v>
      </c>
      <c r="Q323" s="13">
        <f t="shared" si="80"/>
        <v>44113.873500000002</v>
      </c>
      <c r="R323" s="3">
        <f t="shared" si="81"/>
        <v>1</v>
      </c>
      <c r="T323" s="19">
        <f t="shared" si="82"/>
        <v>1.1232500000915024E-2</v>
      </c>
      <c r="U323" s="3" t="str">
        <f t="shared" si="83"/>
        <v/>
      </c>
      <c r="V323" s="3">
        <f t="shared" si="84"/>
        <v>6.7519811077958408E-4</v>
      </c>
      <c r="W323" s="41"/>
    </row>
    <row r="324" spans="1:23" x14ac:dyDescent="0.2">
      <c r="A324" s="107" t="s">
        <v>1055</v>
      </c>
      <c r="B324" s="105" t="s">
        <v>18</v>
      </c>
      <c r="C324" s="106">
        <v>59185.552199999998</v>
      </c>
      <c r="D324" s="107">
        <v>1E-4</v>
      </c>
      <c r="E324" s="19">
        <f t="shared" si="74"/>
        <v>20523.489478555901</v>
      </c>
      <c r="F324">
        <f t="shared" si="75"/>
        <v>20523.5</v>
      </c>
      <c r="G324" s="19">
        <f t="shared" si="76"/>
        <v>-1.6226250001636799E-2</v>
      </c>
      <c r="K324">
        <f t="shared" si="77"/>
        <v>-1.6226250001636799E-2</v>
      </c>
      <c r="O324">
        <f t="shared" si="78"/>
        <v>1.5212504991906618E-2</v>
      </c>
      <c r="P324">
        <f t="shared" si="79"/>
        <v>-1.4786108115722812E-2</v>
      </c>
      <c r="Q324" s="13">
        <f t="shared" si="80"/>
        <v>44167.052199999998</v>
      </c>
      <c r="R324" s="3">
        <f t="shared" si="81"/>
        <v>1</v>
      </c>
      <c r="T324" s="19">
        <f t="shared" si="82"/>
        <v>-1.6226250001636799E-2</v>
      </c>
      <c r="U324" s="3" t="str">
        <f t="shared" si="83"/>
        <v/>
      </c>
      <c r="V324" s="3">
        <f t="shared" si="84"/>
        <v>2.0740086515638949E-6</v>
      </c>
      <c r="W324" s="41"/>
    </row>
    <row r="325" spans="1:23" x14ac:dyDescent="0.2">
      <c r="A325" s="107" t="s">
        <v>1056</v>
      </c>
      <c r="B325" s="105" t="s">
        <v>18</v>
      </c>
      <c r="C325" s="106">
        <v>59420.766600000003</v>
      </c>
      <c r="D325" s="107">
        <v>1E-4</v>
      </c>
      <c r="E325" s="19">
        <f t="shared" si="74"/>
        <v>20676.007476296156</v>
      </c>
      <c r="F325">
        <f t="shared" si="75"/>
        <v>20676</v>
      </c>
      <c r="G325" s="19">
        <f t="shared" si="76"/>
        <v>1.1530000003403984E-2</v>
      </c>
      <c r="K325">
        <f t="shared" si="77"/>
        <v>1.1530000003403984E-2</v>
      </c>
      <c r="O325">
        <f t="shared" si="78"/>
        <v>1.529982402842367E-2</v>
      </c>
      <c r="P325">
        <f t="shared" si="79"/>
        <v>-1.4859917041762354E-2</v>
      </c>
      <c r="Q325" s="13">
        <f t="shared" si="80"/>
        <v>44402.266600000003</v>
      </c>
      <c r="R325" s="3">
        <f t="shared" si="81"/>
        <v>1</v>
      </c>
      <c r="T325" s="19">
        <f t="shared" si="82"/>
        <v>1.1530000003403984E-2</v>
      </c>
      <c r="U325" s="3" t="str">
        <f t="shared" si="83"/>
        <v/>
      </c>
      <c r="V325" s="3">
        <f t="shared" si="84"/>
        <v>6.9642772165076086E-4</v>
      </c>
      <c r="W325" s="41"/>
    </row>
    <row r="326" spans="1:23" x14ac:dyDescent="0.2">
      <c r="A326" s="107" t="s">
        <v>1057</v>
      </c>
      <c r="B326" s="105" t="s">
        <v>18</v>
      </c>
      <c r="C326" s="106">
        <v>59425.393400000001</v>
      </c>
      <c r="D326" s="107">
        <v>5.9999999999999995E-4</v>
      </c>
      <c r="E326" s="19">
        <f t="shared" si="74"/>
        <v>20679.007591390913</v>
      </c>
      <c r="F326">
        <f t="shared" si="75"/>
        <v>20679</v>
      </c>
      <c r="G326" s="19">
        <f t="shared" si="76"/>
        <v>1.1707500001648441E-2</v>
      </c>
      <c r="K326">
        <f t="shared" si="77"/>
        <v>1.1707500001648441E-2</v>
      </c>
      <c r="O326">
        <f t="shared" si="78"/>
        <v>1.5300055203298257E-2</v>
      </c>
      <c r="P326">
        <f t="shared" si="79"/>
        <v>-1.4860112448971379E-2</v>
      </c>
      <c r="Q326" s="13">
        <f t="shared" si="80"/>
        <v>44406.893400000001</v>
      </c>
      <c r="R326" s="3">
        <f t="shared" si="81"/>
        <v>1</v>
      </c>
      <c r="T326" s="19">
        <f t="shared" si="82"/>
        <v>1.1707500001648441E-2</v>
      </c>
      <c r="U326" s="3" t="str">
        <f t="shared" si="83"/>
        <v/>
      </c>
      <c r="V326" s="3">
        <f t="shared" si="84"/>
        <v>7.0583803132632931E-4</v>
      </c>
      <c r="W326" s="41"/>
    </row>
    <row r="327" spans="1:23" x14ac:dyDescent="0.2">
      <c r="A327" s="104" t="s">
        <v>1058</v>
      </c>
      <c r="B327" s="105" t="s">
        <v>19</v>
      </c>
      <c r="C327" s="106">
        <v>59444.642599999999</v>
      </c>
      <c r="D327" s="107">
        <v>1E-4</v>
      </c>
      <c r="E327" s="19">
        <f t="shared" si="74"/>
        <v>20691.489180282158</v>
      </c>
      <c r="F327">
        <f t="shared" si="75"/>
        <v>20691.5</v>
      </c>
      <c r="G327" s="19">
        <f t="shared" si="76"/>
        <v>-1.668624999729218E-2</v>
      </c>
      <c r="K327">
        <f t="shared" si="77"/>
        <v>-1.668624999729218E-2</v>
      </c>
      <c r="O327">
        <f t="shared" si="78"/>
        <v>1.5300400380865699E-2</v>
      </c>
      <c r="P327">
        <f t="shared" si="79"/>
        <v>-1.486040422023412E-2</v>
      </c>
      <c r="Q327" s="13">
        <f t="shared" si="80"/>
        <v>44426.142599999999</v>
      </c>
      <c r="R327" s="3">
        <f t="shared" si="81"/>
        <v>1</v>
      </c>
      <c r="T327" s="19">
        <f t="shared" si="82"/>
        <v>-1.668624999729218E-2</v>
      </c>
      <c r="U327" s="3" t="str">
        <f t="shared" si="83"/>
        <v/>
      </c>
      <c r="V327" s="3">
        <f t="shared" si="84"/>
        <v>3.3337128016007502E-6</v>
      </c>
      <c r="W327" s="41"/>
    </row>
    <row r="328" spans="1:23" x14ac:dyDescent="0.2">
      <c r="A328" s="104" t="s">
        <v>1058</v>
      </c>
      <c r="B328" s="105" t="s">
        <v>18</v>
      </c>
      <c r="C328" s="106">
        <v>59477.829700000002</v>
      </c>
      <c r="D328" s="107">
        <v>2.0000000000000001E-4</v>
      </c>
      <c r="E328" s="19">
        <f t="shared" si="74"/>
        <v>20713.008398675276</v>
      </c>
      <c r="F328">
        <f t="shared" si="75"/>
        <v>20713</v>
      </c>
      <c r="G328" s="19">
        <f t="shared" si="76"/>
        <v>1.2952500001119915E-2</v>
      </c>
      <c r="K328">
        <f t="shared" si="77"/>
        <v>1.2952500001119915E-2</v>
      </c>
      <c r="O328">
        <f t="shared" si="78"/>
        <v>1.5298662242711591E-2</v>
      </c>
      <c r="P328">
        <f t="shared" si="79"/>
        <v>-1.4858935008987866E-2</v>
      </c>
      <c r="Q328" s="13">
        <f t="shared" si="80"/>
        <v>44459.329700000002</v>
      </c>
      <c r="R328" s="3">
        <f t="shared" si="81"/>
        <v>1</v>
      </c>
      <c r="T328" s="19">
        <f t="shared" si="82"/>
        <v>1.2952500001119915E-2</v>
      </c>
      <c r="U328" s="3" t="str">
        <f t="shared" si="83"/>
        <v/>
      </c>
      <c r="V328" s="3">
        <f t="shared" si="84"/>
        <v>7.7347591732144887E-4</v>
      </c>
      <c r="W328" s="41"/>
    </row>
    <row r="329" spans="1:23" x14ac:dyDescent="0.2">
      <c r="A329" s="104" t="s">
        <v>1058</v>
      </c>
      <c r="B329" s="105" t="s">
        <v>18</v>
      </c>
      <c r="C329" s="106">
        <v>59499.419800000003</v>
      </c>
      <c r="D329" s="107">
        <v>2.0000000000000001E-4</v>
      </c>
      <c r="E329" s="19">
        <f t="shared" si="74"/>
        <v>20727.007876696232</v>
      </c>
      <c r="F329">
        <f t="shared" si="75"/>
        <v>20727</v>
      </c>
      <c r="G329" s="19">
        <f t="shared" si="76"/>
        <v>1.2147500005085021E-2</v>
      </c>
      <c r="K329">
        <f t="shared" si="77"/>
        <v>1.2147500005085021E-2</v>
      </c>
      <c r="O329">
        <f t="shared" si="78"/>
        <v>1.5295945162566847E-2</v>
      </c>
      <c r="P329">
        <f t="shared" si="79"/>
        <v>-1.4856638318879428E-2</v>
      </c>
      <c r="Q329" s="13">
        <f t="shared" si="80"/>
        <v>44480.919800000003</v>
      </c>
      <c r="R329" s="3">
        <f t="shared" si="81"/>
        <v>1</v>
      </c>
      <c r="T329" s="19">
        <f t="shared" si="82"/>
        <v>1.2147500005085021E-2</v>
      </c>
      <c r="U329" s="3" t="str">
        <f t="shared" si="83"/>
        <v/>
      </c>
      <c r="V329" s="3">
        <f t="shared" si="84"/>
        <v>7.2922348661980552E-4</v>
      </c>
      <c r="W329" s="41"/>
    </row>
    <row r="330" spans="1:23" x14ac:dyDescent="0.2">
      <c r="A330" s="107" t="s">
        <v>1059</v>
      </c>
      <c r="B330" s="105" t="s">
        <v>18</v>
      </c>
      <c r="C330" s="106">
        <v>59747.717199999999</v>
      </c>
      <c r="D330" s="107">
        <v>5.9999999999999995E-4</v>
      </c>
      <c r="E330" s="19">
        <f t="shared" si="74"/>
        <v>20888.00916867542</v>
      </c>
      <c r="F330">
        <f t="shared" si="75"/>
        <v>20888</v>
      </c>
      <c r="G330" s="19">
        <f t="shared" si="76"/>
        <v>1.4139999999315478E-2</v>
      </c>
      <c r="K330">
        <f t="shared" si="77"/>
        <v>1.4139999999315478E-2</v>
      </c>
      <c r="O330">
        <f t="shared" si="78"/>
        <v>1.5174979566597746E-2</v>
      </c>
      <c r="P330">
        <f t="shared" si="79"/>
        <v>-1.4754388671123993E-2</v>
      </c>
      <c r="Q330" s="13">
        <f t="shared" si="80"/>
        <v>44729.217199999999</v>
      </c>
      <c r="R330" s="3">
        <f t="shared" si="81"/>
        <v>1</v>
      </c>
      <c r="T330" s="19">
        <f t="shared" si="82"/>
        <v>1.4139999999315478E-2</v>
      </c>
      <c r="U330" s="3" t="str">
        <f t="shared" si="83"/>
        <v/>
      </c>
      <c r="V330" s="3">
        <f t="shared" si="84"/>
        <v>8.3488569663842083E-4</v>
      </c>
      <c r="W330" s="41"/>
    </row>
    <row r="331" spans="1:23" x14ac:dyDescent="0.2">
      <c r="B331" s="3"/>
      <c r="C331" s="19"/>
      <c r="D331" s="19"/>
      <c r="U331" s="3" t="str">
        <f t="shared" ref="U331:U349" si="85">IF(S331&lt;&gt;"",(O331-S331)^2,"")</f>
        <v/>
      </c>
      <c r="V331" s="3" t="str">
        <f t="shared" ref="V331:V349" si="86">IF(T331&lt;&gt;"",(P331-T331)^2,"")</f>
        <v/>
      </c>
      <c r="W331" s="41"/>
    </row>
    <row r="332" spans="1:23" x14ac:dyDescent="0.2">
      <c r="B332" s="3"/>
      <c r="C332" s="19"/>
      <c r="D332" s="19"/>
      <c r="U332" s="3" t="str">
        <f t="shared" si="85"/>
        <v/>
      </c>
      <c r="V332" s="3" t="str">
        <f t="shared" si="86"/>
        <v/>
      </c>
      <c r="W332" s="41"/>
    </row>
    <row r="333" spans="1:23" x14ac:dyDescent="0.2">
      <c r="B333" s="3"/>
      <c r="C333" s="19"/>
      <c r="D333" s="19"/>
      <c r="U333" s="3" t="str">
        <f t="shared" si="85"/>
        <v/>
      </c>
      <c r="V333" s="3" t="str">
        <f t="shared" si="86"/>
        <v/>
      </c>
      <c r="W333" s="41"/>
    </row>
    <row r="334" spans="1:23" x14ac:dyDescent="0.2">
      <c r="B334" s="3"/>
      <c r="C334" s="19"/>
      <c r="D334" s="19"/>
      <c r="U334" s="3" t="str">
        <f t="shared" si="85"/>
        <v/>
      </c>
      <c r="V334" s="3" t="str">
        <f t="shared" si="86"/>
        <v/>
      </c>
      <c r="W334" s="41"/>
    </row>
    <row r="335" spans="1:23" x14ac:dyDescent="0.2">
      <c r="B335" s="3"/>
      <c r="C335" s="19"/>
      <c r="D335" s="19"/>
      <c r="U335" s="3" t="str">
        <f t="shared" si="85"/>
        <v/>
      </c>
      <c r="V335" s="3" t="str">
        <f t="shared" si="86"/>
        <v/>
      </c>
      <c r="W335" s="41"/>
    </row>
    <row r="336" spans="1:23" x14ac:dyDescent="0.2">
      <c r="B336" s="3"/>
      <c r="C336" s="19"/>
      <c r="D336" s="19"/>
      <c r="U336" s="3" t="str">
        <f t="shared" si="85"/>
        <v/>
      </c>
      <c r="V336" s="3" t="str">
        <f t="shared" si="86"/>
        <v/>
      </c>
      <c r="W336" s="41"/>
    </row>
    <row r="337" spans="2:23" x14ac:dyDescent="0.2">
      <c r="B337" s="3"/>
      <c r="C337" s="19"/>
      <c r="D337" s="19"/>
      <c r="U337" s="3" t="str">
        <f t="shared" si="85"/>
        <v/>
      </c>
      <c r="V337" s="3" t="str">
        <f t="shared" si="86"/>
        <v/>
      </c>
      <c r="W337" s="41"/>
    </row>
    <row r="338" spans="2:23" x14ac:dyDescent="0.2">
      <c r="B338" s="3"/>
      <c r="C338" s="19"/>
      <c r="D338" s="19"/>
      <c r="U338" s="3" t="str">
        <f t="shared" si="85"/>
        <v/>
      </c>
      <c r="V338" s="3" t="str">
        <f t="shared" si="86"/>
        <v/>
      </c>
      <c r="W338" s="41"/>
    </row>
    <row r="339" spans="2:23" x14ac:dyDescent="0.2">
      <c r="B339" s="3"/>
      <c r="C339" s="19"/>
      <c r="D339" s="19"/>
      <c r="U339" s="3" t="str">
        <f t="shared" si="85"/>
        <v/>
      </c>
      <c r="V339" s="3" t="str">
        <f t="shared" si="86"/>
        <v/>
      </c>
      <c r="W339" s="41"/>
    </row>
    <row r="340" spans="2:23" x14ac:dyDescent="0.2">
      <c r="B340" s="3"/>
      <c r="C340" s="19"/>
      <c r="D340" s="19"/>
      <c r="U340" s="3" t="str">
        <f t="shared" si="85"/>
        <v/>
      </c>
      <c r="V340" s="3" t="str">
        <f t="shared" si="86"/>
        <v/>
      </c>
      <c r="W340" s="41"/>
    </row>
    <row r="341" spans="2:23" x14ac:dyDescent="0.2">
      <c r="B341" s="3"/>
      <c r="C341" s="19"/>
      <c r="D341" s="19"/>
      <c r="U341" s="3" t="str">
        <f t="shared" si="85"/>
        <v/>
      </c>
      <c r="V341" s="3" t="str">
        <f t="shared" si="86"/>
        <v/>
      </c>
      <c r="W341" s="41"/>
    </row>
    <row r="342" spans="2:23" x14ac:dyDescent="0.2">
      <c r="B342" s="3"/>
      <c r="C342" s="19"/>
      <c r="D342" s="19"/>
      <c r="U342" s="3" t="str">
        <f t="shared" si="85"/>
        <v/>
      </c>
      <c r="V342" s="3" t="str">
        <f t="shared" si="86"/>
        <v/>
      </c>
      <c r="W342" s="41"/>
    </row>
    <row r="343" spans="2:23" x14ac:dyDescent="0.2">
      <c r="B343" s="3"/>
      <c r="C343" s="19"/>
      <c r="D343" s="19"/>
      <c r="U343" s="3" t="str">
        <f t="shared" si="85"/>
        <v/>
      </c>
      <c r="V343" s="3" t="str">
        <f t="shared" si="86"/>
        <v/>
      </c>
      <c r="W343" s="41"/>
    </row>
    <row r="344" spans="2:23" x14ac:dyDescent="0.2">
      <c r="B344" s="3"/>
      <c r="C344" s="19"/>
      <c r="D344" s="19"/>
      <c r="U344" s="3" t="str">
        <f t="shared" si="85"/>
        <v/>
      </c>
      <c r="V344" s="3" t="str">
        <f t="shared" si="86"/>
        <v/>
      </c>
      <c r="W344" s="41"/>
    </row>
    <row r="345" spans="2:23" x14ac:dyDescent="0.2">
      <c r="B345" s="3"/>
      <c r="C345" s="19"/>
      <c r="D345" s="19"/>
      <c r="U345" s="3" t="str">
        <f t="shared" si="85"/>
        <v/>
      </c>
      <c r="V345" s="3" t="str">
        <f t="shared" si="86"/>
        <v/>
      </c>
      <c r="W345" s="41"/>
    </row>
    <row r="346" spans="2:23" x14ac:dyDescent="0.2">
      <c r="B346" s="3"/>
      <c r="C346" s="19"/>
      <c r="D346" s="19"/>
      <c r="U346" s="3" t="str">
        <f t="shared" si="85"/>
        <v/>
      </c>
      <c r="V346" s="3" t="str">
        <f t="shared" si="86"/>
        <v/>
      </c>
      <c r="W346" s="41"/>
    </row>
    <row r="347" spans="2:23" x14ac:dyDescent="0.2">
      <c r="B347" s="3"/>
      <c r="C347" s="19"/>
      <c r="D347" s="19"/>
      <c r="U347" s="3" t="str">
        <f t="shared" si="85"/>
        <v/>
      </c>
      <c r="V347" s="3" t="str">
        <f t="shared" si="86"/>
        <v/>
      </c>
      <c r="W347" s="41"/>
    </row>
    <row r="348" spans="2:23" x14ac:dyDescent="0.2">
      <c r="B348" s="3"/>
      <c r="C348" s="19"/>
      <c r="D348" s="19"/>
      <c r="U348" s="3" t="str">
        <f t="shared" si="85"/>
        <v/>
      </c>
      <c r="V348" s="3" t="str">
        <f t="shared" si="86"/>
        <v/>
      </c>
      <c r="W348" s="41"/>
    </row>
    <row r="349" spans="2:23" x14ac:dyDescent="0.2">
      <c r="B349" s="3"/>
      <c r="C349" s="19"/>
      <c r="D349" s="19"/>
      <c r="U349" s="3" t="str">
        <f t="shared" si="85"/>
        <v/>
      </c>
      <c r="V349" s="3" t="str">
        <f t="shared" si="86"/>
        <v/>
      </c>
      <c r="W349" s="41"/>
    </row>
    <row r="350" spans="2:23" x14ac:dyDescent="0.2">
      <c r="B350" s="3"/>
      <c r="C350" s="19"/>
      <c r="D350" s="19"/>
      <c r="U350" s="3" t="str">
        <f t="shared" ref="U350:U366" si="87">IF(S350&lt;&gt;"",(O350-S350)^2,"")</f>
        <v/>
      </c>
      <c r="V350" s="3" t="str">
        <f t="shared" ref="V350:V366" si="88">IF(T350&lt;&gt;"",(P350-T350)^2,"")</f>
        <v/>
      </c>
      <c r="W350" s="41"/>
    </row>
    <row r="351" spans="2:23" x14ac:dyDescent="0.2">
      <c r="B351" s="3"/>
      <c r="C351" s="19"/>
      <c r="D351" s="19"/>
      <c r="U351" s="3" t="str">
        <f t="shared" si="87"/>
        <v/>
      </c>
      <c r="V351" s="3" t="str">
        <f t="shared" si="88"/>
        <v/>
      </c>
      <c r="W351" s="41"/>
    </row>
    <row r="352" spans="2:23" x14ac:dyDescent="0.2">
      <c r="B352" s="3"/>
      <c r="C352" s="19"/>
      <c r="D352" s="19"/>
      <c r="U352" s="3" t="str">
        <f t="shared" si="87"/>
        <v/>
      </c>
      <c r="V352" s="3" t="str">
        <f t="shared" si="88"/>
        <v/>
      </c>
      <c r="W352" s="41"/>
    </row>
    <row r="353" spans="2:23" x14ac:dyDescent="0.2">
      <c r="B353" s="3"/>
      <c r="C353" s="19"/>
      <c r="D353" s="19"/>
      <c r="U353" s="3" t="str">
        <f t="shared" si="87"/>
        <v/>
      </c>
      <c r="V353" s="3" t="str">
        <f t="shared" si="88"/>
        <v/>
      </c>
      <c r="W353" s="41"/>
    </row>
    <row r="354" spans="2:23" x14ac:dyDescent="0.2">
      <c r="B354" s="3"/>
      <c r="C354" s="19"/>
      <c r="D354" s="19"/>
      <c r="U354" s="3" t="str">
        <f t="shared" si="87"/>
        <v/>
      </c>
      <c r="V354" s="3" t="str">
        <f t="shared" si="88"/>
        <v/>
      </c>
      <c r="W354" s="41"/>
    </row>
    <row r="355" spans="2:23" x14ac:dyDescent="0.2">
      <c r="B355" s="3"/>
      <c r="C355" s="19"/>
      <c r="D355" s="19"/>
      <c r="U355" s="3" t="str">
        <f t="shared" si="87"/>
        <v/>
      </c>
      <c r="V355" s="3" t="str">
        <f t="shared" si="88"/>
        <v/>
      </c>
      <c r="W355" s="41"/>
    </row>
    <row r="356" spans="2:23" x14ac:dyDescent="0.2">
      <c r="B356" s="3"/>
      <c r="C356" s="19"/>
      <c r="D356" s="19"/>
      <c r="U356" s="3" t="str">
        <f t="shared" si="87"/>
        <v/>
      </c>
      <c r="V356" s="3" t="str">
        <f t="shared" si="88"/>
        <v/>
      </c>
      <c r="W356" s="41"/>
    </row>
    <row r="357" spans="2:23" x14ac:dyDescent="0.2">
      <c r="B357" s="3"/>
      <c r="C357" s="19"/>
      <c r="D357" s="19"/>
      <c r="U357" s="3" t="str">
        <f t="shared" si="87"/>
        <v/>
      </c>
      <c r="V357" s="3" t="str">
        <f t="shared" si="88"/>
        <v/>
      </c>
      <c r="W357" s="41"/>
    </row>
    <row r="358" spans="2:23" x14ac:dyDescent="0.2">
      <c r="B358" s="3"/>
      <c r="C358" s="19"/>
      <c r="D358" s="19"/>
      <c r="U358" s="3" t="str">
        <f t="shared" si="87"/>
        <v/>
      </c>
      <c r="V358" s="3" t="str">
        <f t="shared" si="88"/>
        <v/>
      </c>
      <c r="W358" s="41"/>
    </row>
    <row r="359" spans="2:23" x14ac:dyDescent="0.2">
      <c r="B359" s="3"/>
      <c r="C359" s="19"/>
      <c r="D359" s="19"/>
      <c r="U359" s="3" t="str">
        <f t="shared" si="87"/>
        <v/>
      </c>
      <c r="V359" s="3" t="str">
        <f t="shared" si="88"/>
        <v/>
      </c>
      <c r="W359" s="41"/>
    </row>
    <row r="360" spans="2:23" x14ac:dyDescent="0.2">
      <c r="B360" s="3"/>
      <c r="C360" s="19"/>
      <c r="D360" s="19"/>
      <c r="U360" s="3" t="str">
        <f t="shared" si="87"/>
        <v/>
      </c>
      <c r="V360" s="3" t="str">
        <f t="shared" si="88"/>
        <v/>
      </c>
      <c r="W360" s="41"/>
    </row>
    <row r="361" spans="2:23" x14ac:dyDescent="0.2">
      <c r="B361" s="3"/>
      <c r="C361" s="19"/>
      <c r="D361" s="19"/>
      <c r="U361" s="3" t="str">
        <f t="shared" si="87"/>
        <v/>
      </c>
      <c r="V361" s="3" t="str">
        <f t="shared" si="88"/>
        <v/>
      </c>
      <c r="W361" s="41"/>
    </row>
    <row r="362" spans="2:23" x14ac:dyDescent="0.2">
      <c r="B362" s="3"/>
      <c r="C362" s="19"/>
      <c r="D362" s="19"/>
      <c r="U362" s="3" t="str">
        <f t="shared" si="87"/>
        <v/>
      </c>
      <c r="V362" s="3" t="str">
        <f t="shared" si="88"/>
        <v/>
      </c>
      <c r="W362" s="41"/>
    </row>
    <row r="363" spans="2:23" x14ac:dyDescent="0.2">
      <c r="B363" s="3"/>
      <c r="C363" s="19"/>
      <c r="D363" s="19"/>
      <c r="U363" s="3" t="str">
        <f t="shared" si="87"/>
        <v/>
      </c>
      <c r="V363" s="3" t="str">
        <f t="shared" si="88"/>
        <v/>
      </c>
      <c r="W363" s="41"/>
    </row>
    <row r="364" spans="2:23" x14ac:dyDescent="0.2">
      <c r="B364" s="3"/>
      <c r="C364" s="19"/>
      <c r="D364" s="19"/>
      <c r="U364" s="3" t="str">
        <f t="shared" si="87"/>
        <v/>
      </c>
      <c r="V364" s="3" t="str">
        <f t="shared" si="88"/>
        <v/>
      </c>
      <c r="W364" s="41"/>
    </row>
    <row r="365" spans="2:23" x14ac:dyDescent="0.2">
      <c r="B365" s="3"/>
      <c r="C365" s="19"/>
      <c r="D365" s="19"/>
      <c r="U365" s="3" t="str">
        <f t="shared" si="87"/>
        <v/>
      </c>
      <c r="V365" s="3" t="str">
        <f t="shared" si="88"/>
        <v/>
      </c>
      <c r="W365" s="41"/>
    </row>
    <row r="366" spans="2:23" x14ac:dyDescent="0.2">
      <c r="B366" s="3"/>
      <c r="C366" s="19"/>
      <c r="D366" s="19"/>
      <c r="U366" s="3" t="str">
        <f t="shared" si="87"/>
        <v/>
      </c>
      <c r="V366" s="3" t="str">
        <f t="shared" si="88"/>
        <v/>
      </c>
      <c r="W366" s="41"/>
    </row>
    <row r="367" spans="2:23" x14ac:dyDescent="0.2">
      <c r="B367" s="3"/>
      <c r="C367" s="19"/>
      <c r="D367" s="19"/>
      <c r="U367" s="3" t="str">
        <f t="shared" ref="U367:U396" si="89">IF(S367&lt;&gt;"",(O367-S367)^2,"")</f>
        <v/>
      </c>
      <c r="V367" s="3" t="str">
        <f t="shared" ref="V367:V396" si="90">IF(T367&lt;&gt;"",(P367-T367)^2,"")</f>
        <v/>
      </c>
      <c r="W367" s="41"/>
    </row>
    <row r="368" spans="2:23" x14ac:dyDescent="0.2">
      <c r="B368" s="3"/>
      <c r="C368" s="19"/>
      <c r="D368" s="19"/>
      <c r="U368" s="3" t="str">
        <f t="shared" si="89"/>
        <v/>
      </c>
      <c r="V368" s="3" t="str">
        <f t="shared" si="90"/>
        <v/>
      </c>
      <c r="W368" s="41"/>
    </row>
    <row r="369" spans="2:23" x14ac:dyDescent="0.2">
      <c r="B369" s="3"/>
      <c r="C369" s="19"/>
      <c r="D369" s="19"/>
      <c r="U369" s="3" t="str">
        <f t="shared" si="89"/>
        <v/>
      </c>
      <c r="V369" s="3" t="str">
        <f t="shared" si="90"/>
        <v/>
      </c>
      <c r="W369" s="41"/>
    </row>
    <row r="370" spans="2:23" x14ac:dyDescent="0.2">
      <c r="B370" s="3"/>
      <c r="C370" s="19"/>
      <c r="D370" s="19"/>
      <c r="U370" s="3" t="str">
        <f t="shared" si="89"/>
        <v/>
      </c>
      <c r="V370" s="3" t="str">
        <f t="shared" si="90"/>
        <v/>
      </c>
      <c r="W370" s="41"/>
    </row>
    <row r="371" spans="2:23" x14ac:dyDescent="0.2">
      <c r="B371" s="3"/>
      <c r="C371" s="19"/>
      <c r="D371" s="19"/>
      <c r="U371" s="3" t="str">
        <f t="shared" si="89"/>
        <v/>
      </c>
      <c r="V371" s="3" t="str">
        <f t="shared" si="90"/>
        <v/>
      </c>
      <c r="W371" s="41"/>
    </row>
    <row r="372" spans="2:23" x14ac:dyDescent="0.2">
      <c r="B372" s="3"/>
      <c r="C372" s="19"/>
      <c r="D372" s="19"/>
      <c r="U372" s="3" t="str">
        <f t="shared" si="89"/>
        <v/>
      </c>
      <c r="V372" s="3" t="str">
        <f t="shared" si="90"/>
        <v/>
      </c>
      <c r="W372" s="41"/>
    </row>
    <row r="373" spans="2:23" x14ac:dyDescent="0.2">
      <c r="B373" s="3"/>
      <c r="C373" s="19"/>
      <c r="D373" s="19"/>
      <c r="U373" s="3" t="str">
        <f t="shared" si="89"/>
        <v/>
      </c>
      <c r="V373" s="3" t="str">
        <f t="shared" si="90"/>
        <v/>
      </c>
      <c r="W373" s="41"/>
    </row>
    <row r="374" spans="2:23" x14ac:dyDescent="0.2">
      <c r="B374" s="3"/>
      <c r="C374" s="19"/>
      <c r="D374" s="19"/>
      <c r="U374" s="3" t="str">
        <f t="shared" si="89"/>
        <v/>
      </c>
      <c r="V374" s="3" t="str">
        <f t="shared" si="90"/>
        <v/>
      </c>
      <c r="W374" s="41"/>
    </row>
    <row r="375" spans="2:23" x14ac:dyDescent="0.2">
      <c r="B375" s="3"/>
      <c r="C375" s="19"/>
      <c r="D375" s="19"/>
      <c r="U375" s="3" t="str">
        <f t="shared" si="89"/>
        <v/>
      </c>
      <c r="V375" s="3" t="str">
        <f t="shared" si="90"/>
        <v/>
      </c>
      <c r="W375" s="41"/>
    </row>
    <row r="376" spans="2:23" x14ac:dyDescent="0.2">
      <c r="B376" s="3"/>
      <c r="C376" s="19"/>
      <c r="D376" s="19"/>
      <c r="U376" s="3" t="str">
        <f t="shared" si="89"/>
        <v/>
      </c>
      <c r="V376" s="3" t="str">
        <f t="shared" si="90"/>
        <v/>
      </c>
      <c r="W376" s="41"/>
    </row>
    <row r="377" spans="2:23" x14ac:dyDescent="0.2">
      <c r="B377" s="3"/>
      <c r="C377" s="19"/>
      <c r="D377" s="19"/>
      <c r="U377" s="3" t="str">
        <f t="shared" si="89"/>
        <v/>
      </c>
      <c r="V377" s="3" t="str">
        <f t="shared" si="90"/>
        <v/>
      </c>
      <c r="W377" s="41"/>
    </row>
    <row r="378" spans="2:23" x14ac:dyDescent="0.2">
      <c r="B378" s="3"/>
      <c r="C378" s="19"/>
      <c r="D378" s="19"/>
      <c r="U378" s="3" t="str">
        <f t="shared" si="89"/>
        <v/>
      </c>
      <c r="V378" s="3" t="str">
        <f t="shared" si="90"/>
        <v/>
      </c>
      <c r="W378" s="41"/>
    </row>
    <row r="379" spans="2:23" x14ac:dyDescent="0.2">
      <c r="B379" s="3"/>
      <c r="C379" s="19"/>
      <c r="D379" s="19"/>
      <c r="U379" s="3" t="str">
        <f t="shared" si="89"/>
        <v/>
      </c>
      <c r="V379" s="3" t="str">
        <f t="shared" si="90"/>
        <v/>
      </c>
      <c r="W379" s="41"/>
    </row>
    <row r="380" spans="2:23" x14ac:dyDescent="0.2">
      <c r="B380" s="3"/>
      <c r="C380" s="19"/>
      <c r="D380" s="19"/>
      <c r="U380" s="3" t="str">
        <f t="shared" si="89"/>
        <v/>
      </c>
      <c r="V380" s="3" t="str">
        <f t="shared" si="90"/>
        <v/>
      </c>
      <c r="W380" s="41"/>
    </row>
    <row r="381" spans="2:23" x14ac:dyDescent="0.2">
      <c r="B381" s="3"/>
      <c r="C381" s="19"/>
      <c r="D381" s="19"/>
      <c r="U381" s="3" t="str">
        <f t="shared" si="89"/>
        <v/>
      </c>
      <c r="V381" s="3" t="str">
        <f t="shared" si="90"/>
        <v/>
      </c>
      <c r="W381" s="41"/>
    </row>
    <row r="382" spans="2:23" x14ac:dyDescent="0.2">
      <c r="B382" s="3"/>
      <c r="C382" s="19"/>
      <c r="D382" s="19"/>
      <c r="U382" s="3" t="str">
        <f t="shared" si="89"/>
        <v/>
      </c>
      <c r="V382" s="3" t="str">
        <f t="shared" si="90"/>
        <v/>
      </c>
      <c r="W382" s="41"/>
    </row>
    <row r="383" spans="2:23" x14ac:dyDescent="0.2">
      <c r="B383" s="3"/>
      <c r="C383" s="19"/>
      <c r="D383" s="19"/>
      <c r="U383" s="3" t="str">
        <f t="shared" si="89"/>
        <v/>
      </c>
      <c r="V383" s="3" t="str">
        <f t="shared" si="90"/>
        <v/>
      </c>
      <c r="W383" s="41"/>
    </row>
    <row r="384" spans="2:23" x14ac:dyDescent="0.2">
      <c r="B384" s="3"/>
      <c r="C384" s="19"/>
      <c r="D384" s="19"/>
      <c r="U384" s="3" t="str">
        <f t="shared" si="89"/>
        <v/>
      </c>
      <c r="V384" s="3" t="str">
        <f t="shared" si="90"/>
        <v/>
      </c>
      <c r="W384" s="41"/>
    </row>
    <row r="385" spans="2:23" x14ac:dyDescent="0.2">
      <c r="B385" s="3"/>
      <c r="C385" s="19"/>
      <c r="D385" s="19"/>
      <c r="U385" s="3" t="str">
        <f t="shared" si="89"/>
        <v/>
      </c>
      <c r="V385" s="3" t="str">
        <f t="shared" si="90"/>
        <v/>
      </c>
      <c r="W385" s="41"/>
    </row>
    <row r="386" spans="2:23" x14ac:dyDescent="0.2">
      <c r="B386" s="3"/>
      <c r="C386" s="19"/>
      <c r="D386" s="19"/>
      <c r="U386" s="3" t="str">
        <f t="shared" si="89"/>
        <v/>
      </c>
      <c r="V386" s="3" t="str">
        <f t="shared" si="90"/>
        <v/>
      </c>
      <c r="W386" s="41"/>
    </row>
    <row r="387" spans="2:23" x14ac:dyDescent="0.2">
      <c r="B387" s="3"/>
      <c r="C387" s="19"/>
      <c r="D387" s="19"/>
      <c r="U387" s="3" t="str">
        <f t="shared" si="89"/>
        <v/>
      </c>
      <c r="V387" s="3" t="str">
        <f t="shared" si="90"/>
        <v/>
      </c>
      <c r="W387" s="41"/>
    </row>
    <row r="388" spans="2:23" x14ac:dyDescent="0.2">
      <c r="B388" s="3"/>
      <c r="C388" s="19"/>
      <c r="D388" s="19"/>
      <c r="U388" s="3" t="str">
        <f t="shared" si="89"/>
        <v/>
      </c>
      <c r="V388" s="3" t="str">
        <f t="shared" si="90"/>
        <v/>
      </c>
      <c r="W388" s="41"/>
    </row>
    <row r="389" spans="2:23" x14ac:dyDescent="0.2">
      <c r="B389" s="3"/>
      <c r="C389" s="19"/>
      <c r="D389" s="19"/>
      <c r="U389" s="3" t="str">
        <f t="shared" si="89"/>
        <v/>
      </c>
      <c r="V389" s="3" t="str">
        <f t="shared" si="90"/>
        <v/>
      </c>
      <c r="W389" s="41"/>
    </row>
    <row r="390" spans="2:23" x14ac:dyDescent="0.2">
      <c r="B390" s="3"/>
      <c r="C390" s="19"/>
      <c r="D390" s="19"/>
      <c r="U390" s="3" t="str">
        <f t="shared" si="89"/>
        <v/>
      </c>
      <c r="V390" s="3" t="str">
        <f t="shared" si="90"/>
        <v/>
      </c>
      <c r="W390" s="41"/>
    </row>
    <row r="391" spans="2:23" x14ac:dyDescent="0.2">
      <c r="B391" s="3"/>
      <c r="C391" s="19"/>
      <c r="D391" s="19"/>
      <c r="U391" s="3" t="str">
        <f t="shared" si="89"/>
        <v/>
      </c>
      <c r="V391" s="3" t="str">
        <f t="shared" si="90"/>
        <v/>
      </c>
      <c r="W391" s="41"/>
    </row>
    <row r="392" spans="2:23" x14ac:dyDescent="0.2">
      <c r="B392" s="3"/>
      <c r="C392" s="19"/>
      <c r="D392" s="19"/>
      <c r="U392" s="3" t="str">
        <f t="shared" si="89"/>
        <v/>
      </c>
      <c r="V392" s="3" t="str">
        <f t="shared" si="90"/>
        <v/>
      </c>
      <c r="W392" s="41"/>
    </row>
    <row r="393" spans="2:23" x14ac:dyDescent="0.2">
      <c r="B393" s="3"/>
      <c r="C393" s="19"/>
      <c r="D393" s="19"/>
      <c r="U393" s="3" t="str">
        <f t="shared" si="89"/>
        <v/>
      </c>
      <c r="V393" s="3" t="str">
        <f t="shared" si="90"/>
        <v/>
      </c>
      <c r="W393" s="41"/>
    </row>
    <row r="394" spans="2:23" x14ac:dyDescent="0.2">
      <c r="B394" s="3"/>
      <c r="C394" s="19"/>
      <c r="D394" s="19"/>
      <c r="U394" s="3" t="str">
        <f t="shared" si="89"/>
        <v/>
      </c>
      <c r="V394" s="3" t="str">
        <f t="shared" si="90"/>
        <v/>
      </c>
      <c r="W394" s="41"/>
    </row>
    <row r="395" spans="2:23" x14ac:dyDescent="0.2">
      <c r="B395" s="3"/>
      <c r="C395" s="19"/>
      <c r="D395" s="19"/>
      <c r="U395" s="3" t="str">
        <f t="shared" si="89"/>
        <v/>
      </c>
      <c r="V395" s="3" t="str">
        <f t="shared" si="90"/>
        <v/>
      </c>
      <c r="W395" s="41"/>
    </row>
    <row r="396" spans="2:23" x14ac:dyDescent="0.2">
      <c r="B396" s="3"/>
      <c r="C396" s="19"/>
      <c r="D396" s="19"/>
      <c r="U396" s="3" t="str">
        <f t="shared" si="89"/>
        <v/>
      </c>
      <c r="V396" s="3" t="str">
        <f t="shared" si="90"/>
        <v/>
      </c>
      <c r="W396" s="41"/>
    </row>
    <row r="397" spans="2:23" x14ac:dyDescent="0.2">
      <c r="B397" s="3"/>
      <c r="C397" s="19"/>
      <c r="D397" s="19"/>
      <c r="W397" s="41"/>
    </row>
    <row r="398" spans="2:23" x14ac:dyDescent="0.2">
      <c r="B398" s="3"/>
      <c r="C398" s="19"/>
      <c r="D398" s="19"/>
      <c r="W398" s="41"/>
    </row>
    <row r="399" spans="2:23" x14ac:dyDescent="0.2">
      <c r="B399" s="3"/>
      <c r="C399" s="19"/>
      <c r="D399" s="19"/>
      <c r="W399" s="41"/>
    </row>
    <row r="400" spans="2:23" x14ac:dyDescent="0.2">
      <c r="B400" s="3"/>
      <c r="C400" s="19"/>
      <c r="D400" s="19"/>
      <c r="W400" s="41"/>
    </row>
    <row r="401" spans="2:23" x14ac:dyDescent="0.2">
      <c r="B401" s="3"/>
      <c r="C401" s="19"/>
      <c r="D401" s="19"/>
      <c r="W401" s="41"/>
    </row>
    <row r="402" spans="2:23" x14ac:dyDescent="0.2">
      <c r="B402" s="3"/>
      <c r="C402" s="19"/>
      <c r="D402" s="19"/>
      <c r="W402" s="41"/>
    </row>
    <row r="403" spans="2:23" x14ac:dyDescent="0.2">
      <c r="B403" s="3"/>
      <c r="C403" s="19"/>
      <c r="D403" s="19"/>
      <c r="W403" s="41"/>
    </row>
    <row r="404" spans="2:23" x14ac:dyDescent="0.2">
      <c r="B404" s="3"/>
      <c r="C404" s="19"/>
      <c r="D404" s="19"/>
      <c r="W404" s="41"/>
    </row>
    <row r="405" spans="2:23" x14ac:dyDescent="0.2">
      <c r="B405" s="3"/>
      <c r="C405" s="19"/>
      <c r="D405" s="19"/>
      <c r="W405" s="41"/>
    </row>
    <row r="406" spans="2:23" x14ac:dyDescent="0.2">
      <c r="B406" s="3"/>
      <c r="C406" s="19"/>
      <c r="D406" s="19"/>
      <c r="W406" s="41"/>
    </row>
    <row r="407" spans="2:23" x14ac:dyDescent="0.2">
      <c r="B407" s="3"/>
      <c r="C407" s="19"/>
      <c r="D407" s="19"/>
      <c r="W407" s="41"/>
    </row>
    <row r="408" spans="2:23" x14ac:dyDescent="0.2">
      <c r="B408" s="3"/>
      <c r="C408" s="19"/>
      <c r="D408" s="19"/>
      <c r="W408" s="41"/>
    </row>
    <row r="409" spans="2:23" x14ac:dyDescent="0.2">
      <c r="B409" s="3"/>
      <c r="C409" s="19"/>
      <c r="D409" s="19"/>
      <c r="W409" s="41"/>
    </row>
    <row r="410" spans="2:23" x14ac:dyDescent="0.2">
      <c r="B410" s="3"/>
      <c r="C410" s="19"/>
      <c r="D410" s="19"/>
      <c r="W410" s="41"/>
    </row>
    <row r="411" spans="2:23" x14ac:dyDescent="0.2">
      <c r="B411" s="3"/>
      <c r="C411" s="19"/>
      <c r="D411" s="19"/>
      <c r="W411" s="41"/>
    </row>
    <row r="412" spans="2:23" x14ac:dyDescent="0.2">
      <c r="B412" s="3"/>
      <c r="C412" s="19"/>
      <c r="D412" s="19"/>
      <c r="W412" s="41"/>
    </row>
    <row r="413" spans="2:23" x14ac:dyDescent="0.2">
      <c r="B413" s="3"/>
      <c r="C413" s="19"/>
      <c r="D413" s="19"/>
      <c r="W413" s="41"/>
    </row>
    <row r="414" spans="2:23" x14ac:dyDescent="0.2">
      <c r="B414" s="3"/>
      <c r="C414" s="19"/>
      <c r="D414" s="19"/>
      <c r="W414" s="41"/>
    </row>
    <row r="415" spans="2:23" x14ac:dyDescent="0.2">
      <c r="B415" s="3"/>
      <c r="C415" s="19"/>
      <c r="D415" s="19"/>
      <c r="W415" s="41"/>
    </row>
    <row r="416" spans="2:23" x14ac:dyDescent="0.2">
      <c r="B416" s="3"/>
      <c r="C416" s="19"/>
      <c r="D416" s="19"/>
      <c r="W416" s="41"/>
    </row>
    <row r="417" spans="2:23" x14ac:dyDescent="0.2">
      <c r="B417" s="3"/>
      <c r="C417" s="19"/>
      <c r="D417" s="19"/>
      <c r="W417" s="41"/>
    </row>
    <row r="418" spans="2:23" x14ac:dyDescent="0.2">
      <c r="B418" s="3"/>
      <c r="C418" s="19"/>
      <c r="D418" s="19"/>
      <c r="W418" s="41"/>
    </row>
    <row r="419" spans="2:23" x14ac:dyDescent="0.2">
      <c r="B419" s="3"/>
      <c r="C419" s="19"/>
      <c r="D419" s="19"/>
      <c r="W419" s="41"/>
    </row>
    <row r="420" spans="2:23" x14ac:dyDescent="0.2">
      <c r="B420" s="3"/>
      <c r="C420" s="19"/>
      <c r="D420" s="19"/>
      <c r="W420" s="41"/>
    </row>
    <row r="421" spans="2:23" x14ac:dyDescent="0.2">
      <c r="B421" s="3"/>
      <c r="C421" s="19"/>
      <c r="D421" s="19"/>
      <c r="W421" s="41"/>
    </row>
    <row r="422" spans="2:23" x14ac:dyDescent="0.2">
      <c r="B422" s="3"/>
      <c r="C422" s="19"/>
      <c r="D422" s="19"/>
      <c r="W422" s="41"/>
    </row>
    <row r="423" spans="2:23" x14ac:dyDescent="0.2">
      <c r="B423" s="3"/>
      <c r="C423" s="19"/>
      <c r="D423" s="19"/>
      <c r="W423" s="41"/>
    </row>
    <row r="424" spans="2:23" x14ac:dyDescent="0.2">
      <c r="B424" s="3"/>
      <c r="C424" s="19"/>
      <c r="D424" s="19"/>
      <c r="W424" s="41"/>
    </row>
    <row r="425" spans="2:23" x14ac:dyDescent="0.2">
      <c r="B425" s="3"/>
      <c r="C425" s="19"/>
      <c r="D425" s="19"/>
      <c r="W425" s="41"/>
    </row>
    <row r="426" spans="2:23" x14ac:dyDescent="0.2">
      <c r="B426" s="3"/>
      <c r="C426" s="19"/>
      <c r="D426" s="19"/>
      <c r="W426" s="41"/>
    </row>
    <row r="427" spans="2:23" x14ac:dyDescent="0.2">
      <c r="B427" s="3"/>
      <c r="C427" s="19"/>
      <c r="D427" s="19"/>
      <c r="W427" s="41"/>
    </row>
    <row r="428" spans="2:23" x14ac:dyDescent="0.2">
      <c r="B428" s="3"/>
      <c r="C428" s="19"/>
      <c r="D428" s="19"/>
      <c r="W428" s="41"/>
    </row>
    <row r="429" spans="2:23" x14ac:dyDescent="0.2">
      <c r="B429" s="3"/>
      <c r="C429" s="19"/>
      <c r="D429" s="19"/>
      <c r="W429" s="41"/>
    </row>
    <row r="430" spans="2:23" x14ac:dyDescent="0.2">
      <c r="B430" s="3"/>
      <c r="C430" s="19"/>
      <c r="D430" s="19"/>
      <c r="W430" s="41"/>
    </row>
    <row r="431" spans="2:23" x14ac:dyDescent="0.2">
      <c r="B431" s="3"/>
      <c r="C431" s="19"/>
      <c r="D431" s="19"/>
      <c r="W431" s="41"/>
    </row>
    <row r="432" spans="2:23" x14ac:dyDescent="0.2">
      <c r="B432" s="3"/>
      <c r="C432" s="19"/>
      <c r="D432" s="19"/>
      <c r="W432" s="41"/>
    </row>
    <row r="433" spans="2:23" x14ac:dyDescent="0.2">
      <c r="B433" s="3"/>
      <c r="C433" s="19"/>
      <c r="D433" s="19"/>
      <c r="W433" s="41"/>
    </row>
    <row r="434" spans="2:23" x14ac:dyDescent="0.2">
      <c r="B434" s="3"/>
      <c r="C434" s="19"/>
      <c r="D434" s="19"/>
      <c r="W434" s="41"/>
    </row>
    <row r="435" spans="2:23" x14ac:dyDescent="0.2">
      <c r="B435" s="3"/>
      <c r="C435" s="19"/>
      <c r="D435" s="19"/>
      <c r="W435" s="41"/>
    </row>
    <row r="436" spans="2:23" x14ac:dyDescent="0.2">
      <c r="B436" s="3"/>
      <c r="C436" s="19"/>
      <c r="D436" s="19"/>
      <c r="W436" s="41"/>
    </row>
    <row r="437" spans="2:23" x14ac:dyDescent="0.2">
      <c r="B437" s="3"/>
      <c r="C437" s="19"/>
      <c r="D437" s="19"/>
      <c r="W437" s="41"/>
    </row>
    <row r="438" spans="2:23" x14ac:dyDescent="0.2">
      <c r="B438" s="3"/>
      <c r="C438" s="19"/>
      <c r="D438" s="19"/>
      <c r="W438" s="41"/>
    </row>
    <row r="439" spans="2:23" x14ac:dyDescent="0.2">
      <c r="B439" s="3"/>
      <c r="C439" s="19"/>
      <c r="D439" s="19"/>
      <c r="W439" s="41"/>
    </row>
    <row r="440" spans="2:23" x14ac:dyDescent="0.2">
      <c r="B440" s="3"/>
      <c r="C440" s="19"/>
      <c r="D440" s="19"/>
      <c r="W440" s="41"/>
    </row>
    <row r="441" spans="2:23" x14ac:dyDescent="0.2">
      <c r="B441" s="3"/>
      <c r="C441" s="19"/>
      <c r="D441" s="19"/>
      <c r="W441" s="41"/>
    </row>
    <row r="442" spans="2:23" x14ac:dyDescent="0.2">
      <c r="B442" s="3"/>
      <c r="C442" s="19"/>
      <c r="D442" s="19"/>
      <c r="W442" s="41"/>
    </row>
    <row r="443" spans="2:23" x14ac:dyDescent="0.2">
      <c r="B443" s="3"/>
      <c r="C443" s="19"/>
      <c r="D443" s="19"/>
      <c r="W443" s="41"/>
    </row>
    <row r="444" spans="2:23" x14ac:dyDescent="0.2">
      <c r="B444" s="3"/>
      <c r="C444" s="19"/>
      <c r="D444" s="19"/>
      <c r="W444" s="41"/>
    </row>
    <row r="445" spans="2:23" x14ac:dyDescent="0.2">
      <c r="B445" s="3"/>
      <c r="C445" s="19"/>
      <c r="D445" s="19"/>
      <c r="W445" s="41"/>
    </row>
    <row r="446" spans="2:23" x14ac:dyDescent="0.2">
      <c r="B446" s="3"/>
      <c r="C446" s="19"/>
      <c r="D446" s="19"/>
      <c r="W446" s="41"/>
    </row>
    <row r="447" spans="2:23" x14ac:dyDescent="0.2">
      <c r="B447" s="3"/>
      <c r="C447" s="19"/>
      <c r="D447" s="19"/>
      <c r="W447" s="41"/>
    </row>
    <row r="448" spans="2:23" x14ac:dyDescent="0.2">
      <c r="B448" s="3"/>
      <c r="C448" s="19"/>
      <c r="D448" s="19"/>
      <c r="W448" s="41"/>
    </row>
    <row r="449" spans="2:23" x14ac:dyDescent="0.2">
      <c r="B449" s="3"/>
      <c r="C449" s="19"/>
      <c r="D449" s="19"/>
      <c r="W449" s="41"/>
    </row>
    <row r="450" spans="2:23" x14ac:dyDescent="0.2">
      <c r="B450" s="3"/>
      <c r="C450" s="19"/>
      <c r="D450" s="19"/>
      <c r="W450" s="41"/>
    </row>
    <row r="451" spans="2:23" x14ac:dyDescent="0.2">
      <c r="B451" s="3"/>
      <c r="C451" s="19"/>
      <c r="D451" s="19"/>
      <c r="W451" s="41"/>
    </row>
    <row r="452" spans="2:23" x14ac:dyDescent="0.2">
      <c r="B452" s="3"/>
      <c r="C452" s="19"/>
      <c r="D452" s="19"/>
      <c r="W452" s="41"/>
    </row>
    <row r="453" spans="2:23" x14ac:dyDescent="0.2">
      <c r="B453" s="3"/>
      <c r="C453" s="19"/>
      <c r="D453" s="19"/>
      <c r="W453" s="41"/>
    </row>
    <row r="454" spans="2:23" x14ac:dyDescent="0.2">
      <c r="B454" s="3"/>
      <c r="C454" s="19"/>
      <c r="D454" s="19"/>
      <c r="W454" s="41"/>
    </row>
    <row r="455" spans="2:23" x14ac:dyDescent="0.2">
      <c r="B455" s="3"/>
      <c r="C455" s="19"/>
      <c r="D455" s="19"/>
      <c r="W455" s="41"/>
    </row>
    <row r="456" spans="2:23" x14ac:dyDescent="0.2">
      <c r="B456" s="3"/>
      <c r="C456" s="19"/>
      <c r="D456" s="19"/>
      <c r="W456" s="41"/>
    </row>
    <row r="457" spans="2:23" x14ac:dyDescent="0.2">
      <c r="B457" s="3"/>
      <c r="C457" s="19"/>
      <c r="D457" s="19"/>
      <c r="W457" s="41"/>
    </row>
    <row r="458" spans="2:23" x14ac:dyDescent="0.2">
      <c r="B458" s="3"/>
      <c r="C458" s="19"/>
      <c r="D458" s="19"/>
      <c r="W458" s="41"/>
    </row>
    <row r="459" spans="2:23" x14ac:dyDescent="0.2">
      <c r="B459" s="3"/>
      <c r="C459" s="19"/>
      <c r="D459" s="19"/>
      <c r="W459" s="41"/>
    </row>
    <row r="460" spans="2:23" x14ac:dyDescent="0.2">
      <c r="B460" s="3"/>
      <c r="C460" s="19"/>
      <c r="D460" s="19"/>
      <c r="W460" s="41"/>
    </row>
    <row r="461" spans="2:23" x14ac:dyDescent="0.2">
      <c r="B461" s="3"/>
      <c r="C461" s="19"/>
      <c r="D461" s="19"/>
      <c r="W461" s="41"/>
    </row>
    <row r="462" spans="2:23" x14ac:dyDescent="0.2">
      <c r="B462" s="3"/>
      <c r="C462" s="19"/>
      <c r="D462" s="19"/>
      <c r="W462" s="41"/>
    </row>
    <row r="463" spans="2:23" x14ac:dyDescent="0.2">
      <c r="B463" s="3"/>
      <c r="C463" s="19"/>
      <c r="D463" s="19"/>
      <c r="W463" s="41"/>
    </row>
    <row r="464" spans="2:23" x14ac:dyDescent="0.2">
      <c r="B464" s="3"/>
      <c r="C464" s="19"/>
      <c r="D464" s="19"/>
      <c r="W464" s="41"/>
    </row>
    <row r="465" spans="2:23" x14ac:dyDescent="0.2">
      <c r="B465" s="3"/>
      <c r="C465" s="19"/>
      <c r="D465" s="19"/>
      <c r="W465" s="41"/>
    </row>
    <row r="466" spans="2:23" x14ac:dyDescent="0.2">
      <c r="B466" s="3"/>
      <c r="C466" s="19"/>
      <c r="D466" s="19"/>
      <c r="W466" s="41"/>
    </row>
    <row r="467" spans="2:23" x14ac:dyDescent="0.2">
      <c r="B467" s="3"/>
      <c r="C467" s="19"/>
      <c r="D467" s="19"/>
      <c r="W467" s="41"/>
    </row>
    <row r="468" spans="2:23" x14ac:dyDescent="0.2">
      <c r="B468" s="3"/>
      <c r="C468" s="19"/>
      <c r="D468" s="19"/>
      <c r="W468" s="41"/>
    </row>
    <row r="469" spans="2:23" x14ac:dyDescent="0.2">
      <c r="B469" s="3"/>
      <c r="C469" s="19"/>
      <c r="D469" s="19"/>
      <c r="W469" s="41"/>
    </row>
    <row r="470" spans="2:23" x14ac:dyDescent="0.2">
      <c r="B470" s="3"/>
      <c r="C470" s="19"/>
      <c r="D470" s="19"/>
      <c r="W470" s="41"/>
    </row>
    <row r="471" spans="2:23" x14ac:dyDescent="0.2">
      <c r="B471" s="3"/>
      <c r="C471" s="19"/>
      <c r="D471" s="19"/>
      <c r="W471" s="41"/>
    </row>
    <row r="472" spans="2:23" x14ac:dyDescent="0.2">
      <c r="B472" s="3"/>
      <c r="C472" s="19"/>
      <c r="D472" s="19"/>
      <c r="W472" s="41"/>
    </row>
    <row r="473" spans="2:23" x14ac:dyDescent="0.2">
      <c r="B473" s="3"/>
      <c r="C473" s="19"/>
      <c r="D473" s="19"/>
      <c r="W473" s="41"/>
    </row>
    <row r="474" spans="2:23" x14ac:dyDescent="0.2">
      <c r="B474" s="3"/>
      <c r="C474" s="19"/>
      <c r="D474" s="19"/>
      <c r="W474" s="41"/>
    </row>
    <row r="475" spans="2:23" x14ac:dyDescent="0.2">
      <c r="B475" s="3"/>
      <c r="C475" s="19"/>
      <c r="D475" s="19"/>
      <c r="W475" s="41"/>
    </row>
    <row r="476" spans="2:23" x14ac:dyDescent="0.2">
      <c r="B476" s="3"/>
      <c r="C476" s="19"/>
      <c r="D476" s="19"/>
      <c r="W476" s="41"/>
    </row>
    <row r="477" spans="2:23" x14ac:dyDescent="0.2">
      <c r="B477" s="3"/>
      <c r="C477" s="19"/>
      <c r="D477" s="19"/>
      <c r="W477" s="41"/>
    </row>
    <row r="478" spans="2:23" x14ac:dyDescent="0.2">
      <c r="B478" s="3"/>
      <c r="C478" s="19"/>
      <c r="D478" s="19"/>
      <c r="W478" s="41"/>
    </row>
    <row r="479" spans="2:23" x14ac:dyDescent="0.2">
      <c r="B479" s="3"/>
      <c r="C479" s="19"/>
      <c r="D479" s="19"/>
      <c r="W479" s="41"/>
    </row>
    <row r="480" spans="2:23" x14ac:dyDescent="0.2">
      <c r="B480" s="3"/>
      <c r="C480" s="19"/>
      <c r="D480" s="19"/>
      <c r="W480" s="41"/>
    </row>
    <row r="481" spans="2:23" x14ac:dyDescent="0.2">
      <c r="B481" s="3"/>
      <c r="C481" s="19"/>
      <c r="D481" s="19"/>
      <c r="W481" s="41"/>
    </row>
    <row r="482" spans="2:23" x14ac:dyDescent="0.2">
      <c r="B482" s="3"/>
      <c r="C482" s="19"/>
      <c r="D482" s="19"/>
      <c r="W482" s="41"/>
    </row>
    <row r="483" spans="2:23" x14ac:dyDescent="0.2">
      <c r="B483" s="3"/>
      <c r="C483" s="19"/>
      <c r="D483" s="19"/>
      <c r="W483" s="41"/>
    </row>
    <row r="484" spans="2:23" x14ac:dyDescent="0.2">
      <c r="B484" s="3"/>
      <c r="C484" s="19"/>
      <c r="D484" s="19"/>
      <c r="W484" s="41"/>
    </row>
    <row r="485" spans="2:23" x14ac:dyDescent="0.2">
      <c r="B485" s="3"/>
      <c r="C485" s="19"/>
      <c r="D485" s="19"/>
      <c r="W485" s="41"/>
    </row>
    <row r="486" spans="2:23" x14ac:dyDescent="0.2">
      <c r="B486" s="3"/>
      <c r="C486" s="19"/>
      <c r="D486" s="19"/>
      <c r="W486" s="41"/>
    </row>
    <row r="487" spans="2:23" x14ac:dyDescent="0.2">
      <c r="B487" s="3"/>
      <c r="C487" s="19"/>
      <c r="D487" s="19"/>
      <c r="W487" s="41"/>
    </row>
    <row r="488" spans="2:23" x14ac:dyDescent="0.2">
      <c r="B488" s="3"/>
      <c r="C488" s="19"/>
      <c r="D488" s="19"/>
      <c r="W488" s="41"/>
    </row>
    <row r="489" spans="2:23" x14ac:dyDescent="0.2">
      <c r="B489" s="3"/>
      <c r="C489" s="19"/>
      <c r="D489" s="19"/>
      <c r="W489" s="41"/>
    </row>
    <row r="490" spans="2:23" x14ac:dyDescent="0.2">
      <c r="B490" s="3"/>
      <c r="C490" s="19"/>
      <c r="D490" s="19"/>
      <c r="W490" s="41"/>
    </row>
    <row r="491" spans="2:23" x14ac:dyDescent="0.2">
      <c r="B491" s="3"/>
      <c r="C491" s="19"/>
      <c r="D491" s="19"/>
      <c r="W491" s="41"/>
    </row>
    <row r="492" spans="2:23" x14ac:dyDescent="0.2">
      <c r="B492" s="3"/>
      <c r="C492" s="19"/>
      <c r="D492" s="19"/>
      <c r="W492" s="41"/>
    </row>
    <row r="493" spans="2:23" x14ac:dyDescent="0.2">
      <c r="B493" s="3"/>
      <c r="C493" s="19"/>
      <c r="D493" s="19"/>
      <c r="W493" s="41"/>
    </row>
    <row r="494" spans="2:23" x14ac:dyDescent="0.2">
      <c r="B494" s="3"/>
      <c r="C494" s="19"/>
      <c r="D494" s="19"/>
      <c r="W494" s="41"/>
    </row>
    <row r="495" spans="2:23" x14ac:dyDescent="0.2">
      <c r="B495" s="3"/>
      <c r="C495" s="19"/>
      <c r="D495" s="19"/>
      <c r="W495" s="41"/>
    </row>
    <row r="496" spans="2:23" x14ac:dyDescent="0.2">
      <c r="B496" s="3"/>
      <c r="C496" s="19"/>
      <c r="D496" s="19"/>
      <c r="W496" s="41"/>
    </row>
    <row r="497" spans="2:23" x14ac:dyDescent="0.2">
      <c r="B497" s="3"/>
      <c r="C497" s="19"/>
      <c r="D497" s="19"/>
      <c r="W497" s="41"/>
    </row>
    <row r="498" spans="2:23" x14ac:dyDescent="0.2">
      <c r="B498" s="3"/>
      <c r="C498" s="19"/>
      <c r="D498" s="19"/>
      <c r="W498" s="41"/>
    </row>
    <row r="499" spans="2:23" x14ac:dyDescent="0.2">
      <c r="B499" s="3"/>
      <c r="C499" s="19"/>
      <c r="D499" s="19"/>
      <c r="W499" s="41"/>
    </row>
    <row r="500" spans="2:23" x14ac:dyDescent="0.2">
      <c r="B500" s="3"/>
      <c r="C500" s="19"/>
      <c r="D500" s="19"/>
      <c r="W500" s="41"/>
    </row>
    <row r="501" spans="2:23" x14ac:dyDescent="0.2">
      <c r="B501" s="3"/>
      <c r="C501" s="19"/>
      <c r="D501" s="19"/>
      <c r="W501" s="41"/>
    </row>
    <row r="502" spans="2:23" x14ac:dyDescent="0.2">
      <c r="B502" s="3"/>
      <c r="C502" s="19"/>
      <c r="D502" s="19"/>
      <c r="W502" s="41"/>
    </row>
    <row r="503" spans="2:23" x14ac:dyDescent="0.2">
      <c r="B503" s="3"/>
      <c r="C503" s="19"/>
      <c r="D503" s="19"/>
      <c r="W503" s="41"/>
    </row>
    <row r="504" spans="2:23" x14ac:dyDescent="0.2">
      <c r="B504" s="3"/>
      <c r="C504" s="19"/>
      <c r="D504" s="19"/>
      <c r="W504" s="41"/>
    </row>
    <row r="505" spans="2:23" x14ac:dyDescent="0.2">
      <c r="B505" s="3"/>
      <c r="C505" s="19"/>
      <c r="D505" s="19"/>
      <c r="W505" s="41"/>
    </row>
    <row r="506" spans="2:23" x14ac:dyDescent="0.2">
      <c r="B506" s="3"/>
      <c r="C506" s="19"/>
      <c r="D506" s="19"/>
      <c r="W506" s="41"/>
    </row>
    <row r="507" spans="2:23" x14ac:dyDescent="0.2">
      <c r="B507" s="3"/>
      <c r="C507" s="19"/>
      <c r="D507" s="19"/>
      <c r="W507" s="41"/>
    </row>
    <row r="508" spans="2:23" x14ac:dyDescent="0.2">
      <c r="B508" s="3"/>
      <c r="C508" s="19"/>
      <c r="D508" s="19"/>
      <c r="W508" s="41"/>
    </row>
    <row r="509" spans="2:23" x14ac:dyDescent="0.2">
      <c r="B509" s="3"/>
      <c r="C509" s="19"/>
      <c r="D509" s="19"/>
      <c r="W509" s="41"/>
    </row>
    <row r="510" spans="2:23" x14ac:dyDescent="0.2">
      <c r="B510" s="3"/>
      <c r="C510" s="19"/>
      <c r="D510" s="19"/>
      <c r="W510" s="41"/>
    </row>
    <row r="511" spans="2:23" x14ac:dyDescent="0.2">
      <c r="B511" s="3"/>
      <c r="C511" s="19"/>
      <c r="D511" s="19"/>
      <c r="W511" s="41"/>
    </row>
    <row r="512" spans="2:23" x14ac:dyDescent="0.2">
      <c r="B512" s="3"/>
      <c r="C512" s="19"/>
      <c r="D512" s="19"/>
      <c r="W512" s="41"/>
    </row>
    <row r="513" spans="2:23" x14ac:dyDescent="0.2">
      <c r="B513" s="3"/>
      <c r="C513" s="19"/>
      <c r="D513" s="19"/>
      <c r="W513" s="41"/>
    </row>
    <row r="514" spans="2:23" x14ac:dyDescent="0.2">
      <c r="B514" s="3"/>
      <c r="C514" s="19"/>
      <c r="D514" s="19"/>
      <c r="W514" s="41"/>
    </row>
    <row r="515" spans="2:23" x14ac:dyDescent="0.2">
      <c r="B515" s="3"/>
      <c r="C515" s="19"/>
      <c r="D515" s="19"/>
      <c r="W515" s="41"/>
    </row>
    <row r="516" spans="2:23" x14ac:dyDescent="0.2">
      <c r="B516" s="3"/>
      <c r="C516" s="19"/>
      <c r="D516" s="19"/>
      <c r="W516" s="41"/>
    </row>
    <row r="517" spans="2:23" x14ac:dyDescent="0.2">
      <c r="B517" s="3"/>
      <c r="C517" s="19"/>
      <c r="D517" s="19"/>
      <c r="W517" s="41"/>
    </row>
    <row r="518" spans="2:23" x14ac:dyDescent="0.2">
      <c r="B518" s="3"/>
      <c r="C518" s="19"/>
      <c r="D518" s="19"/>
      <c r="W518" s="41"/>
    </row>
    <row r="519" spans="2:23" x14ac:dyDescent="0.2">
      <c r="B519" s="3"/>
      <c r="C519" s="19"/>
      <c r="D519" s="19"/>
      <c r="W519" s="41"/>
    </row>
    <row r="520" spans="2:23" x14ac:dyDescent="0.2">
      <c r="B520" s="3"/>
      <c r="C520" s="19"/>
      <c r="D520" s="19"/>
      <c r="W520" s="41"/>
    </row>
    <row r="521" spans="2:23" x14ac:dyDescent="0.2">
      <c r="B521" s="3"/>
      <c r="C521" s="19"/>
      <c r="D521" s="19"/>
      <c r="W521" s="41"/>
    </row>
    <row r="522" spans="2:23" x14ac:dyDescent="0.2">
      <c r="B522" s="3"/>
      <c r="C522" s="19"/>
      <c r="D522" s="19"/>
      <c r="W522" s="41"/>
    </row>
    <row r="523" spans="2:23" x14ac:dyDescent="0.2">
      <c r="B523" s="3"/>
      <c r="C523" s="19"/>
      <c r="D523" s="19"/>
      <c r="W523" s="41"/>
    </row>
    <row r="524" spans="2:23" x14ac:dyDescent="0.2">
      <c r="B524" s="3"/>
      <c r="C524" s="19"/>
      <c r="D524" s="19"/>
      <c r="W524" s="41"/>
    </row>
    <row r="525" spans="2:23" x14ac:dyDescent="0.2">
      <c r="B525" s="3"/>
      <c r="C525" s="19"/>
      <c r="D525" s="19"/>
      <c r="W525" s="41"/>
    </row>
    <row r="526" spans="2:23" x14ac:dyDescent="0.2">
      <c r="B526" s="3"/>
      <c r="C526" s="19"/>
      <c r="D526" s="19"/>
      <c r="W526" s="41"/>
    </row>
    <row r="527" spans="2:23" x14ac:dyDescent="0.2">
      <c r="B527" s="3"/>
      <c r="C527" s="19"/>
      <c r="D527" s="19"/>
      <c r="W527" s="41"/>
    </row>
    <row r="528" spans="2:23" x14ac:dyDescent="0.2">
      <c r="B528" s="3"/>
      <c r="C528" s="19"/>
      <c r="D528" s="19"/>
      <c r="W528" s="41"/>
    </row>
    <row r="529" spans="2:23" x14ac:dyDescent="0.2">
      <c r="B529" s="3"/>
      <c r="C529" s="19"/>
      <c r="D529" s="19"/>
      <c r="W529" s="41"/>
    </row>
    <row r="530" spans="2:23" x14ac:dyDescent="0.2">
      <c r="B530" s="3"/>
      <c r="C530" s="19"/>
      <c r="D530" s="19"/>
      <c r="W530" s="41"/>
    </row>
    <row r="531" spans="2:23" x14ac:dyDescent="0.2">
      <c r="B531" s="3"/>
      <c r="C531" s="19"/>
      <c r="D531" s="19"/>
      <c r="W531" s="41"/>
    </row>
    <row r="532" spans="2:23" x14ac:dyDescent="0.2">
      <c r="B532" s="3"/>
      <c r="C532" s="19"/>
      <c r="D532" s="19"/>
      <c r="W532" s="41"/>
    </row>
    <row r="533" spans="2:23" x14ac:dyDescent="0.2">
      <c r="B533" s="3"/>
      <c r="C533" s="19"/>
      <c r="D533" s="19"/>
      <c r="W533" s="41"/>
    </row>
    <row r="534" spans="2:23" x14ac:dyDescent="0.2">
      <c r="B534" s="3"/>
      <c r="C534" s="19"/>
      <c r="D534" s="19"/>
      <c r="W534" s="41"/>
    </row>
    <row r="535" spans="2:23" x14ac:dyDescent="0.2">
      <c r="B535" s="3"/>
      <c r="C535" s="19"/>
      <c r="D535" s="19"/>
      <c r="W535" s="41"/>
    </row>
    <row r="536" spans="2:23" x14ac:dyDescent="0.2">
      <c r="B536" s="3"/>
      <c r="C536" s="19"/>
      <c r="D536" s="19"/>
      <c r="W536" s="41"/>
    </row>
    <row r="537" spans="2:23" x14ac:dyDescent="0.2">
      <c r="B537" s="3"/>
      <c r="C537" s="19"/>
      <c r="D537" s="19"/>
      <c r="W537" s="41"/>
    </row>
    <row r="538" spans="2:23" x14ac:dyDescent="0.2">
      <c r="B538" s="3"/>
      <c r="C538" s="19"/>
      <c r="D538" s="19"/>
      <c r="W538" s="41"/>
    </row>
    <row r="539" spans="2:23" x14ac:dyDescent="0.2">
      <c r="B539" s="3"/>
      <c r="C539" s="19"/>
      <c r="D539" s="19"/>
      <c r="W539" s="41"/>
    </row>
    <row r="540" spans="2:23" x14ac:dyDescent="0.2">
      <c r="B540" s="3"/>
      <c r="C540" s="19"/>
      <c r="D540" s="19"/>
      <c r="W540" s="41"/>
    </row>
    <row r="541" spans="2:23" x14ac:dyDescent="0.2">
      <c r="B541" s="3"/>
      <c r="C541" s="19"/>
      <c r="D541" s="19"/>
      <c r="W541" s="41"/>
    </row>
    <row r="542" spans="2:23" x14ac:dyDescent="0.2">
      <c r="B542" s="3"/>
      <c r="C542" s="19"/>
      <c r="D542" s="19"/>
      <c r="W542" s="41"/>
    </row>
    <row r="543" spans="2:23" x14ac:dyDescent="0.2">
      <c r="B543" s="3"/>
      <c r="C543" s="19"/>
      <c r="D543" s="19"/>
      <c r="W543" s="41"/>
    </row>
    <row r="544" spans="2:23" x14ac:dyDescent="0.2">
      <c r="B544" s="3"/>
      <c r="C544" s="19"/>
      <c r="D544" s="19"/>
      <c r="W544" s="41"/>
    </row>
    <row r="545" spans="2:23" x14ac:dyDescent="0.2">
      <c r="B545" s="3"/>
      <c r="C545" s="19"/>
      <c r="D545" s="19"/>
      <c r="W545" s="41"/>
    </row>
    <row r="546" spans="2:23" x14ac:dyDescent="0.2">
      <c r="B546" s="3"/>
      <c r="C546" s="19"/>
      <c r="D546" s="19"/>
      <c r="W546" s="41"/>
    </row>
    <row r="547" spans="2:23" x14ac:dyDescent="0.2">
      <c r="B547" s="3"/>
      <c r="C547" s="19"/>
      <c r="D547" s="19"/>
      <c r="W547" s="41"/>
    </row>
    <row r="548" spans="2:23" x14ac:dyDescent="0.2">
      <c r="B548" s="3"/>
      <c r="C548" s="19"/>
      <c r="D548" s="19"/>
      <c r="W548" s="41"/>
    </row>
    <row r="549" spans="2:23" x14ac:dyDescent="0.2">
      <c r="B549" s="3"/>
      <c r="C549" s="19"/>
      <c r="D549" s="19"/>
      <c r="W549" s="41"/>
    </row>
    <row r="550" spans="2:23" x14ac:dyDescent="0.2">
      <c r="B550" s="3"/>
      <c r="C550" s="19"/>
      <c r="D550" s="19"/>
      <c r="W550" s="41"/>
    </row>
    <row r="551" spans="2:23" x14ac:dyDescent="0.2">
      <c r="B551" s="3"/>
      <c r="C551" s="19"/>
      <c r="D551" s="19"/>
      <c r="W551" s="41"/>
    </row>
    <row r="552" spans="2:23" x14ac:dyDescent="0.2">
      <c r="B552" s="3"/>
      <c r="C552" s="19"/>
      <c r="D552" s="19"/>
      <c r="W552" s="41"/>
    </row>
    <row r="553" spans="2:23" x14ac:dyDescent="0.2">
      <c r="B553" s="3"/>
      <c r="C553" s="19"/>
      <c r="D553" s="19"/>
      <c r="W553" s="41"/>
    </row>
    <row r="554" spans="2:23" x14ac:dyDescent="0.2">
      <c r="B554" s="3"/>
      <c r="C554" s="19"/>
      <c r="D554" s="19"/>
      <c r="W554" s="41"/>
    </row>
    <row r="555" spans="2:23" x14ac:dyDescent="0.2">
      <c r="B555" s="3"/>
      <c r="C555" s="19"/>
      <c r="D555" s="19"/>
      <c r="W555" s="41"/>
    </row>
    <row r="556" spans="2:23" x14ac:dyDescent="0.2">
      <c r="B556" s="3"/>
      <c r="C556" s="19"/>
      <c r="D556" s="19"/>
      <c r="W556" s="41"/>
    </row>
    <row r="557" spans="2:23" x14ac:dyDescent="0.2">
      <c r="B557" s="3"/>
      <c r="C557" s="19"/>
      <c r="D557" s="19"/>
      <c r="W557" s="41"/>
    </row>
    <row r="558" spans="2:23" x14ac:dyDescent="0.2">
      <c r="B558" s="3"/>
      <c r="C558" s="19"/>
      <c r="D558" s="19"/>
      <c r="W558" s="41"/>
    </row>
    <row r="559" spans="2:23" x14ac:dyDescent="0.2">
      <c r="B559" s="3"/>
      <c r="C559" s="19"/>
      <c r="D559" s="19"/>
      <c r="W559" s="41"/>
    </row>
    <row r="560" spans="2:23" x14ac:dyDescent="0.2">
      <c r="B560" s="3"/>
      <c r="C560" s="19"/>
      <c r="D560" s="19"/>
      <c r="W560" s="41"/>
    </row>
    <row r="561" spans="2:23" x14ac:dyDescent="0.2">
      <c r="B561" s="3"/>
      <c r="C561" s="19"/>
      <c r="D561" s="19"/>
      <c r="W561" s="41"/>
    </row>
    <row r="562" spans="2:23" x14ac:dyDescent="0.2">
      <c r="B562" s="3"/>
      <c r="C562" s="19"/>
      <c r="D562" s="19"/>
      <c r="W562" s="41"/>
    </row>
    <row r="563" spans="2:23" x14ac:dyDescent="0.2">
      <c r="B563" s="3"/>
      <c r="C563" s="19"/>
      <c r="D563" s="19"/>
      <c r="W563" s="41"/>
    </row>
    <row r="564" spans="2:23" x14ac:dyDescent="0.2">
      <c r="B564" s="3"/>
      <c r="C564" s="19"/>
      <c r="D564" s="19"/>
      <c r="W564" s="41"/>
    </row>
    <row r="565" spans="2:23" x14ac:dyDescent="0.2">
      <c r="B565" s="3"/>
      <c r="C565" s="19"/>
      <c r="D565" s="19"/>
      <c r="W565" s="41"/>
    </row>
    <row r="566" spans="2:23" x14ac:dyDescent="0.2">
      <c r="B566" s="3"/>
      <c r="C566" s="19"/>
      <c r="D566" s="19"/>
      <c r="W566" s="41"/>
    </row>
    <row r="567" spans="2:23" x14ac:dyDescent="0.2">
      <c r="B567" s="3"/>
      <c r="C567" s="19"/>
      <c r="D567" s="19"/>
      <c r="W567" s="41"/>
    </row>
    <row r="568" spans="2:23" x14ac:dyDescent="0.2">
      <c r="B568" s="3"/>
      <c r="C568" s="19"/>
      <c r="D568" s="19"/>
      <c r="W568" s="41"/>
    </row>
    <row r="569" spans="2:23" x14ac:dyDescent="0.2">
      <c r="B569" s="3"/>
      <c r="C569" s="19"/>
      <c r="D569" s="19"/>
      <c r="W569" s="41"/>
    </row>
    <row r="570" spans="2:23" x14ac:dyDescent="0.2">
      <c r="B570" s="3"/>
      <c r="C570" s="19"/>
      <c r="D570" s="19"/>
    </row>
    <row r="571" spans="2:23" x14ac:dyDescent="0.2">
      <c r="B571" s="3"/>
      <c r="C571" s="19"/>
      <c r="D571" s="19"/>
    </row>
    <row r="572" spans="2:23" x14ac:dyDescent="0.2">
      <c r="B572" s="3"/>
      <c r="C572" s="19"/>
      <c r="D572" s="19"/>
    </row>
    <row r="573" spans="2:23" x14ac:dyDescent="0.2">
      <c r="B573" s="3"/>
      <c r="C573" s="19"/>
      <c r="D573" s="19"/>
    </row>
    <row r="574" spans="2:23" x14ac:dyDescent="0.2">
      <c r="B574" s="3"/>
      <c r="C574" s="19"/>
      <c r="D574" s="19"/>
    </row>
    <row r="575" spans="2:23" x14ac:dyDescent="0.2">
      <c r="B575" s="3"/>
      <c r="C575" s="19"/>
      <c r="D575" s="19"/>
    </row>
    <row r="576" spans="2:23" x14ac:dyDescent="0.2">
      <c r="B576" s="3"/>
      <c r="C576" s="19"/>
      <c r="D576" s="19"/>
    </row>
    <row r="577" spans="2:4" x14ac:dyDescent="0.2">
      <c r="B577" s="3"/>
      <c r="C577" s="19"/>
      <c r="D577" s="19"/>
    </row>
    <row r="578" spans="2:4" x14ac:dyDescent="0.2">
      <c r="B578" s="3"/>
      <c r="C578" s="19"/>
      <c r="D578" s="19"/>
    </row>
    <row r="579" spans="2:4" x14ac:dyDescent="0.2">
      <c r="B579" s="3"/>
      <c r="C579" s="19"/>
      <c r="D579" s="19"/>
    </row>
    <row r="580" spans="2:4" x14ac:dyDescent="0.2">
      <c r="B580" s="3"/>
      <c r="C580" s="19"/>
      <c r="D580" s="19"/>
    </row>
    <row r="581" spans="2:4" x14ac:dyDescent="0.2">
      <c r="B581" s="3"/>
      <c r="C581" s="19"/>
      <c r="D581" s="19"/>
    </row>
    <row r="582" spans="2:4" x14ac:dyDescent="0.2">
      <c r="B582" s="3"/>
      <c r="C582" s="19"/>
      <c r="D582" s="19"/>
    </row>
    <row r="583" spans="2:4" x14ac:dyDescent="0.2">
      <c r="B583" s="3"/>
      <c r="C583" s="19"/>
      <c r="D583" s="19"/>
    </row>
    <row r="584" spans="2:4" x14ac:dyDescent="0.2">
      <c r="B584" s="3"/>
      <c r="C584" s="19"/>
      <c r="D584" s="19"/>
    </row>
    <row r="585" spans="2:4" x14ac:dyDescent="0.2">
      <c r="B585" s="3"/>
      <c r="C585" s="19"/>
      <c r="D585" s="19"/>
    </row>
    <row r="586" spans="2:4" x14ac:dyDescent="0.2">
      <c r="B586" s="3"/>
      <c r="C586" s="19"/>
      <c r="D586" s="19"/>
    </row>
    <row r="587" spans="2:4" x14ac:dyDescent="0.2">
      <c r="B587" s="3"/>
      <c r="C587" s="19"/>
      <c r="D587" s="19"/>
    </row>
    <row r="588" spans="2:4" x14ac:dyDescent="0.2">
      <c r="B588" s="3"/>
      <c r="C588" s="19"/>
      <c r="D588" s="19"/>
    </row>
    <row r="589" spans="2:4" x14ac:dyDescent="0.2">
      <c r="B589" s="3"/>
      <c r="C589" s="19"/>
      <c r="D589" s="19"/>
    </row>
    <row r="590" spans="2:4" x14ac:dyDescent="0.2">
      <c r="B590" s="3"/>
      <c r="C590" s="19"/>
      <c r="D590" s="19"/>
    </row>
    <row r="591" spans="2:4" x14ac:dyDescent="0.2">
      <c r="B591" s="3"/>
      <c r="C591" s="19"/>
      <c r="D591" s="19"/>
    </row>
    <row r="592" spans="2:4" x14ac:dyDescent="0.2">
      <c r="B592" s="3"/>
      <c r="C592" s="19"/>
      <c r="D592" s="19"/>
    </row>
    <row r="593" spans="2:4" x14ac:dyDescent="0.2">
      <c r="B593" s="3"/>
      <c r="C593" s="19"/>
      <c r="D593" s="19"/>
    </row>
    <row r="594" spans="2:4" x14ac:dyDescent="0.2">
      <c r="B594" s="3"/>
      <c r="C594" s="19"/>
      <c r="D594" s="19"/>
    </row>
    <row r="595" spans="2:4" x14ac:dyDescent="0.2">
      <c r="B595" s="3"/>
      <c r="C595" s="19"/>
      <c r="D595" s="19"/>
    </row>
    <row r="596" spans="2:4" x14ac:dyDescent="0.2">
      <c r="B596" s="3"/>
      <c r="C596" s="19"/>
      <c r="D596" s="19"/>
    </row>
    <row r="597" spans="2:4" x14ac:dyDescent="0.2">
      <c r="B597" s="3"/>
      <c r="C597" s="19"/>
      <c r="D597" s="19"/>
    </row>
    <row r="598" spans="2:4" x14ac:dyDescent="0.2">
      <c r="B598" s="3"/>
      <c r="C598" s="19"/>
      <c r="D598" s="19"/>
    </row>
    <row r="599" spans="2:4" x14ac:dyDescent="0.2">
      <c r="B599" s="3"/>
      <c r="C599" s="19"/>
      <c r="D599" s="19"/>
    </row>
    <row r="600" spans="2:4" x14ac:dyDescent="0.2">
      <c r="B600" s="3"/>
      <c r="C600" s="19"/>
      <c r="D600" s="19"/>
    </row>
    <row r="601" spans="2:4" x14ac:dyDescent="0.2">
      <c r="B601" s="3"/>
      <c r="C601" s="19"/>
      <c r="D601" s="19"/>
    </row>
    <row r="602" spans="2:4" x14ac:dyDescent="0.2">
      <c r="B602" s="3"/>
      <c r="C602" s="19"/>
      <c r="D602" s="19"/>
    </row>
    <row r="603" spans="2:4" x14ac:dyDescent="0.2">
      <c r="B603" s="3"/>
      <c r="C603" s="19"/>
      <c r="D603" s="19"/>
    </row>
    <row r="604" spans="2:4" x14ac:dyDescent="0.2">
      <c r="B604" s="3"/>
      <c r="C604" s="19"/>
      <c r="D604" s="19"/>
    </row>
    <row r="605" spans="2:4" x14ac:dyDescent="0.2">
      <c r="B605" s="3"/>
      <c r="C605" s="19"/>
      <c r="D605" s="19"/>
    </row>
    <row r="606" spans="2:4" x14ac:dyDescent="0.2">
      <c r="B606" s="3"/>
      <c r="C606" s="19"/>
      <c r="D606" s="19"/>
    </row>
    <row r="607" spans="2:4" x14ac:dyDescent="0.2">
      <c r="B607" s="3"/>
      <c r="C607" s="19"/>
      <c r="D607" s="19"/>
    </row>
    <row r="608" spans="2:4" x14ac:dyDescent="0.2">
      <c r="B608" s="3"/>
      <c r="C608" s="19"/>
      <c r="D608" s="19"/>
    </row>
    <row r="609" spans="2:4" x14ac:dyDescent="0.2">
      <c r="B609" s="3"/>
      <c r="C609" s="19"/>
      <c r="D609" s="19"/>
    </row>
    <row r="610" spans="2:4" x14ac:dyDescent="0.2">
      <c r="B610" s="3"/>
      <c r="C610" s="19"/>
      <c r="D610" s="19"/>
    </row>
    <row r="611" spans="2:4" x14ac:dyDescent="0.2">
      <c r="B611" s="3"/>
      <c r="C611" s="19"/>
      <c r="D611" s="19"/>
    </row>
    <row r="612" spans="2:4" x14ac:dyDescent="0.2">
      <c r="B612" s="3"/>
      <c r="C612" s="19"/>
      <c r="D612" s="19"/>
    </row>
    <row r="613" spans="2:4" x14ac:dyDescent="0.2">
      <c r="B613" s="3"/>
      <c r="C613" s="19"/>
      <c r="D613" s="19"/>
    </row>
    <row r="614" spans="2:4" x14ac:dyDescent="0.2">
      <c r="B614" s="3"/>
      <c r="C614" s="19"/>
      <c r="D614" s="19"/>
    </row>
    <row r="615" spans="2:4" x14ac:dyDescent="0.2">
      <c r="B615" s="3"/>
      <c r="C615" s="19"/>
      <c r="D615" s="19"/>
    </row>
    <row r="616" spans="2:4" x14ac:dyDescent="0.2">
      <c r="B616" s="3"/>
      <c r="C616" s="19"/>
      <c r="D616" s="19"/>
    </row>
    <row r="617" spans="2:4" x14ac:dyDescent="0.2">
      <c r="B617" s="3"/>
      <c r="C617" s="19"/>
      <c r="D617" s="19"/>
    </row>
    <row r="618" spans="2:4" x14ac:dyDescent="0.2">
      <c r="B618" s="3"/>
      <c r="C618" s="19"/>
      <c r="D618" s="19"/>
    </row>
    <row r="619" spans="2:4" x14ac:dyDescent="0.2">
      <c r="B619" s="3"/>
      <c r="C619" s="19"/>
      <c r="D619" s="19"/>
    </row>
    <row r="620" spans="2:4" x14ac:dyDescent="0.2">
      <c r="B620" s="3"/>
      <c r="C620" s="19"/>
      <c r="D620" s="19"/>
    </row>
    <row r="621" spans="2:4" x14ac:dyDescent="0.2">
      <c r="B621" s="3"/>
      <c r="C621" s="19"/>
      <c r="D621" s="19"/>
    </row>
    <row r="622" spans="2:4" x14ac:dyDescent="0.2">
      <c r="B622" s="3"/>
      <c r="C622" s="19"/>
      <c r="D622" s="19"/>
    </row>
    <row r="623" spans="2:4" x14ac:dyDescent="0.2">
      <c r="B623" s="3"/>
      <c r="C623" s="19"/>
      <c r="D623" s="19"/>
    </row>
    <row r="624" spans="2:4" x14ac:dyDescent="0.2">
      <c r="B624" s="3"/>
      <c r="C624" s="19"/>
      <c r="D624" s="19"/>
    </row>
    <row r="625" spans="2:4" x14ac:dyDescent="0.2">
      <c r="B625" s="3"/>
      <c r="C625" s="19"/>
      <c r="D625" s="19"/>
    </row>
    <row r="626" spans="2:4" x14ac:dyDescent="0.2">
      <c r="B626" s="3"/>
      <c r="C626" s="19"/>
      <c r="D626" s="19"/>
    </row>
    <row r="627" spans="2:4" x14ac:dyDescent="0.2">
      <c r="B627" s="3"/>
      <c r="C627" s="19"/>
      <c r="D627" s="19"/>
    </row>
    <row r="628" spans="2:4" x14ac:dyDescent="0.2">
      <c r="B628" s="3"/>
      <c r="C628" s="19"/>
      <c r="D628" s="19"/>
    </row>
    <row r="629" spans="2:4" x14ac:dyDescent="0.2">
      <c r="B629" s="3"/>
      <c r="C629" s="19"/>
      <c r="D629" s="19"/>
    </row>
    <row r="630" spans="2:4" x14ac:dyDescent="0.2">
      <c r="B630" s="3"/>
      <c r="C630" s="19"/>
      <c r="D630" s="19"/>
    </row>
    <row r="631" spans="2:4" x14ac:dyDescent="0.2">
      <c r="B631" s="3"/>
      <c r="C631" s="19"/>
      <c r="D631" s="19"/>
    </row>
    <row r="632" spans="2:4" x14ac:dyDescent="0.2">
      <c r="B632" s="3"/>
      <c r="C632" s="19"/>
      <c r="D632" s="19"/>
    </row>
    <row r="633" spans="2:4" x14ac:dyDescent="0.2">
      <c r="B633" s="3"/>
      <c r="C633" s="19"/>
      <c r="D633" s="19"/>
    </row>
    <row r="634" spans="2:4" x14ac:dyDescent="0.2">
      <c r="B634" s="3"/>
      <c r="C634" s="19"/>
      <c r="D634" s="19"/>
    </row>
    <row r="635" spans="2:4" x14ac:dyDescent="0.2">
      <c r="B635" s="3"/>
      <c r="C635" s="19"/>
      <c r="D635" s="19"/>
    </row>
    <row r="636" spans="2:4" x14ac:dyDescent="0.2">
      <c r="B636" s="3"/>
      <c r="C636" s="19"/>
      <c r="D636" s="19"/>
    </row>
    <row r="637" spans="2:4" x14ac:dyDescent="0.2">
      <c r="B637" s="3"/>
      <c r="C637" s="19"/>
      <c r="D637" s="19"/>
    </row>
    <row r="638" spans="2:4" x14ac:dyDescent="0.2">
      <c r="B638" s="3"/>
      <c r="C638" s="19"/>
      <c r="D638" s="19"/>
    </row>
    <row r="639" spans="2:4" x14ac:dyDescent="0.2">
      <c r="B639" s="3"/>
      <c r="C639" s="19"/>
      <c r="D639" s="19"/>
    </row>
    <row r="640" spans="2:4" x14ac:dyDescent="0.2">
      <c r="B640" s="3"/>
      <c r="C640" s="19"/>
      <c r="D640" s="19"/>
    </row>
    <row r="641" spans="2:4" x14ac:dyDescent="0.2">
      <c r="B641" s="3"/>
      <c r="C641" s="19"/>
      <c r="D641" s="19"/>
    </row>
    <row r="642" spans="2:4" x14ac:dyDescent="0.2">
      <c r="B642" s="3"/>
      <c r="C642" s="19"/>
      <c r="D642" s="19"/>
    </row>
    <row r="643" spans="2:4" x14ac:dyDescent="0.2">
      <c r="B643" s="3"/>
      <c r="C643" s="19"/>
      <c r="D643" s="19"/>
    </row>
    <row r="644" spans="2:4" x14ac:dyDescent="0.2">
      <c r="B644" s="3"/>
      <c r="C644" s="19"/>
      <c r="D644" s="19"/>
    </row>
    <row r="645" spans="2:4" x14ac:dyDescent="0.2">
      <c r="B645" s="3"/>
      <c r="C645" s="19"/>
      <c r="D645" s="19"/>
    </row>
    <row r="646" spans="2:4" x14ac:dyDescent="0.2">
      <c r="B646" s="3"/>
      <c r="C646" s="19"/>
      <c r="D646" s="19"/>
    </row>
    <row r="647" spans="2:4" x14ac:dyDescent="0.2">
      <c r="B647" s="3"/>
      <c r="C647" s="19"/>
      <c r="D647" s="19"/>
    </row>
    <row r="648" spans="2:4" x14ac:dyDescent="0.2">
      <c r="B648" s="3"/>
      <c r="C648" s="19"/>
      <c r="D648" s="19"/>
    </row>
    <row r="649" spans="2:4" x14ac:dyDescent="0.2">
      <c r="B649" s="3"/>
      <c r="C649" s="19"/>
      <c r="D649" s="19"/>
    </row>
    <row r="650" spans="2:4" x14ac:dyDescent="0.2">
      <c r="B650" s="3"/>
      <c r="C650" s="19"/>
      <c r="D650" s="19"/>
    </row>
    <row r="651" spans="2:4" x14ac:dyDescent="0.2">
      <c r="B651" s="3"/>
      <c r="C651" s="19"/>
      <c r="D651" s="19"/>
    </row>
    <row r="652" spans="2:4" x14ac:dyDescent="0.2">
      <c r="B652" s="3"/>
      <c r="C652" s="19"/>
      <c r="D652" s="19"/>
    </row>
    <row r="653" spans="2:4" x14ac:dyDescent="0.2">
      <c r="B653" s="3"/>
      <c r="C653" s="19"/>
      <c r="D653" s="19"/>
    </row>
    <row r="654" spans="2:4" x14ac:dyDescent="0.2">
      <c r="B654" s="3"/>
      <c r="C654" s="19"/>
      <c r="D654" s="19"/>
    </row>
    <row r="655" spans="2:4" x14ac:dyDescent="0.2">
      <c r="B655" s="3"/>
      <c r="C655" s="19"/>
      <c r="D655" s="19"/>
    </row>
    <row r="656" spans="2:4" x14ac:dyDescent="0.2">
      <c r="B656" s="3"/>
      <c r="C656" s="19"/>
      <c r="D656" s="19"/>
    </row>
    <row r="657" spans="2:4" x14ac:dyDescent="0.2">
      <c r="B657" s="3"/>
      <c r="C657" s="19"/>
      <c r="D657" s="19"/>
    </row>
    <row r="658" spans="2:4" x14ac:dyDescent="0.2">
      <c r="B658" s="3"/>
      <c r="C658" s="19"/>
      <c r="D658" s="19"/>
    </row>
    <row r="659" spans="2:4" x14ac:dyDescent="0.2">
      <c r="B659" s="3"/>
      <c r="C659" s="19"/>
      <c r="D659" s="19"/>
    </row>
    <row r="660" spans="2:4" x14ac:dyDescent="0.2">
      <c r="B660" s="3"/>
      <c r="C660" s="19"/>
      <c r="D660" s="19"/>
    </row>
    <row r="661" spans="2:4" x14ac:dyDescent="0.2">
      <c r="B661" s="3"/>
      <c r="C661" s="19"/>
      <c r="D661" s="19"/>
    </row>
    <row r="662" spans="2:4" x14ac:dyDescent="0.2">
      <c r="B662" s="3"/>
      <c r="C662" s="19"/>
      <c r="D662" s="19"/>
    </row>
    <row r="663" spans="2:4" x14ac:dyDescent="0.2">
      <c r="B663" s="3"/>
      <c r="C663" s="19"/>
      <c r="D663" s="19"/>
    </row>
    <row r="664" spans="2:4" x14ac:dyDescent="0.2">
      <c r="B664" s="3"/>
      <c r="C664" s="19"/>
      <c r="D664" s="19"/>
    </row>
    <row r="665" spans="2:4" x14ac:dyDescent="0.2">
      <c r="B665" s="3"/>
      <c r="C665" s="19"/>
      <c r="D665" s="19"/>
    </row>
    <row r="666" spans="2:4" x14ac:dyDescent="0.2">
      <c r="B666" s="3"/>
      <c r="C666" s="19"/>
      <c r="D666" s="19"/>
    </row>
    <row r="667" spans="2:4" x14ac:dyDescent="0.2">
      <c r="B667" s="3"/>
      <c r="C667" s="19"/>
      <c r="D667" s="19"/>
    </row>
    <row r="668" spans="2:4" x14ac:dyDescent="0.2">
      <c r="B668" s="3"/>
      <c r="C668" s="19"/>
      <c r="D668" s="19"/>
    </row>
    <row r="669" spans="2:4" x14ac:dyDescent="0.2">
      <c r="B669" s="3"/>
      <c r="C669" s="19"/>
      <c r="D669" s="19"/>
    </row>
    <row r="670" spans="2:4" x14ac:dyDescent="0.2">
      <c r="B670" s="3"/>
      <c r="C670" s="19"/>
      <c r="D670" s="19"/>
    </row>
    <row r="671" spans="2:4" x14ac:dyDescent="0.2">
      <c r="B671" s="3"/>
      <c r="C671" s="19"/>
      <c r="D671" s="19"/>
    </row>
    <row r="672" spans="2:4" x14ac:dyDescent="0.2">
      <c r="B672" s="3"/>
      <c r="C672" s="19"/>
      <c r="D672" s="19"/>
    </row>
    <row r="673" spans="2:4" x14ac:dyDescent="0.2">
      <c r="B673" s="3"/>
      <c r="C673" s="19"/>
      <c r="D673" s="19"/>
    </row>
    <row r="674" spans="2:4" x14ac:dyDescent="0.2">
      <c r="B674" s="3"/>
      <c r="C674" s="19"/>
      <c r="D674" s="19"/>
    </row>
    <row r="675" spans="2:4" x14ac:dyDescent="0.2">
      <c r="B675" s="3"/>
      <c r="C675" s="19"/>
      <c r="D675" s="19"/>
    </row>
    <row r="676" spans="2:4" x14ac:dyDescent="0.2">
      <c r="B676" s="3"/>
      <c r="C676" s="19"/>
      <c r="D676" s="19"/>
    </row>
    <row r="677" spans="2:4" x14ac:dyDescent="0.2">
      <c r="B677" s="3"/>
      <c r="C677" s="19"/>
      <c r="D677" s="19"/>
    </row>
    <row r="678" spans="2:4" x14ac:dyDescent="0.2">
      <c r="B678" s="3"/>
      <c r="C678" s="19"/>
      <c r="D678" s="19"/>
    </row>
    <row r="679" spans="2:4" x14ac:dyDescent="0.2">
      <c r="B679" s="3"/>
      <c r="C679" s="19"/>
      <c r="D679" s="19"/>
    </row>
    <row r="680" spans="2:4" x14ac:dyDescent="0.2">
      <c r="B680" s="3"/>
      <c r="C680" s="19"/>
      <c r="D680" s="19"/>
    </row>
    <row r="681" spans="2:4" x14ac:dyDescent="0.2">
      <c r="B681" s="3"/>
      <c r="C681" s="19"/>
      <c r="D681" s="19"/>
    </row>
    <row r="682" spans="2:4" x14ac:dyDescent="0.2">
      <c r="B682" s="3"/>
      <c r="C682" s="19"/>
      <c r="D682" s="19"/>
    </row>
    <row r="683" spans="2:4" x14ac:dyDescent="0.2">
      <c r="B683" s="3"/>
      <c r="C683" s="19"/>
      <c r="D683" s="19"/>
    </row>
    <row r="684" spans="2:4" x14ac:dyDescent="0.2">
      <c r="B684" s="3"/>
      <c r="C684" s="19"/>
      <c r="D684" s="19"/>
    </row>
    <row r="685" spans="2:4" x14ac:dyDescent="0.2">
      <c r="B685" s="3"/>
      <c r="C685" s="19"/>
      <c r="D685" s="19"/>
    </row>
    <row r="686" spans="2:4" x14ac:dyDescent="0.2">
      <c r="B686" s="3"/>
      <c r="C686" s="19"/>
      <c r="D686" s="19"/>
    </row>
    <row r="687" spans="2:4" x14ac:dyDescent="0.2">
      <c r="B687" s="3"/>
      <c r="C687" s="19"/>
      <c r="D687" s="19"/>
    </row>
    <row r="688" spans="2:4" x14ac:dyDescent="0.2">
      <c r="B688" s="3"/>
      <c r="C688" s="19"/>
      <c r="D688" s="19"/>
    </row>
    <row r="689" spans="2:4" x14ac:dyDescent="0.2">
      <c r="B689" s="3"/>
      <c r="C689" s="19"/>
      <c r="D689" s="19"/>
    </row>
    <row r="690" spans="2:4" x14ac:dyDescent="0.2">
      <c r="B690" s="3"/>
      <c r="C690" s="19"/>
      <c r="D690" s="19"/>
    </row>
    <row r="691" spans="2:4" x14ac:dyDescent="0.2">
      <c r="B691" s="3"/>
      <c r="C691" s="19"/>
      <c r="D691" s="19"/>
    </row>
    <row r="692" spans="2:4" x14ac:dyDescent="0.2">
      <c r="B692" s="3"/>
      <c r="C692" s="19"/>
      <c r="D692" s="19"/>
    </row>
    <row r="693" spans="2:4" x14ac:dyDescent="0.2">
      <c r="B693" s="3"/>
      <c r="C693" s="19"/>
      <c r="D693" s="19"/>
    </row>
    <row r="694" spans="2:4" x14ac:dyDescent="0.2">
      <c r="B694" s="3"/>
      <c r="C694" s="19"/>
      <c r="D694" s="19"/>
    </row>
    <row r="695" spans="2:4" x14ac:dyDescent="0.2">
      <c r="B695" s="3"/>
      <c r="C695" s="19"/>
      <c r="D695" s="19"/>
    </row>
    <row r="696" spans="2:4" x14ac:dyDescent="0.2">
      <c r="B696" s="3"/>
      <c r="C696" s="19"/>
      <c r="D696" s="19"/>
    </row>
    <row r="697" spans="2:4" x14ac:dyDescent="0.2">
      <c r="B697" s="3"/>
      <c r="C697" s="19"/>
      <c r="D697" s="19"/>
    </row>
    <row r="698" spans="2:4" x14ac:dyDescent="0.2">
      <c r="B698" s="3"/>
      <c r="C698" s="19"/>
      <c r="D698" s="19"/>
    </row>
    <row r="699" spans="2:4" x14ac:dyDescent="0.2">
      <c r="B699" s="3"/>
      <c r="C699" s="19"/>
      <c r="D699" s="19"/>
    </row>
    <row r="700" spans="2:4" x14ac:dyDescent="0.2">
      <c r="B700" s="3"/>
      <c r="C700" s="19"/>
      <c r="D700" s="19"/>
    </row>
    <row r="701" spans="2:4" x14ac:dyDescent="0.2">
      <c r="B701" s="3"/>
      <c r="C701" s="19"/>
      <c r="D701" s="19"/>
    </row>
    <row r="702" spans="2:4" x14ac:dyDescent="0.2">
      <c r="B702" s="3"/>
      <c r="C702" s="19"/>
      <c r="D702" s="19"/>
    </row>
    <row r="703" spans="2:4" x14ac:dyDescent="0.2">
      <c r="B703" s="3"/>
      <c r="C703" s="19"/>
      <c r="D703" s="19"/>
    </row>
    <row r="704" spans="2:4" x14ac:dyDescent="0.2">
      <c r="B704" s="3"/>
      <c r="C704" s="19"/>
      <c r="D704" s="19"/>
    </row>
    <row r="705" spans="2:4" x14ac:dyDescent="0.2">
      <c r="B705" s="3"/>
      <c r="C705" s="19"/>
      <c r="D705" s="19"/>
    </row>
    <row r="706" spans="2:4" x14ac:dyDescent="0.2">
      <c r="B706" s="3"/>
      <c r="C706" s="19"/>
      <c r="D706" s="19"/>
    </row>
    <row r="707" spans="2:4" x14ac:dyDescent="0.2">
      <c r="B707" s="3"/>
      <c r="C707" s="19"/>
      <c r="D707" s="19"/>
    </row>
    <row r="708" spans="2:4" x14ac:dyDescent="0.2">
      <c r="B708" s="3"/>
      <c r="C708" s="19"/>
      <c r="D708" s="19"/>
    </row>
    <row r="709" spans="2:4" x14ac:dyDescent="0.2">
      <c r="B709" s="3"/>
      <c r="C709" s="19"/>
      <c r="D709" s="19"/>
    </row>
    <row r="710" spans="2:4" x14ac:dyDescent="0.2">
      <c r="B710" s="3"/>
      <c r="C710" s="19"/>
      <c r="D710" s="19"/>
    </row>
    <row r="711" spans="2:4" x14ac:dyDescent="0.2">
      <c r="B711" s="3"/>
      <c r="C711" s="19"/>
      <c r="D711" s="19"/>
    </row>
    <row r="712" spans="2:4" x14ac:dyDescent="0.2">
      <c r="B712" s="3"/>
      <c r="C712" s="19"/>
      <c r="D712" s="19"/>
    </row>
    <row r="713" spans="2:4" x14ac:dyDescent="0.2">
      <c r="B713" s="3"/>
      <c r="C713" s="19"/>
      <c r="D713" s="19"/>
    </row>
    <row r="714" spans="2:4" x14ac:dyDescent="0.2">
      <c r="B714" s="3"/>
      <c r="C714" s="19"/>
      <c r="D714" s="19"/>
    </row>
    <row r="715" spans="2:4" x14ac:dyDescent="0.2">
      <c r="B715" s="3"/>
      <c r="C715" s="19"/>
      <c r="D715" s="19"/>
    </row>
    <row r="716" spans="2:4" x14ac:dyDescent="0.2">
      <c r="B716" s="3"/>
      <c r="C716" s="19"/>
      <c r="D716" s="19"/>
    </row>
    <row r="717" spans="2:4" x14ac:dyDescent="0.2">
      <c r="B717" s="3"/>
      <c r="C717" s="19"/>
      <c r="D717" s="19"/>
    </row>
    <row r="718" spans="2:4" x14ac:dyDescent="0.2">
      <c r="B718" s="3"/>
      <c r="C718" s="19"/>
      <c r="D718" s="19"/>
    </row>
    <row r="719" spans="2:4" x14ac:dyDescent="0.2">
      <c r="B719" s="3"/>
      <c r="C719" s="19"/>
      <c r="D719" s="19"/>
    </row>
    <row r="720" spans="2:4" x14ac:dyDescent="0.2">
      <c r="B720" s="3"/>
      <c r="C720" s="19"/>
      <c r="D720" s="19"/>
    </row>
    <row r="721" spans="2:4" x14ac:dyDescent="0.2">
      <c r="B721" s="3"/>
      <c r="C721" s="19"/>
      <c r="D721" s="19"/>
    </row>
    <row r="722" spans="2:4" x14ac:dyDescent="0.2">
      <c r="B722" s="3"/>
      <c r="C722" s="19"/>
      <c r="D722" s="19"/>
    </row>
    <row r="723" spans="2:4" x14ac:dyDescent="0.2">
      <c r="B723" s="3"/>
      <c r="C723" s="19"/>
      <c r="D723" s="19"/>
    </row>
    <row r="724" spans="2:4" x14ac:dyDescent="0.2">
      <c r="B724" s="3"/>
      <c r="C724" s="19"/>
      <c r="D724" s="19"/>
    </row>
    <row r="725" spans="2:4" x14ac:dyDescent="0.2">
      <c r="B725" s="3"/>
      <c r="C725" s="19"/>
      <c r="D725" s="19"/>
    </row>
    <row r="726" spans="2:4" x14ac:dyDescent="0.2">
      <c r="B726" s="3"/>
      <c r="C726" s="19"/>
      <c r="D726" s="19"/>
    </row>
    <row r="727" spans="2:4" x14ac:dyDescent="0.2">
      <c r="B727" s="3"/>
      <c r="C727" s="19"/>
      <c r="D727" s="19"/>
    </row>
    <row r="728" spans="2:4" x14ac:dyDescent="0.2">
      <c r="B728" s="3"/>
      <c r="C728" s="19"/>
      <c r="D728" s="19"/>
    </row>
    <row r="729" spans="2:4" x14ac:dyDescent="0.2">
      <c r="B729" s="3"/>
      <c r="C729" s="19"/>
      <c r="D729" s="19"/>
    </row>
    <row r="730" spans="2:4" x14ac:dyDescent="0.2">
      <c r="B730" s="3"/>
      <c r="C730" s="19"/>
      <c r="D730" s="19"/>
    </row>
    <row r="731" spans="2:4" x14ac:dyDescent="0.2">
      <c r="B731" s="3"/>
      <c r="C731" s="19"/>
      <c r="D731" s="19"/>
    </row>
    <row r="732" spans="2:4" x14ac:dyDescent="0.2">
      <c r="B732" s="3"/>
      <c r="C732" s="19"/>
      <c r="D732" s="19"/>
    </row>
    <row r="733" spans="2:4" x14ac:dyDescent="0.2">
      <c r="B733" s="3"/>
      <c r="C733" s="19"/>
      <c r="D733" s="19"/>
    </row>
    <row r="734" spans="2:4" x14ac:dyDescent="0.2">
      <c r="B734" s="3"/>
      <c r="C734" s="19"/>
      <c r="D734" s="19"/>
    </row>
    <row r="735" spans="2:4" x14ac:dyDescent="0.2">
      <c r="B735" s="3"/>
      <c r="C735" s="19"/>
      <c r="D735" s="19"/>
    </row>
    <row r="736" spans="2:4" x14ac:dyDescent="0.2">
      <c r="B736" s="3"/>
      <c r="C736" s="19"/>
      <c r="D736" s="19"/>
    </row>
    <row r="737" spans="2:4" x14ac:dyDescent="0.2">
      <c r="B737" s="3"/>
      <c r="C737" s="19"/>
      <c r="D737" s="19"/>
    </row>
    <row r="738" spans="2:4" x14ac:dyDescent="0.2">
      <c r="B738" s="3"/>
      <c r="C738" s="19"/>
      <c r="D738" s="19"/>
    </row>
    <row r="739" spans="2:4" x14ac:dyDescent="0.2">
      <c r="B739" s="3"/>
      <c r="C739" s="19"/>
      <c r="D739" s="19"/>
    </row>
    <row r="740" spans="2:4" x14ac:dyDescent="0.2">
      <c r="B740" s="3"/>
      <c r="C740" s="19"/>
      <c r="D740" s="19"/>
    </row>
    <row r="741" spans="2:4" x14ac:dyDescent="0.2">
      <c r="B741" s="3"/>
      <c r="C741" s="19"/>
      <c r="D741" s="19"/>
    </row>
    <row r="742" spans="2:4" x14ac:dyDescent="0.2">
      <c r="B742" s="3"/>
      <c r="C742" s="19"/>
      <c r="D742" s="19"/>
    </row>
    <row r="743" spans="2:4" x14ac:dyDescent="0.2">
      <c r="B743" s="3"/>
      <c r="C743" s="19"/>
      <c r="D743" s="19"/>
    </row>
    <row r="744" spans="2:4" x14ac:dyDescent="0.2">
      <c r="B744" s="3"/>
      <c r="C744" s="19"/>
      <c r="D744" s="19"/>
    </row>
    <row r="745" spans="2:4" x14ac:dyDescent="0.2">
      <c r="B745" s="3"/>
      <c r="C745" s="19"/>
      <c r="D745" s="19"/>
    </row>
    <row r="746" spans="2:4" x14ac:dyDescent="0.2">
      <c r="B746" s="3"/>
      <c r="C746" s="19"/>
      <c r="D746" s="19"/>
    </row>
    <row r="747" spans="2:4" x14ac:dyDescent="0.2">
      <c r="B747" s="3"/>
      <c r="C747" s="19"/>
      <c r="D747" s="19"/>
    </row>
    <row r="748" spans="2:4" x14ac:dyDescent="0.2">
      <c r="B748" s="3"/>
      <c r="C748" s="19"/>
      <c r="D748" s="19"/>
    </row>
    <row r="749" spans="2:4" x14ac:dyDescent="0.2">
      <c r="B749" s="3"/>
      <c r="C749" s="19"/>
      <c r="D749" s="19"/>
    </row>
    <row r="750" spans="2:4" x14ac:dyDescent="0.2">
      <c r="B750" s="3"/>
      <c r="C750" s="19"/>
      <c r="D750" s="19"/>
    </row>
    <row r="751" spans="2:4" x14ac:dyDescent="0.2">
      <c r="B751" s="3"/>
      <c r="C751" s="19"/>
      <c r="D751" s="19"/>
    </row>
    <row r="752" spans="2:4" x14ac:dyDescent="0.2">
      <c r="B752" s="3"/>
      <c r="C752" s="19"/>
      <c r="D752" s="19"/>
    </row>
    <row r="753" spans="2:4" x14ac:dyDescent="0.2">
      <c r="B753" s="3"/>
      <c r="C753" s="19"/>
      <c r="D753" s="19"/>
    </row>
    <row r="754" spans="2:4" x14ac:dyDescent="0.2">
      <c r="B754" s="3"/>
      <c r="C754" s="19"/>
      <c r="D754" s="19"/>
    </row>
    <row r="755" spans="2:4" x14ac:dyDescent="0.2">
      <c r="B755" s="3"/>
      <c r="C755" s="19"/>
      <c r="D755" s="19"/>
    </row>
    <row r="756" spans="2:4" x14ac:dyDescent="0.2">
      <c r="B756" s="3"/>
      <c r="C756" s="19"/>
      <c r="D756" s="19"/>
    </row>
    <row r="757" spans="2:4" x14ac:dyDescent="0.2">
      <c r="B757" s="3"/>
      <c r="C757" s="19"/>
      <c r="D757" s="19"/>
    </row>
    <row r="758" spans="2:4" x14ac:dyDescent="0.2">
      <c r="B758" s="3"/>
      <c r="C758" s="19"/>
      <c r="D758" s="19"/>
    </row>
    <row r="759" spans="2:4" x14ac:dyDescent="0.2">
      <c r="B759" s="3"/>
      <c r="C759" s="19"/>
      <c r="D759" s="19"/>
    </row>
    <row r="760" spans="2:4" x14ac:dyDescent="0.2">
      <c r="B760" s="3"/>
      <c r="C760" s="19"/>
      <c r="D760" s="19"/>
    </row>
    <row r="761" spans="2:4" x14ac:dyDescent="0.2">
      <c r="B761" s="3"/>
      <c r="C761" s="19"/>
      <c r="D761" s="19"/>
    </row>
    <row r="762" spans="2:4" x14ac:dyDescent="0.2">
      <c r="B762" s="3"/>
      <c r="C762" s="19"/>
      <c r="D762" s="19"/>
    </row>
    <row r="763" spans="2:4" x14ac:dyDescent="0.2">
      <c r="B763" s="3"/>
      <c r="C763" s="19"/>
      <c r="D763" s="19"/>
    </row>
    <row r="764" spans="2:4" x14ac:dyDescent="0.2">
      <c r="B764" s="3"/>
      <c r="C764" s="19"/>
      <c r="D764" s="19"/>
    </row>
    <row r="765" spans="2:4" x14ac:dyDescent="0.2">
      <c r="B765" s="3"/>
      <c r="C765" s="19"/>
      <c r="D765" s="19"/>
    </row>
    <row r="766" spans="2:4" x14ac:dyDescent="0.2">
      <c r="B766" s="3"/>
      <c r="C766" s="19"/>
      <c r="D766" s="19"/>
    </row>
    <row r="767" spans="2:4" x14ac:dyDescent="0.2">
      <c r="B767" s="3"/>
      <c r="C767" s="19"/>
      <c r="D767" s="19"/>
    </row>
    <row r="768" spans="2:4" x14ac:dyDescent="0.2">
      <c r="B768" s="3"/>
      <c r="C768" s="19"/>
      <c r="D768" s="19"/>
    </row>
    <row r="769" spans="2:4" x14ac:dyDescent="0.2">
      <c r="B769" s="3"/>
      <c r="C769" s="19"/>
      <c r="D769" s="19"/>
    </row>
    <row r="770" spans="2:4" x14ac:dyDescent="0.2">
      <c r="B770" s="3"/>
      <c r="C770" s="19"/>
      <c r="D770" s="19"/>
    </row>
    <row r="771" spans="2:4" x14ac:dyDescent="0.2">
      <c r="B771" s="3"/>
      <c r="C771" s="19"/>
      <c r="D771" s="19"/>
    </row>
    <row r="772" spans="2:4" x14ac:dyDescent="0.2">
      <c r="B772" s="3"/>
      <c r="C772" s="19"/>
      <c r="D772" s="19"/>
    </row>
    <row r="773" spans="2:4" x14ac:dyDescent="0.2">
      <c r="B773" s="3"/>
      <c r="C773" s="19"/>
      <c r="D773" s="19"/>
    </row>
    <row r="774" spans="2:4" x14ac:dyDescent="0.2">
      <c r="B774" s="3"/>
      <c r="C774" s="19"/>
      <c r="D774" s="19"/>
    </row>
    <row r="775" spans="2:4" x14ac:dyDescent="0.2">
      <c r="B775" s="3"/>
      <c r="C775" s="19"/>
      <c r="D775" s="19"/>
    </row>
    <row r="776" spans="2:4" x14ac:dyDescent="0.2">
      <c r="B776" s="3"/>
      <c r="C776" s="19"/>
      <c r="D776" s="19"/>
    </row>
    <row r="777" spans="2:4" x14ac:dyDescent="0.2">
      <c r="B777" s="3"/>
      <c r="C777" s="19"/>
      <c r="D777" s="19"/>
    </row>
    <row r="778" spans="2:4" x14ac:dyDescent="0.2">
      <c r="B778" s="3"/>
      <c r="C778" s="19"/>
      <c r="D778" s="19"/>
    </row>
    <row r="779" spans="2:4" x14ac:dyDescent="0.2">
      <c r="B779" s="3"/>
      <c r="C779" s="19"/>
      <c r="D779" s="19"/>
    </row>
    <row r="780" spans="2:4" x14ac:dyDescent="0.2">
      <c r="B780" s="3"/>
      <c r="C780" s="19"/>
      <c r="D780" s="19"/>
    </row>
    <row r="781" spans="2:4" x14ac:dyDescent="0.2">
      <c r="B781" s="3"/>
      <c r="C781" s="19"/>
      <c r="D781" s="19"/>
    </row>
    <row r="782" spans="2:4" x14ac:dyDescent="0.2">
      <c r="B782" s="3"/>
      <c r="C782" s="19"/>
      <c r="D782" s="19"/>
    </row>
    <row r="783" spans="2:4" x14ac:dyDescent="0.2">
      <c r="B783" s="3"/>
      <c r="C783" s="19"/>
      <c r="D783" s="19"/>
    </row>
    <row r="784" spans="2:4" x14ac:dyDescent="0.2">
      <c r="B784" s="3"/>
      <c r="C784" s="19"/>
      <c r="D784" s="19"/>
    </row>
    <row r="785" spans="2:4" x14ac:dyDescent="0.2">
      <c r="B785" s="3"/>
      <c r="C785" s="19"/>
      <c r="D785" s="19"/>
    </row>
    <row r="786" spans="2:4" x14ac:dyDescent="0.2">
      <c r="B786" s="3"/>
      <c r="C786" s="19"/>
      <c r="D786" s="19"/>
    </row>
    <row r="787" spans="2:4" x14ac:dyDescent="0.2">
      <c r="B787" s="3"/>
      <c r="C787" s="19"/>
      <c r="D787" s="19"/>
    </row>
    <row r="788" spans="2:4" x14ac:dyDescent="0.2">
      <c r="B788" s="3"/>
      <c r="C788" s="19"/>
      <c r="D788" s="19"/>
    </row>
    <row r="789" spans="2:4" x14ac:dyDescent="0.2">
      <c r="B789" s="3"/>
      <c r="C789" s="19"/>
      <c r="D789" s="19"/>
    </row>
    <row r="790" spans="2:4" x14ac:dyDescent="0.2">
      <c r="B790" s="3"/>
      <c r="C790" s="19"/>
      <c r="D790" s="19"/>
    </row>
    <row r="791" spans="2:4" x14ac:dyDescent="0.2">
      <c r="B791" s="3"/>
      <c r="C791" s="19"/>
      <c r="D791" s="19"/>
    </row>
    <row r="792" spans="2:4" x14ac:dyDescent="0.2">
      <c r="B792" s="3"/>
      <c r="C792" s="19"/>
      <c r="D792" s="19"/>
    </row>
    <row r="793" spans="2:4" x14ac:dyDescent="0.2">
      <c r="B793" s="3"/>
      <c r="C793" s="19"/>
      <c r="D793" s="19"/>
    </row>
    <row r="794" spans="2:4" x14ac:dyDescent="0.2">
      <c r="B794" s="3"/>
      <c r="C794" s="19"/>
      <c r="D794" s="19"/>
    </row>
    <row r="795" spans="2:4" x14ac:dyDescent="0.2">
      <c r="B795" s="3"/>
      <c r="C795" s="19"/>
      <c r="D795" s="19"/>
    </row>
    <row r="796" spans="2:4" x14ac:dyDescent="0.2">
      <c r="B796" s="3"/>
      <c r="C796" s="19"/>
      <c r="D796" s="19"/>
    </row>
    <row r="797" spans="2:4" x14ac:dyDescent="0.2">
      <c r="B797" s="3"/>
      <c r="C797" s="19"/>
      <c r="D797" s="19"/>
    </row>
    <row r="798" spans="2:4" x14ac:dyDescent="0.2">
      <c r="B798" s="3"/>
      <c r="C798" s="19"/>
      <c r="D798" s="19"/>
    </row>
    <row r="799" spans="2:4" x14ac:dyDescent="0.2">
      <c r="B799" s="3"/>
      <c r="C799" s="19"/>
      <c r="D799" s="19"/>
    </row>
    <row r="800" spans="2:4" x14ac:dyDescent="0.2">
      <c r="B800" s="3"/>
      <c r="C800" s="19"/>
      <c r="D800" s="19"/>
    </row>
    <row r="801" spans="2:4" x14ac:dyDescent="0.2">
      <c r="B801" s="3"/>
      <c r="C801" s="19"/>
      <c r="D801" s="19"/>
    </row>
    <row r="802" spans="2:4" x14ac:dyDescent="0.2">
      <c r="B802" s="3"/>
      <c r="C802" s="19"/>
      <c r="D802" s="19"/>
    </row>
    <row r="803" spans="2:4" x14ac:dyDescent="0.2">
      <c r="B803" s="3"/>
      <c r="C803" s="19"/>
      <c r="D803" s="19"/>
    </row>
    <row r="804" spans="2:4" x14ac:dyDescent="0.2">
      <c r="B804" s="3"/>
      <c r="C804" s="19"/>
      <c r="D804" s="19"/>
    </row>
    <row r="805" spans="2:4" x14ac:dyDescent="0.2">
      <c r="B805" s="3"/>
      <c r="C805" s="19"/>
      <c r="D805" s="19"/>
    </row>
    <row r="806" spans="2:4" x14ac:dyDescent="0.2">
      <c r="B806" s="3"/>
      <c r="C806" s="19"/>
      <c r="D806" s="19"/>
    </row>
    <row r="807" spans="2:4" x14ac:dyDescent="0.2">
      <c r="B807" s="3"/>
      <c r="C807" s="19"/>
      <c r="D807" s="19"/>
    </row>
    <row r="808" spans="2:4" x14ac:dyDescent="0.2">
      <c r="B808" s="3"/>
      <c r="C808" s="19"/>
      <c r="D808" s="19"/>
    </row>
    <row r="809" spans="2:4" x14ac:dyDescent="0.2">
      <c r="B809" s="3"/>
      <c r="C809" s="19"/>
      <c r="D809" s="19"/>
    </row>
    <row r="810" spans="2:4" x14ac:dyDescent="0.2">
      <c r="B810" s="3"/>
      <c r="C810" s="19"/>
      <c r="D810" s="19"/>
    </row>
    <row r="811" spans="2:4" x14ac:dyDescent="0.2">
      <c r="B811" s="3"/>
      <c r="C811" s="19"/>
      <c r="D811" s="19"/>
    </row>
    <row r="812" spans="2:4" x14ac:dyDescent="0.2">
      <c r="B812" s="3"/>
      <c r="C812" s="19"/>
      <c r="D812" s="19"/>
    </row>
    <row r="813" spans="2:4" x14ac:dyDescent="0.2">
      <c r="B813" s="3"/>
      <c r="C813" s="19"/>
      <c r="D813" s="19"/>
    </row>
    <row r="814" spans="2:4" x14ac:dyDescent="0.2">
      <c r="B814" s="3"/>
      <c r="C814" s="19"/>
      <c r="D814" s="19"/>
    </row>
    <row r="815" spans="2:4" x14ac:dyDescent="0.2">
      <c r="B815" s="3"/>
      <c r="C815" s="19"/>
      <c r="D815" s="19"/>
    </row>
    <row r="816" spans="2:4" x14ac:dyDescent="0.2">
      <c r="B816" s="3"/>
      <c r="C816" s="19"/>
      <c r="D816" s="19"/>
    </row>
    <row r="817" spans="2:4" x14ac:dyDescent="0.2">
      <c r="B817" s="3"/>
      <c r="C817" s="19"/>
      <c r="D817" s="19"/>
    </row>
    <row r="818" spans="2:4" x14ac:dyDescent="0.2">
      <c r="B818" s="3"/>
      <c r="C818" s="19"/>
      <c r="D818" s="19"/>
    </row>
    <row r="819" spans="2:4" x14ac:dyDescent="0.2">
      <c r="B819" s="3"/>
      <c r="C819" s="19"/>
      <c r="D819" s="19"/>
    </row>
    <row r="820" spans="2:4" x14ac:dyDescent="0.2">
      <c r="B820" s="3"/>
      <c r="C820" s="19"/>
      <c r="D820" s="19"/>
    </row>
    <row r="821" spans="2:4" x14ac:dyDescent="0.2">
      <c r="B821" s="3"/>
      <c r="C821" s="19"/>
      <c r="D821" s="19"/>
    </row>
    <row r="822" spans="2:4" x14ac:dyDescent="0.2">
      <c r="B822" s="3"/>
      <c r="C822" s="19"/>
      <c r="D822" s="19"/>
    </row>
    <row r="823" spans="2:4" x14ac:dyDescent="0.2">
      <c r="B823" s="3"/>
      <c r="C823" s="19"/>
      <c r="D823" s="19"/>
    </row>
    <row r="824" spans="2:4" x14ac:dyDescent="0.2">
      <c r="B824" s="3"/>
      <c r="C824" s="19"/>
      <c r="D824" s="19"/>
    </row>
    <row r="825" spans="2:4" x14ac:dyDescent="0.2">
      <c r="B825" s="3"/>
      <c r="C825" s="19"/>
      <c r="D825" s="19"/>
    </row>
    <row r="826" spans="2:4" x14ac:dyDescent="0.2">
      <c r="B826" s="3"/>
      <c r="C826" s="19"/>
      <c r="D826" s="19"/>
    </row>
    <row r="827" spans="2:4" x14ac:dyDescent="0.2">
      <c r="B827" s="3"/>
      <c r="C827" s="19"/>
      <c r="D827" s="19"/>
    </row>
    <row r="828" spans="2:4" x14ac:dyDescent="0.2">
      <c r="B828" s="3"/>
      <c r="C828" s="19"/>
      <c r="D828" s="19"/>
    </row>
    <row r="829" spans="2:4" x14ac:dyDescent="0.2">
      <c r="B829" s="3"/>
      <c r="C829" s="19"/>
      <c r="D829" s="19"/>
    </row>
    <row r="830" spans="2:4" x14ac:dyDescent="0.2">
      <c r="B830" s="3"/>
      <c r="C830" s="19"/>
      <c r="D830" s="19"/>
    </row>
    <row r="831" spans="2:4" x14ac:dyDescent="0.2">
      <c r="B831" s="3"/>
      <c r="C831" s="19"/>
      <c r="D831" s="19"/>
    </row>
    <row r="832" spans="2:4" x14ac:dyDescent="0.2">
      <c r="B832" s="3"/>
      <c r="C832" s="19"/>
      <c r="D832" s="19"/>
    </row>
    <row r="833" spans="2:4" x14ac:dyDescent="0.2">
      <c r="B833" s="3"/>
      <c r="C833" s="19"/>
      <c r="D833" s="19"/>
    </row>
    <row r="834" spans="2:4" x14ac:dyDescent="0.2">
      <c r="B834" s="3"/>
      <c r="C834" s="19"/>
      <c r="D834" s="19"/>
    </row>
    <row r="835" spans="2:4" x14ac:dyDescent="0.2">
      <c r="B835" s="3"/>
      <c r="C835" s="19"/>
      <c r="D835" s="19"/>
    </row>
    <row r="836" spans="2:4" x14ac:dyDescent="0.2">
      <c r="B836" s="3"/>
      <c r="C836" s="19"/>
      <c r="D836" s="19"/>
    </row>
    <row r="837" spans="2:4" x14ac:dyDescent="0.2">
      <c r="B837" s="3"/>
      <c r="C837" s="19"/>
      <c r="D837" s="19"/>
    </row>
    <row r="838" spans="2:4" x14ac:dyDescent="0.2">
      <c r="B838" s="3"/>
      <c r="C838" s="19"/>
      <c r="D838" s="19"/>
    </row>
    <row r="839" spans="2:4" x14ac:dyDescent="0.2">
      <c r="B839" s="3"/>
      <c r="C839" s="19"/>
      <c r="D839" s="19"/>
    </row>
    <row r="840" spans="2:4" x14ac:dyDescent="0.2">
      <c r="B840" s="3"/>
      <c r="C840" s="19"/>
      <c r="D840" s="19"/>
    </row>
    <row r="841" spans="2:4" x14ac:dyDescent="0.2">
      <c r="B841" s="3"/>
      <c r="C841" s="19"/>
      <c r="D841" s="19"/>
    </row>
    <row r="842" spans="2:4" x14ac:dyDescent="0.2">
      <c r="B842" s="3"/>
      <c r="C842" s="19"/>
      <c r="D842" s="19"/>
    </row>
    <row r="843" spans="2:4" x14ac:dyDescent="0.2">
      <c r="B843" s="3"/>
      <c r="C843" s="19"/>
      <c r="D843" s="19"/>
    </row>
    <row r="844" spans="2:4" x14ac:dyDescent="0.2">
      <c r="B844" s="3"/>
      <c r="C844" s="19"/>
      <c r="D844" s="19"/>
    </row>
    <row r="845" spans="2:4" x14ac:dyDescent="0.2">
      <c r="B845" s="3"/>
      <c r="C845" s="19"/>
      <c r="D845" s="19"/>
    </row>
    <row r="846" spans="2:4" x14ac:dyDescent="0.2">
      <c r="B846" s="3"/>
      <c r="C846" s="19"/>
      <c r="D846" s="19"/>
    </row>
    <row r="847" spans="2:4" x14ac:dyDescent="0.2">
      <c r="B847" s="3"/>
      <c r="C847" s="19"/>
      <c r="D847" s="19"/>
    </row>
    <row r="848" spans="2:4" x14ac:dyDescent="0.2">
      <c r="B848" s="3"/>
      <c r="C848" s="19"/>
      <c r="D848" s="19"/>
    </row>
    <row r="849" spans="2:4" x14ac:dyDescent="0.2">
      <c r="B849" s="3"/>
      <c r="C849" s="19"/>
      <c r="D849" s="19"/>
    </row>
    <row r="850" spans="2:4" x14ac:dyDescent="0.2">
      <c r="B850" s="3"/>
      <c r="C850" s="19"/>
      <c r="D850" s="19"/>
    </row>
    <row r="851" spans="2:4" x14ac:dyDescent="0.2">
      <c r="B851" s="3"/>
      <c r="C851" s="19"/>
      <c r="D851" s="19"/>
    </row>
    <row r="852" spans="2:4" x14ac:dyDescent="0.2">
      <c r="B852" s="3"/>
      <c r="C852" s="19"/>
      <c r="D852" s="19"/>
    </row>
    <row r="853" spans="2:4" x14ac:dyDescent="0.2">
      <c r="B853" s="3"/>
      <c r="C853" s="19"/>
      <c r="D853" s="19"/>
    </row>
    <row r="854" spans="2:4" x14ac:dyDescent="0.2">
      <c r="B854" s="3"/>
      <c r="C854" s="19"/>
      <c r="D854" s="19"/>
    </row>
    <row r="855" spans="2:4" x14ac:dyDescent="0.2">
      <c r="B855" s="3"/>
      <c r="C855" s="19"/>
      <c r="D855" s="19"/>
    </row>
    <row r="856" spans="2:4" x14ac:dyDescent="0.2">
      <c r="B856" s="3"/>
      <c r="C856" s="19"/>
      <c r="D856" s="19"/>
    </row>
    <row r="857" spans="2:4" x14ac:dyDescent="0.2">
      <c r="B857" s="3"/>
      <c r="C857" s="19"/>
      <c r="D857" s="19"/>
    </row>
    <row r="858" spans="2:4" x14ac:dyDescent="0.2">
      <c r="B858" s="3"/>
      <c r="C858" s="19"/>
      <c r="D858" s="19"/>
    </row>
    <row r="859" spans="2:4" x14ac:dyDescent="0.2">
      <c r="B859" s="3"/>
      <c r="C859" s="19"/>
      <c r="D859" s="19"/>
    </row>
    <row r="860" spans="2:4" x14ac:dyDescent="0.2">
      <c r="B860" s="3"/>
      <c r="C860" s="19"/>
      <c r="D860" s="19"/>
    </row>
    <row r="861" spans="2:4" x14ac:dyDescent="0.2">
      <c r="B861" s="3"/>
      <c r="C861" s="19"/>
      <c r="D861" s="19"/>
    </row>
    <row r="862" spans="2:4" x14ac:dyDescent="0.2">
      <c r="B862" s="3"/>
      <c r="C862" s="19"/>
      <c r="D862" s="19"/>
    </row>
    <row r="863" spans="2:4" x14ac:dyDescent="0.2">
      <c r="B863" s="3"/>
      <c r="C863" s="19"/>
      <c r="D863" s="19"/>
    </row>
    <row r="864" spans="2:4" x14ac:dyDescent="0.2">
      <c r="B864" s="3"/>
      <c r="C864" s="19"/>
      <c r="D864" s="19"/>
    </row>
    <row r="865" spans="2:4" x14ac:dyDescent="0.2">
      <c r="B865" s="3"/>
      <c r="C865" s="19"/>
      <c r="D865" s="19"/>
    </row>
    <row r="866" spans="2:4" x14ac:dyDescent="0.2">
      <c r="B866" s="3"/>
      <c r="C866" s="19"/>
      <c r="D866" s="19"/>
    </row>
    <row r="867" spans="2:4" x14ac:dyDescent="0.2">
      <c r="B867" s="3"/>
      <c r="C867" s="19"/>
      <c r="D867" s="19"/>
    </row>
    <row r="868" spans="2:4" x14ac:dyDescent="0.2">
      <c r="B868" s="3"/>
      <c r="C868" s="19"/>
      <c r="D868" s="19"/>
    </row>
    <row r="869" spans="2:4" x14ac:dyDescent="0.2">
      <c r="B869" s="3"/>
      <c r="C869" s="19"/>
      <c r="D869" s="19"/>
    </row>
    <row r="870" spans="2:4" x14ac:dyDescent="0.2">
      <c r="B870" s="3"/>
      <c r="C870" s="19"/>
      <c r="D870" s="19"/>
    </row>
    <row r="871" spans="2:4" x14ac:dyDescent="0.2">
      <c r="B871" s="3"/>
      <c r="C871" s="19"/>
      <c r="D871" s="19"/>
    </row>
    <row r="872" spans="2:4" x14ac:dyDescent="0.2">
      <c r="B872" s="3"/>
      <c r="C872" s="19"/>
      <c r="D872" s="19"/>
    </row>
    <row r="873" spans="2:4" x14ac:dyDescent="0.2">
      <c r="B873" s="3"/>
      <c r="C873" s="19"/>
      <c r="D873" s="19"/>
    </row>
    <row r="874" spans="2:4" x14ac:dyDescent="0.2">
      <c r="B874" s="3"/>
      <c r="C874" s="19"/>
      <c r="D874" s="19"/>
    </row>
    <row r="875" spans="2:4" x14ac:dyDescent="0.2">
      <c r="B875" s="3"/>
      <c r="C875" s="19"/>
      <c r="D875" s="19"/>
    </row>
    <row r="876" spans="2:4" x14ac:dyDescent="0.2">
      <c r="B876" s="3"/>
      <c r="C876" s="19"/>
      <c r="D876" s="19"/>
    </row>
    <row r="877" spans="2:4" x14ac:dyDescent="0.2">
      <c r="B877" s="3"/>
      <c r="C877" s="19"/>
      <c r="D877" s="19"/>
    </row>
    <row r="878" spans="2:4" x14ac:dyDescent="0.2">
      <c r="B878" s="3"/>
      <c r="C878" s="19"/>
      <c r="D878" s="19"/>
    </row>
    <row r="879" spans="2:4" x14ac:dyDescent="0.2">
      <c r="B879" s="3"/>
      <c r="C879" s="19"/>
      <c r="D879" s="19"/>
    </row>
    <row r="880" spans="2:4" x14ac:dyDescent="0.2">
      <c r="B880" s="3"/>
      <c r="C880" s="19"/>
      <c r="D880" s="19"/>
    </row>
    <row r="881" spans="2:4" x14ac:dyDescent="0.2">
      <c r="B881" s="3"/>
      <c r="C881" s="19"/>
      <c r="D881" s="19"/>
    </row>
    <row r="882" spans="2:4" x14ac:dyDescent="0.2">
      <c r="B882" s="3"/>
      <c r="C882" s="19"/>
      <c r="D882" s="19"/>
    </row>
    <row r="883" spans="2:4" x14ac:dyDescent="0.2">
      <c r="B883" s="3"/>
      <c r="C883" s="19"/>
      <c r="D883" s="19"/>
    </row>
    <row r="884" spans="2:4" x14ac:dyDescent="0.2">
      <c r="B884" s="3"/>
      <c r="C884" s="19"/>
      <c r="D884" s="19"/>
    </row>
    <row r="885" spans="2:4" x14ac:dyDescent="0.2">
      <c r="B885" s="3"/>
      <c r="C885" s="19"/>
      <c r="D885" s="19"/>
    </row>
    <row r="886" spans="2:4" x14ac:dyDescent="0.2">
      <c r="B886" s="3"/>
      <c r="C886" s="19"/>
      <c r="D886" s="19"/>
    </row>
    <row r="887" spans="2:4" x14ac:dyDescent="0.2">
      <c r="B887" s="3"/>
      <c r="C887" s="19"/>
      <c r="D887" s="19"/>
    </row>
    <row r="888" spans="2:4" x14ac:dyDescent="0.2">
      <c r="B888" s="3"/>
      <c r="C888" s="19"/>
      <c r="D888" s="19"/>
    </row>
    <row r="889" spans="2:4" x14ac:dyDescent="0.2">
      <c r="B889" s="3"/>
      <c r="C889" s="19"/>
      <c r="D889" s="19"/>
    </row>
    <row r="890" spans="2:4" x14ac:dyDescent="0.2">
      <c r="B890" s="3"/>
      <c r="C890" s="19"/>
      <c r="D890" s="19"/>
    </row>
    <row r="891" spans="2:4" x14ac:dyDescent="0.2">
      <c r="B891" s="3"/>
      <c r="C891" s="19"/>
      <c r="D891" s="19"/>
    </row>
    <row r="892" spans="2:4" x14ac:dyDescent="0.2">
      <c r="B892" s="3"/>
      <c r="C892" s="19"/>
      <c r="D892" s="19"/>
    </row>
    <row r="893" spans="2:4" x14ac:dyDescent="0.2">
      <c r="B893" s="3"/>
      <c r="C893" s="19"/>
      <c r="D893" s="19"/>
    </row>
    <row r="894" spans="2:4" x14ac:dyDescent="0.2">
      <c r="B894" s="3"/>
      <c r="C894" s="19"/>
      <c r="D894" s="19"/>
    </row>
    <row r="895" spans="2:4" x14ac:dyDescent="0.2">
      <c r="B895" s="3"/>
      <c r="C895" s="19"/>
      <c r="D895" s="19"/>
    </row>
    <row r="896" spans="2:4" x14ac:dyDescent="0.2">
      <c r="B896" s="3"/>
      <c r="C896" s="19"/>
      <c r="D896" s="19"/>
    </row>
    <row r="897" spans="2:4" x14ac:dyDescent="0.2">
      <c r="B897" s="3"/>
      <c r="C897" s="19"/>
      <c r="D897" s="19"/>
    </row>
    <row r="898" spans="2:4" x14ac:dyDescent="0.2">
      <c r="B898" s="3"/>
      <c r="C898" s="19"/>
      <c r="D898" s="19"/>
    </row>
    <row r="899" spans="2:4" x14ac:dyDescent="0.2">
      <c r="B899" s="3"/>
      <c r="C899" s="19"/>
      <c r="D899" s="19"/>
    </row>
    <row r="900" spans="2:4" x14ac:dyDescent="0.2">
      <c r="B900" s="3"/>
      <c r="C900" s="19"/>
      <c r="D900" s="19"/>
    </row>
    <row r="901" spans="2:4" x14ac:dyDescent="0.2">
      <c r="B901" s="3"/>
      <c r="C901" s="19"/>
      <c r="D901" s="19"/>
    </row>
    <row r="902" spans="2:4" x14ac:dyDescent="0.2">
      <c r="B902" s="3"/>
      <c r="C902" s="19"/>
      <c r="D902" s="19"/>
    </row>
    <row r="903" spans="2:4" x14ac:dyDescent="0.2">
      <c r="B903" s="3"/>
      <c r="C903" s="19"/>
      <c r="D903" s="19"/>
    </row>
    <row r="904" spans="2:4" x14ac:dyDescent="0.2">
      <c r="B904" s="3"/>
      <c r="C904" s="19"/>
      <c r="D904" s="19"/>
    </row>
    <row r="905" spans="2:4" x14ac:dyDescent="0.2">
      <c r="B905" s="3"/>
      <c r="C905" s="19"/>
      <c r="D905" s="19"/>
    </row>
    <row r="906" spans="2:4" x14ac:dyDescent="0.2">
      <c r="B906" s="3"/>
      <c r="C906" s="19"/>
      <c r="D906" s="19"/>
    </row>
    <row r="907" spans="2:4" x14ac:dyDescent="0.2">
      <c r="B907" s="3"/>
      <c r="C907" s="19"/>
      <c r="D907" s="19"/>
    </row>
    <row r="908" spans="2:4" x14ac:dyDescent="0.2">
      <c r="B908" s="3"/>
      <c r="C908" s="19"/>
      <c r="D908" s="19"/>
    </row>
    <row r="909" spans="2:4" x14ac:dyDescent="0.2">
      <c r="B909" s="3"/>
      <c r="C909" s="19"/>
      <c r="D909" s="19"/>
    </row>
    <row r="910" spans="2:4" x14ac:dyDescent="0.2">
      <c r="B910" s="3"/>
      <c r="C910" s="19"/>
      <c r="D910" s="19"/>
    </row>
    <row r="911" spans="2:4" x14ac:dyDescent="0.2">
      <c r="B911" s="3"/>
      <c r="C911" s="19"/>
      <c r="D911" s="19"/>
    </row>
    <row r="912" spans="2:4" x14ac:dyDescent="0.2">
      <c r="B912" s="3"/>
      <c r="C912" s="19"/>
      <c r="D912" s="19"/>
    </row>
    <row r="913" spans="2:4" x14ac:dyDescent="0.2">
      <c r="B913" s="3"/>
      <c r="C913" s="19"/>
      <c r="D913" s="19"/>
    </row>
    <row r="914" spans="2:4" x14ac:dyDescent="0.2">
      <c r="B914" s="3"/>
      <c r="C914" s="19"/>
      <c r="D914" s="19"/>
    </row>
    <row r="915" spans="2:4" x14ac:dyDescent="0.2">
      <c r="B915" s="3"/>
      <c r="C915" s="19"/>
      <c r="D915" s="19"/>
    </row>
    <row r="916" spans="2:4" x14ac:dyDescent="0.2">
      <c r="B916" s="3"/>
      <c r="C916" s="19"/>
      <c r="D916" s="19"/>
    </row>
    <row r="917" spans="2:4" x14ac:dyDescent="0.2">
      <c r="B917" s="3"/>
      <c r="C917" s="19"/>
      <c r="D917" s="19"/>
    </row>
    <row r="918" spans="2:4" x14ac:dyDescent="0.2">
      <c r="B918" s="3"/>
      <c r="C918" s="19"/>
      <c r="D918" s="19"/>
    </row>
    <row r="919" spans="2:4" x14ac:dyDescent="0.2">
      <c r="B919" s="3"/>
      <c r="C919" s="19"/>
      <c r="D919" s="19"/>
    </row>
    <row r="920" spans="2:4" x14ac:dyDescent="0.2">
      <c r="B920" s="3"/>
      <c r="C920" s="19"/>
      <c r="D920" s="19"/>
    </row>
    <row r="921" spans="2:4" x14ac:dyDescent="0.2">
      <c r="B921" s="3"/>
      <c r="C921" s="19"/>
      <c r="D921" s="19"/>
    </row>
    <row r="922" spans="2:4" x14ac:dyDescent="0.2">
      <c r="B922" s="3"/>
      <c r="C922" s="19"/>
      <c r="D922" s="19"/>
    </row>
    <row r="923" spans="2:4" x14ac:dyDescent="0.2">
      <c r="B923" s="3"/>
      <c r="C923" s="19"/>
      <c r="D923" s="19"/>
    </row>
    <row r="924" spans="2:4" x14ac:dyDescent="0.2">
      <c r="B924" s="3"/>
      <c r="C924" s="19"/>
      <c r="D924" s="19"/>
    </row>
    <row r="925" spans="2:4" x14ac:dyDescent="0.2">
      <c r="B925" s="3"/>
      <c r="C925" s="19"/>
      <c r="D925" s="19"/>
    </row>
    <row r="926" spans="2:4" x14ac:dyDescent="0.2">
      <c r="B926" s="3"/>
      <c r="C926" s="19"/>
      <c r="D926" s="19"/>
    </row>
    <row r="927" spans="2:4" x14ac:dyDescent="0.2">
      <c r="B927" s="3"/>
      <c r="C927" s="19"/>
      <c r="D927" s="19"/>
    </row>
    <row r="928" spans="2:4" x14ac:dyDescent="0.2">
      <c r="B928" s="3"/>
      <c r="C928" s="19"/>
      <c r="D928" s="19"/>
    </row>
    <row r="929" spans="2:4" x14ac:dyDescent="0.2">
      <c r="B929" s="3"/>
      <c r="C929" s="19"/>
      <c r="D929" s="19"/>
    </row>
    <row r="930" spans="2:4" x14ac:dyDescent="0.2">
      <c r="B930" s="3"/>
      <c r="C930" s="19"/>
      <c r="D930" s="19"/>
    </row>
    <row r="931" spans="2:4" x14ac:dyDescent="0.2">
      <c r="B931" s="3"/>
      <c r="C931" s="19"/>
      <c r="D931" s="19"/>
    </row>
    <row r="932" spans="2:4" x14ac:dyDescent="0.2">
      <c r="B932" s="3"/>
      <c r="C932" s="19"/>
      <c r="D932" s="19"/>
    </row>
    <row r="933" spans="2:4" x14ac:dyDescent="0.2">
      <c r="B933" s="3"/>
      <c r="C933" s="19"/>
      <c r="D933" s="19"/>
    </row>
    <row r="934" spans="2:4" x14ac:dyDescent="0.2">
      <c r="B934" s="3"/>
      <c r="C934" s="19"/>
      <c r="D934" s="19"/>
    </row>
    <row r="935" spans="2:4" x14ac:dyDescent="0.2">
      <c r="B935" s="3"/>
      <c r="C935" s="19"/>
      <c r="D935" s="19"/>
    </row>
    <row r="936" spans="2:4" x14ac:dyDescent="0.2">
      <c r="B936" s="3"/>
      <c r="C936" s="19"/>
      <c r="D936" s="19"/>
    </row>
    <row r="937" spans="2:4" x14ac:dyDescent="0.2">
      <c r="B937" s="3"/>
      <c r="C937" s="19"/>
      <c r="D937" s="19"/>
    </row>
    <row r="938" spans="2:4" x14ac:dyDescent="0.2">
      <c r="B938" s="3"/>
      <c r="C938" s="19"/>
      <c r="D938" s="19"/>
    </row>
    <row r="939" spans="2:4" x14ac:dyDescent="0.2">
      <c r="B939" s="3"/>
      <c r="C939" s="19"/>
      <c r="D939" s="19"/>
    </row>
    <row r="940" spans="2:4" x14ac:dyDescent="0.2">
      <c r="B940" s="3"/>
      <c r="C940" s="19"/>
      <c r="D940" s="19"/>
    </row>
    <row r="941" spans="2:4" x14ac:dyDescent="0.2">
      <c r="B941" s="3"/>
      <c r="C941" s="19"/>
      <c r="D941" s="19"/>
    </row>
    <row r="942" spans="2:4" x14ac:dyDescent="0.2">
      <c r="B942" s="3"/>
      <c r="C942" s="19"/>
      <c r="D942" s="19"/>
    </row>
    <row r="943" spans="2:4" x14ac:dyDescent="0.2">
      <c r="B943" s="3"/>
      <c r="C943" s="19"/>
      <c r="D943" s="19"/>
    </row>
    <row r="944" spans="2:4" x14ac:dyDescent="0.2">
      <c r="B944" s="3"/>
      <c r="C944" s="19"/>
      <c r="D944" s="19"/>
    </row>
    <row r="945" spans="2:4" x14ac:dyDescent="0.2">
      <c r="B945" s="3"/>
      <c r="C945" s="19"/>
      <c r="D945" s="19"/>
    </row>
    <row r="946" spans="2:4" x14ac:dyDescent="0.2">
      <c r="B946" s="3"/>
      <c r="C946" s="19"/>
      <c r="D946" s="19"/>
    </row>
    <row r="947" spans="2:4" x14ac:dyDescent="0.2">
      <c r="B947" s="3"/>
      <c r="C947" s="19"/>
      <c r="D947" s="19"/>
    </row>
    <row r="948" spans="2:4" x14ac:dyDescent="0.2">
      <c r="B948" s="3"/>
      <c r="C948" s="19"/>
      <c r="D948" s="19"/>
    </row>
    <row r="949" spans="2:4" x14ac:dyDescent="0.2">
      <c r="B949" s="3"/>
      <c r="C949" s="19"/>
      <c r="D949" s="19"/>
    </row>
    <row r="950" spans="2:4" x14ac:dyDescent="0.2">
      <c r="B950" s="3"/>
      <c r="C950" s="19"/>
      <c r="D950" s="19"/>
    </row>
    <row r="951" spans="2:4" x14ac:dyDescent="0.2">
      <c r="B951" s="3"/>
      <c r="C951" s="19"/>
      <c r="D951" s="19"/>
    </row>
    <row r="952" spans="2:4" x14ac:dyDescent="0.2">
      <c r="B952" s="3"/>
      <c r="C952" s="19"/>
      <c r="D952" s="19"/>
    </row>
    <row r="953" spans="2:4" x14ac:dyDescent="0.2">
      <c r="B953" s="3"/>
      <c r="C953" s="19"/>
      <c r="D953" s="19"/>
    </row>
    <row r="954" spans="2:4" x14ac:dyDescent="0.2">
      <c r="B954" s="3"/>
      <c r="C954" s="19"/>
      <c r="D954" s="19"/>
    </row>
    <row r="955" spans="2:4" x14ac:dyDescent="0.2">
      <c r="B955" s="3"/>
      <c r="C955" s="19"/>
      <c r="D955" s="19"/>
    </row>
    <row r="956" spans="2:4" x14ac:dyDescent="0.2">
      <c r="B956" s="3"/>
      <c r="C956" s="19"/>
      <c r="D956" s="19"/>
    </row>
    <row r="957" spans="2:4" x14ac:dyDescent="0.2">
      <c r="B957" s="3"/>
      <c r="C957" s="19"/>
      <c r="D957" s="19"/>
    </row>
    <row r="958" spans="2:4" x14ac:dyDescent="0.2">
      <c r="B958" s="3"/>
      <c r="C958" s="19"/>
      <c r="D958" s="19"/>
    </row>
    <row r="959" spans="2:4" x14ac:dyDescent="0.2">
      <c r="B959" s="3"/>
      <c r="C959" s="19"/>
      <c r="D959" s="19"/>
    </row>
    <row r="960" spans="2:4" x14ac:dyDescent="0.2">
      <c r="B960" s="3"/>
      <c r="C960" s="19"/>
      <c r="D960" s="19"/>
    </row>
    <row r="961" spans="2:4" x14ac:dyDescent="0.2">
      <c r="B961" s="3"/>
      <c r="C961" s="19"/>
      <c r="D961" s="19"/>
    </row>
    <row r="962" spans="2:4" x14ac:dyDescent="0.2">
      <c r="B962" s="3"/>
      <c r="C962" s="19"/>
      <c r="D962" s="19"/>
    </row>
    <row r="963" spans="2:4" x14ac:dyDescent="0.2">
      <c r="B963" s="3"/>
      <c r="C963" s="19"/>
      <c r="D963" s="19"/>
    </row>
    <row r="964" spans="2:4" x14ac:dyDescent="0.2">
      <c r="B964" s="3"/>
      <c r="C964" s="19"/>
      <c r="D964" s="19"/>
    </row>
    <row r="965" spans="2:4" x14ac:dyDescent="0.2">
      <c r="B965" s="3"/>
      <c r="C965" s="19"/>
      <c r="D965" s="19"/>
    </row>
    <row r="966" spans="2:4" x14ac:dyDescent="0.2">
      <c r="B966" s="3"/>
      <c r="C966" s="19"/>
      <c r="D966" s="19"/>
    </row>
    <row r="967" spans="2:4" x14ac:dyDescent="0.2">
      <c r="B967" s="3"/>
      <c r="C967" s="19"/>
      <c r="D967" s="19"/>
    </row>
    <row r="968" spans="2:4" x14ac:dyDescent="0.2">
      <c r="B968" s="3"/>
      <c r="C968" s="19"/>
      <c r="D968" s="19"/>
    </row>
    <row r="969" spans="2:4" x14ac:dyDescent="0.2">
      <c r="B969" s="3"/>
      <c r="C969" s="19"/>
      <c r="D969" s="19"/>
    </row>
    <row r="970" spans="2:4" x14ac:dyDescent="0.2">
      <c r="B970" s="3"/>
      <c r="C970" s="19"/>
      <c r="D970" s="19"/>
    </row>
    <row r="971" spans="2:4" x14ac:dyDescent="0.2">
      <c r="B971" s="3"/>
      <c r="C971" s="19"/>
      <c r="D971" s="19"/>
    </row>
    <row r="972" spans="2:4" x14ac:dyDescent="0.2">
      <c r="B972" s="3"/>
      <c r="C972" s="19"/>
      <c r="D972" s="19"/>
    </row>
    <row r="973" spans="2:4" x14ac:dyDescent="0.2">
      <c r="B973" s="3"/>
      <c r="C973" s="19"/>
      <c r="D973" s="19"/>
    </row>
    <row r="974" spans="2:4" x14ac:dyDescent="0.2">
      <c r="B974" s="3"/>
      <c r="C974" s="19"/>
      <c r="D974" s="19"/>
    </row>
    <row r="975" spans="2:4" x14ac:dyDescent="0.2">
      <c r="B975" s="3"/>
      <c r="C975" s="19"/>
      <c r="D975" s="19"/>
    </row>
    <row r="976" spans="2:4" x14ac:dyDescent="0.2">
      <c r="B976" s="3"/>
      <c r="C976" s="19"/>
      <c r="D976" s="19"/>
    </row>
    <row r="977" spans="2:4" x14ac:dyDescent="0.2">
      <c r="B977" s="3"/>
      <c r="C977" s="19"/>
      <c r="D977" s="19"/>
    </row>
    <row r="978" spans="2:4" x14ac:dyDescent="0.2">
      <c r="B978" s="3"/>
      <c r="C978" s="19"/>
      <c r="D978" s="19"/>
    </row>
    <row r="979" spans="2:4" x14ac:dyDescent="0.2">
      <c r="B979" s="3"/>
      <c r="C979" s="19"/>
      <c r="D979" s="19"/>
    </row>
    <row r="980" spans="2:4" x14ac:dyDescent="0.2">
      <c r="B980" s="3"/>
      <c r="C980" s="19"/>
      <c r="D980" s="19"/>
    </row>
    <row r="981" spans="2:4" x14ac:dyDescent="0.2">
      <c r="B981" s="3"/>
      <c r="C981" s="19"/>
      <c r="D981" s="19"/>
    </row>
    <row r="982" spans="2:4" x14ac:dyDescent="0.2">
      <c r="B982" s="3"/>
      <c r="C982" s="19"/>
      <c r="D982" s="19"/>
    </row>
    <row r="983" spans="2:4" x14ac:dyDescent="0.2">
      <c r="B983" s="3"/>
      <c r="C983" s="19"/>
      <c r="D983" s="19"/>
    </row>
    <row r="984" spans="2:4" x14ac:dyDescent="0.2">
      <c r="B984" s="3"/>
      <c r="C984" s="19"/>
      <c r="D984" s="19"/>
    </row>
    <row r="985" spans="2:4" x14ac:dyDescent="0.2">
      <c r="B985" s="3"/>
      <c r="C985" s="19"/>
      <c r="D985" s="19"/>
    </row>
    <row r="986" spans="2:4" x14ac:dyDescent="0.2">
      <c r="B986" s="3"/>
      <c r="C986" s="19"/>
      <c r="D986" s="19"/>
    </row>
    <row r="987" spans="2:4" x14ac:dyDescent="0.2">
      <c r="B987" s="3"/>
      <c r="C987" s="19"/>
      <c r="D987" s="19"/>
    </row>
    <row r="988" spans="2:4" x14ac:dyDescent="0.2">
      <c r="B988" s="3"/>
      <c r="C988" s="19"/>
      <c r="D988" s="19"/>
    </row>
    <row r="989" spans="2:4" x14ac:dyDescent="0.2">
      <c r="B989" s="3"/>
      <c r="C989" s="19"/>
      <c r="D989" s="19"/>
    </row>
    <row r="990" spans="2:4" x14ac:dyDescent="0.2">
      <c r="B990" s="3"/>
      <c r="C990" s="19"/>
      <c r="D990" s="19"/>
    </row>
    <row r="991" spans="2:4" x14ac:dyDescent="0.2">
      <c r="B991" s="3"/>
      <c r="C991" s="19"/>
      <c r="D991" s="19"/>
    </row>
    <row r="992" spans="2:4" x14ac:dyDescent="0.2">
      <c r="B992" s="3"/>
      <c r="C992" s="19"/>
      <c r="D992" s="19"/>
    </row>
    <row r="993" spans="2:4" x14ac:dyDescent="0.2">
      <c r="B993" s="3"/>
      <c r="C993" s="19"/>
      <c r="D993" s="19"/>
    </row>
    <row r="994" spans="2:4" x14ac:dyDescent="0.2">
      <c r="B994" s="3"/>
      <c r="C994" s="19"/>
      <c r="D994" s="19"/>
    </row>
    <row r="995" spans="2:4" x14ac:dyDescent="0.2">
      <c r="B995" s="3"/>
      <c r="C995" s="19"/>
      <c r="D995" s="19"/>
    </row>
    <row r="996" spans="2:4" x14ac:dyDescent="0.2">
      <c r="B996" s="3"/>
      <c r="C996" s="19"/>
      <c r="D996" s="19"/>
    </row>
    <row r="997" spans="2:4" x14ac:dyDescent="0.2">
      <c r="B997" s="3"/>
      <c r="C997" s="19"/>
      <c r="D997" s="19"/>
    </row>
    <row r="998" spans="2:4" x14ac:dyDescent="0.2">
      <c r="B998" s="3"/>
      <c r="C998" s="19"/>
      <c r="D998" s="19"/>
    </row>
    <row r="999" spans="2:4" x14ac:dyDescent="0.2">
      <c r="B999" s="3"/>
      <c r="C999" s="19"/>
      <c r="D999" s="19"/>
    </row>
    <row r="1000" spans="2:4" x14ac:dyDescent="0.2">
      <c r="B1000" s="3"/>
      <c r="C1000" s="19"/>
      <c r="D1000" s="19"/>
    </row>
    <row r="1001" spans="2:4" x14ac:dyDescent="0.2">
      <c r="B1001" s="3"/>
      <c r="C1001" s="19"/>
      <c r="D1001" s="19"/>
    </row>
    <row r="1002" spans="2:4" x14ac:dyDescent="0.2">
      <c r="B1002" s="3"/>
      <c r="C1002" s="19"/>
      <c r="D1002" s="19"/>
    </row>
    <row r="1003" spans="2:4" x14ac:dyDescent="0.2">
      <c r="B1003" s="3"/>
      <c r="C1003" s="19"/>
      <c r="D1003" s="19"/>
    </row>
    <row r="1004" spans="2:4" x14ac:dyDescent="0.2">
      <c r="B1004" s="3"/>
      <c r="C1004" s="19"/>
      <c r="D1004" s="19"/>
    </row>
    <row r="1005" spans="2:4" x14ac:dyDescent="0.2">
      <c r="B1005" s="3"/>
      <c r="C1005" s="19"/>
      <c r="D1005" s="19"/>
    </row>
    <row r="1006" spans="2:4" x14ac:dyDescent="0.2">
      <c r="B1006" s="3"/>
      <c r="C1006" s="19"/>
      <c r="D1006" s="19"/>
    </row>
    <row r="1007" spans="2:4" x14ac:dyDescent="0.2">
      <c r="B1007" s="3"/>
      <c r="C1007" s="19"/>
      <c r="D1007" s="19"/>
    </row>
    <row r="1008" spans="2:4" x14ac:dyDescent="0.2">
      <c r="B1008" s="3"/>
      <c r="C1008" s="19"/>
      <c r="D1008" s="19"/>
    </row>
    <row r="1009" spans="2:4" x14ac:dyDescent="0.2">
      <c r="B1009" s="3"/>
      <c r="C1009" s="19"/>
      <c r="D1009" s="19"/>
    </row>
    <row r="1010" spans="2:4" x14ac:dyDescent="0.2">
      <c r="B1010" s="3"/>
      <c r="C1010" s="19"/>
      <c r="D1010" s="19"/>
    </row>
    <row r="1011" spans="2:4" x14ac:dyDescent="0.2">
      <c r="B1011" s="3"/>
      <c r="C1011" s="19"/>
      <c r="D1011" s="19"/>
    </row>
    <row r="1012" spans="2:4" x14ac:dyDescent="0.2">
      <c r="B1012" s="3"/>
      <c r="C1012" s="19"/>
      <c r="D1012" s="19"/>
    </row>
    <row r="1013" spans="2:4" x14ac:dyDescent="0.2">
      <c r="B1013" s="3"/>
      <c r="C1013" s="19"/>
      <c r="D1013" s="19"/>
    </row>
    <row r="1014" spans="2:4" x14ac:dyDescent="0.2">
      <c r="B1014" s="3"/>
      <c r="C1014" s="19"/>
      <c r="D1014" s="19"/>
    </row>
    <row r="1015" spans="2:4" x14ac:dyDescent="0.2">
      <c r="B1015" s="3"/>
      <c r="C1015" s="19"/>
      <c r="D1015" s="19"/>
    </row>
    <row r="1016" spans="2:4" x14ac:dyDescent="0.2">
      <c r="B1016" s="3"/>
      <c r="C1016" s="19"/>
      <c r="D1016" s="19"/>
    </row>
    <row r="1017" spans="2:4" x14ac:dyDescent="0.2">
      <c r="B1017" s="3"/>
      <c r="C1017" s="19"/>
      <c r="D1017" s="19"/>
    </row>
    <row r="1018" spans="2:4" x14ac:dyDescent="0.2">
      <c r="B1018" s="3"/>
      <c r="C1018" s="19"/>
      <c r="D1018" s="19"/>
    </row>
    <row r="1019" spans="2:4" x14ac:dyDescent="0.2">
      <c r="B1019" s="3"/>
      <c r="C1019" s="19"/>
      <c r="D1019" s="19"/>
    </row>
    <row r="1020" spans="2:4" x14ac:dyDescent="0.2">
      <c r="B1020" s="3"/>
      <c r="C1020" s="19"/>
      <c r="D1020" s="19"/>
    </row>
    <row r="1021" spans="2:4" x14ac:dyDescent="0.2">
      <c r="B1021" s="3"/>
      <c r="C1021" s="19"/>
      <c r="D1021" s="19"/>
    </row>
    <row r="1022" spans="2:4" x14ac:dyDescent="0.2">
      <c r="B1022" s="3"/>
      <c r="C1022" s="19"/>
      <c r="D1022" s="19"/>
    </row>
    <row r="1023" spans="2:4" x14ac:dyDescent="0.2">
      <c r="B1023" s="3"/>
      <c r="C1023" s="19"/>
      <c r="D1023" s="19"/>
    </row>
    <row r="1024" spans="2:4" x14ac:dyDescent="0.2">
      <c r="B1024" s="3"/>
      <c r="C1024" s="19"/>
      <c r="D1024" s="19"/>
    </row>
    <row r="1025" spans="2:4" x14ac:dyDescent="0.2">
      <c r="B1025" s="3"/>
      <c r="C1025" s="19"/>
      <c r="D1025" s="19"/>
    </row>
    <row r="1026" spans="2:4" x14ac:dyDescent="0.2">
      <c r="B1026" s="3"/>
      <c r="C1026" s="19"/>
      <c r="D1026" s="19"/>
    </row>
    <row r="1027" spans="2:4" x14ac:dyDescent="0.2">
      <c r="B1027" s="3"/>
      <c r="C1027" s="19"/>
      <c r="D1027" s="19"/>
    </row>
    <row r="1028" spans="2:4" x14ac:dyDescent="0.2">
      <c r="B1028" s="3"/>
      <c r="C1028" s="19"/>
      <c r="D1028" s="19"/>
    </row>
    <row r="1029" spans="2:4" x14ac:dyDescent="0.2">
      <c r="B1029" s="3"/>
      <c r="C1029" s="19"/>
      <c r="D1029" s="19"/>
    </row>
    <row r="1030" spans="2:4" x14ac:dyDescent="0.2">
      <c r="B1030" s="3"/>
      <c r="C1030" s="19"/>
      <c r="D1030" s="19"/>
    </row>
    <row r="1031" spans="2:4" x14ac:dyDescent="0.2">
      <c r="B1031" s="3"/>
      <c r="C1031" s="19"/>
      <c r="D1031" s="19"/>
    </row>
    <row r="1032" spans="2:4" x14ac:dyDescent="0.2">
      <c r="B1032" s="3"/>
      <c r="C1032" s="19"/>
      <c r="D1032" s="19"/>
    </row>
    <row r="1033" spans="2:4" x14ac:dyDescent="0.2">
      <c r="B1033" s="3"/>
      <c r="C1033" s="19"/>
      <c r="D1033" s="19"/>
    </row>
    <row r="1034" spans="2:4" x14ac:dyDescent="0.2">
      <c r="B1034" s="3"/>
      <c r="C1034" s="19"/>
      <c r="D1034" s="19"/>
    </row>
    <row r="1035" spans="2:4" x14ac:dyDescent="0.2">
      <c r="B1035" s="3"/>
      <c r="C1035" s="19"/>
      <c r="D1035" s="19"/>
    </row>
    <row r="1036" spans="2:4" x14ac:dyDescent="0.2">
      <c r="B1036" s="3"/>
      <c r="C1036" s="19"/>
      <c r="D1036" s="19"/>
    </row>
    <row r="1037" spans="2:4" x14ac:dyDescent="0.2">
      <c r="B1037" s="3"/>
      <c r="C1037" s="19"/>
      <c r="D1037" s="19"/>
    </row>
    <row r="1038" spans="2:4" x14ac:dyDescent="0.2">
      <c r="B1038" s="3"/>
      <c r="C1038" s="19"/>
      <c r="D1038" s="19"/>
    </row>
    <row r="1039" spans="2:4" x14ac:dyDescent="0.2">
      <c r="B1039" s="3"/>
      <c r="C1039" s="19"/>
      <c r="D1039" s="19"/>
    </row>
    <row r="1040" spans="2:4" x14ac:dyDescent="0.2">
      <c r="B1040" s="3"/>
      <c r="C1040" s="19"/>
      <c r="D1040" s="19"/>
    </row>
    <row r="1041" spans="2:4" x14ac:dyDescent="0.2">
      <c r="B1041" s="3"/>
      <c r="C1041" s="19"/>
      <c r="D1041" s="19"/>
    </row>
    <row r="1042" spans="2:4" x14ac:dyDescent="0.2">
      <c r="B1042" s="3"/>
      <c r="C1042" s="19"/>
      <c r="D1042" s="19"/>
    </row>
    <row r="1043" spans="2:4" x14ac:dyDescent="0.2">
      <c r="B1043" s="3"/>
      <c r="C1043" s="19"/>
      <c r="D1043" s="19"/>
    </row>
    <row r="1044" spans="2:4" x14ac:dyDescent="0.2">
      <c r="B1044" s="3"/>
      <c r="C1044" s="19"/>
      <c r="D1044" s="19"/>
    </row>
    <row r="1045" spans="2:4" x14ac:dyDescent="0.2">
      <c r="B1045" s="3"/>
      <c r="C1045" s="19"/>
      <c r="D1045" s="19"/>
    </row>
    <row r="1046" spans="2:4" x14ac:dyDescent="0.2">
      <c r="B1046" s="3"/>
      <c r="C1046" s="19"/>
      <c r="D1046" s="19"/>
    </row>
    <row r="1047" spans="2:4" x14ac:dyDescent="0.2">
      <c r="B1047" s="3"/>
      <c r="C1047" s="19"/>
      <c r="D1047" s="19"/>
    </row>
    <row r="1048" spans="2:4" x14ac:dyDescent="0.2">
      <c r="B1048" s="3"/>
      <c r="C1048" s="19"/>
      <c r="D1048" s="19"/>
    </row>
    <row r="1049" spans="2:4" x14ac:dyDescent="0.2">
      <c r="B1049" s="3"/>
      <c r="C1049" s="19"/>
      <c r="D1049" s="19"/>
    </row>
    <row r="1050" spans="2:4" x14ac:dyDescent="0.2">
      <c r="B1050" s="3"/>
      <c r="C1050" s="19"/>
      <c r="D1050" s="19"/>
    </row>
    <row r="1051" spans="2:4" x14ac:dyDescent="0.2">
      <c r="B1051" s="3"/>
      <c r="C1051" s="19"/>
      <c r="D1051" s="19"/>
    </row>
    <row r="1052" spans="2:4" x14ac:dyDescent="0.2">
      <c r="B1052" s="3"/>
      <c r="C1052" s="19"/>
      <c r="D1052" s="19"/>
    </row>
    <row r="1053" spans="2:4" x14ac:dyDescent="0.2">
      <c r="B1053" s="3"/>
      <c r="C1053" s="19"/>
      <c r="D1053" s="19"/>
    </row>
    <row r="1054" spans="2:4" x14ac:dyDescent="0.2">
      <c r="B1054" s="3"/>
      <c r="C1054" s="19"/>
      <c r="D1054" s="19"/>
    </row>
    <row r="1055" spans="2:4" x14ac:dyDescent="0.2">
      <c r="B1055" s="3"/>
      <c r="C1055" s="19"/>
      <c r="D1055" s="19"/>
    </row>
    <row r="1056" spans="2:4" x14ac:dyDescent="0.2">
      <c r="B1056" s="3"/>
      <c r="C1056" s="19"/>
      <c r="D1056" s="19"/>
    </row>
    <row r="1057" spans="2:4" x14ac:dyDescent="0.2">
      <c r="B1057" s="3"/>
      <c r="C1057" s="19"/>
      <c r="D1057" s="19"/>
    </row>
    <row r="1058" spans="2:4" x14ac:dyDescent="0.2">
      <c r="B1058" s="3"/>
      <c r="C1058" s="19"/>
      <c r="D1058" s="19"/>
    </row>
    <row r="1059" spans="2:4" x14ac:dyDescent="0.2">
      <c r="B1059" s="3"/>
      <c r="C1059" s="19"/>
      <c r="D1059" s="19"/>
    </row>
    <row r="1060" spans="2:4" x14ac:dyDescent="0.2">
      <c r="B1060" s="3"/>
      <c r="C1060" s="19"/>
      <c r="D1060" s="19"/>
    </row>
    <row r="1061" spans="2:4" x14ac:dyDescent="0.2">
      <c r="B1061" s="3"/>
      <c r="C1061" s="19"/>
      <c r="D1061" s="19"/>
    </row>
    <row r="1062" spans="2:4" x14ac:dyDescent="0.2">
      <c r="B1062" s="3"/>
      <c r="C1062" s="19"/>
      <c r="D1062" s="19"/>
    </row>
    <row r="1063" spans="2:4" x14ac:dyDescent="0.2">
      <c r="B1063" s="3"/>
      <c r="C1063" s="19"/>
      <c r="D1063" s="19"/>
    </row>
    <row r="1064" spans="2:4" x14ac:dyDescent="0.2">
      <c r="B1064" s="3"/>
      <c r="C1064" s="19"/>
      <c r="D1064" s="19"/>
    </row>
    <row r="1065" spans="2:4" x14ac:dyDescent="0.2">
      <c r="B1065" s="3"/>
      <c r="C1065" s="19"/>
      <c r="D1065" s="19"/>
    </row>
    <row r="1066" spans="2:4" x14ac:dyDescent="0.2">
      <c r="B1066" s="3"/>
      <c r="C1066" s="19"/>
      <c r="D1066" s="19"/>
    </row>
    <row r="1067" spans="2:4" x14ac:dyDescent="0.2">
      <c r="B1067" s="3"/>
      <c r="C1067" s="19"/>
      <c r="D1067" s="19"/>
    </row>
    <row r="1068" spans="2:4" x14ac:dyDescent="0.2">
      <c r="B1068" s="3"/>
      <c r="C1068" s="19"/>
      <c r="D1068" s="19"/>
    </row>
    <row r="1069" spans="2:4" x14ac:dyDescent="0.2">
      <c r="B1069" s="3"/>
      <c r="C1069" s="19"/>
      <c r="D1069" s="19"/>
    </row>
    <row r="1070" spans="2:4" x14ac:dyDescent="0.2">
      <c r="B1070" s="3"/>
      <c r="C1070" s="19"/>
      <c r="D1070" s="19"/>
    </row>
    <row r="1071" spans="2:4" x14ac:dyDescent="0.2">
      <c r="B1071" s="3"/>
      <c r="C1071" s="19"/>
      <c r="D1071" s="19"/>
    </row>
    <row r="1072" spans="2:4" x14ac:dyDescent="0.2">
      <c r="B1072" s="3"/>
      <c r="C1072" s="19"/>
      <c r="D1072" s="19"/>
    </row>
    <row r="1073" spans="2:4" x14ac:dyDescent="0.2">
      <c r="B1073" s="3"/>
      <c r="C1073" s="19"/>
      <c r="D1073" s="19"/>
    </row>
    <row r="1074" spans="2:4" x14ac:dyDescent="0.2">
      <c r="B1074" s="3"/>
      <c r="C1074" s="19"/>
      <c r="D1074" s="19"/>
    </row>
    <row r="1075" spans="2:4" x14ac:dyDescent="0.2">
      <c r="B1075" s="3"/>
      <c r="C1075" s="19"/>
      <c r="D1075" s="19"/>
    </row>
    <row r="1076" spans="2:4" x14ac:dyDescent="0.2">
      <c r="B1076" s="3"/>
      <c r="C1076" s="19"/>
      <c r="D1076" s="19"/>
    </row>
    <row r="1077" spans="2:4" x14ac:dyDescent="0.2">
      <c r="B1077" s="3"/>
      <c r="C1077" s="19"/>
      <c r="D1077" s="19"/>
    </row>
    <row r="1078" spans="2:4" x14ac:dyDescent="0.2">
      <c r="B1078" s="3"/>
      <c r="C1078" s="19"/>
      <c r="D1078" s="19"/>
    </row>
    <row r="1079" spans="2:4" x14ac:dyDescent="0.2">
      <c r="B1079" s="3"/>
      <c r="C1079" s="19"/>
      <c r="D1079" s="19"/>
    </row>
    <row r="1080" spans="2:4" x14ac:dyDescent="0.2">
      <c r="B1080" s="3"/>
      <c r="C1080" s="19"/>
      <c r="D1080" s="19"/>
    </row>
    <row r="1081" spans="2:4" x14ac:dyDescent="0.2">
      <c r="B1081" s="3"/>
      <c r="C1081" s="19"/>
      <c r="D1081" s="19"/>
    </row>
    <row r="1082" spans="2:4" x14ac:dyDescent="0.2">
      <c r="B1082" s="3"/>
      <c r="C1082" s="19"/>
      <c r="D1082" s="19"/>
    </row>
    <row r="1083" spans="2:4" x14ac:dyDescent="0.2">
      <c r="B1083" s="3"/>
      <c r="C1083" s="19"/>
      <c r="D1083" s="19"/>
    </row>
    <row r="1084" spans="2:4" x14ac:dyDescent="0.2">
      <c r="B1084" s="3"/>
      <c r="C1084" s="19"/>
      <c r="D1084" s="19"/>
    </row>
    <row r="1085" spans="2:4" x14ac:dyDescent="0.2">
      <c r="B1085" s="3"/>
      <c r="C1085" s="19"/>
      <c r="D1085" s="19"/>
    </row>
    <row r="1086" spans="2:4" x14ac:dyDescent="0.2">
      <c r="B1086" s="3"/>
      <c r="C1086" s="19"/>
      <c r="D1086" s="19"/>
    </row>
    <row r="1087" spans="2:4" x14ac:dyDescent="0.2">
      <c r="B1087" s="3"/>
      <c r="C1087" s="19"/>
      <c r="D1087" s="19"/>
    </row>
    <row r="1088" spans="2:4" x14ac:dyDescent="0.2">
      <c r="B1088" s="3"/>
      <c r="C1088" s="19"/>
      <c r="D1088" s="19"/>
    </row>
    <row r="1089" spans="2:4" x14ac:dyDescent="0.2">
      <c r="B1089" s="3"/>
      <c r="C1089" s="19"/>
      <c r="D1089" s="19"/>
    </row>
    <row r="1090" spans="2:4" x14ac:dyDescent="0.2">
      <c r="B1090" s="3"/>
      <c r="C1090" s="19"/>
      <c r="D1090" s="19"/>
    </row>
    <row r="1091" spans="2:4" x14ac:dyDescent="0.2">
      <c r="B1091" s="3"/>
      <c r="C1091" s="19"/>
      <c r="D1091" s="19"/>
    </row>
    <row r="1092" spans="2:4" x14ac:dyDescent="0.2">
      <c r="B1092" s="3"/>
      <c r="C1092" s="19"/>
      <c r="D1092" s="19"/>
    </row>
    <row r="1093" spans="2:4" x14ac:dyDescent="0.2">
      <c r="B1093" s="3"/>
      <c r="C1093" s="19"/>
      <c r="D1093" s="19"/>
    </row>
    <row r="1094" spans="2:4" x14ac:dyDescent="0.2">
      <c r="B1094" s="3"/>
      <c r="C1094" s="19"/>
      <c r="D1094" s="19"/>
    </row>
    <row r="1095" spans="2:4" x14ac:dyDescent="0.2">
      <c r="B1095" s="3"/>
      <c r="C1095" s="19"/>
      <c r="D1095" s="19"/>
    </row>
    <row r="1096" spans="2:4" x14ac:dyDescent="0.2">
      <c r="B1096" s="3"/>
      <c r="C1096" s="19"/>
      <c r="D1096" s="19"/>
    </row>
    <row r="1097" spans="2:4" x14ac:dyDescent="0.2">
      <c r="B1097" s="3"/>
      <c r="C1097" s="19"/>
      <c r="D1097" s="19"/>
    </row>
    <row r="1098" spans="2:4" x14ac:dyDescent="0.2">
      <c r="B1098" s="3"/>
      <c r="C1098" s="19"/>
      <c r="D1098" s="19"/>
    </row>
    <row r="1099" spans="2:4" x14ac:dyDescent="0.2">
      <c r="B1099" s="3"/>
      <c r="C1099" s="19"/>
      <c r="D1099" s="19"/>
    </row>
    <row r="1100" spans="2:4" x14ac:dyDescent="0.2">
      <c r="B1100" s="3"/>
      <c r="C1100" s="19"/>
      <c r="D1100" s="19"/>
    </row>
    <row r="1101" spans="2:4" x14ac:dyDescent="0.2">
      <c r="B1101" s="3"/>
      <c r="C1101" s="19"/>
      <c r="D1101" s="19"/>
    </row>
    <row r="1102" spans="2:4" x14ac:dyDescent="0.2">
      <c r="B1102" s="3"/>
      <c r="C1102" s="19"/>
      <c r="D1102" s="19"/>
    </row>
    <row r="1103" spans="2:4" x14ac:dyDescent="0.2">
      <c r="B1103" s="3"/>
      <c r="C1103" s="19"/>
      <c r="D1103" s="19"/>
    </row>
    <row r="1104" spans="2:4" x14ac:dyDescent="0.2">
      <c r="B1104" s="3"/>
      <c r="C1104" s="19"/>
      <c r="D1104" s="19"/>
    </row>
    <row r="1105" spans="2:4" x14ac:dyDescent="0.2">
      <c r="B1105" s="3"/>
      <c r="C1105" s="19"/>
      <c r="D1105" s="19"/>
    </row>
    <row r="1106" spans="2:4" x14ac:dyDescent="0.2">
      <c r="B1106" s="3"/>
      <c r="C1106" s="19"/>
      <c r="D1106" s="19"/>
    </row>
    <row r="1107" spans="2:4" x14ac:dyDescent="0.2">
      <c r="B1107" s="3"/>
      <c r="C1107" s="19"/>
      <c r="D1107" s="19"/>
    </row>
    <row r="1108" spans="2:4" x14ac:dyDescent="0.2">
      <c r="B1108" s="3"/>
      <c r="C1108" s="19"/>
      <c r="D1108" s="19"/>
    </row>
    <row r="1109" spans="2:4" x14ac:dyDescent="0.2">
      <c r="B1109" s="3"/>
      <c r="C1109" s="19"/>
      <c r="D1109" s="19"/>
    </row>
    <row r="1110" spans="2:4" x14ac:dyDescent="0.2">
      <c r="B1110" s="3"/>
      <c r="C1110" s="19"/>
      <c r="D1110" s="19"/>
    </row>
    <row r="1111" spans="2:4" x14ac:dyDescent="0.2">
      <c r="B1111" s="3"/>
      <c r="C1111" s="19"/>
      <c r="D1111" s="19"/>
    </row>
    <row r="1112" spans="2:4" x14ac:dyDescent="0.2">
      <c r="B1112" s="3"/>
      <c r="C1112" s="19"/>
      <c r="D1112" s="19"/>
    </row>
    <row r="1113" spans="2:4" x14ac:dyDescent="0.2">
      <c r="B1113" s="3"/>
      <c r="C1113" s="19"/>
      <c r="D1113" s="19"/>
    </row>
    <row r="1114" spans="2:4" x14ac:dyDescent="0.2">
      <c r="B1114" s="3"/>
      <c r="C1114" s="19"/>
      <c r="D1114" s="19"/>
    </row>
    <row r="1115" spans="2:4" x14ac:dyDescent="0.2">
      <c r="B1115" s="3"/>
      <c r="C1115" s="19"/>
      <c r="D1115" s="19"/>
    </row>
    <row r="1116" spans="2:4" x14ac:dyDescent="0.2">
      <c r="B1116" s="3"/>
      <c r="C1116" s="19"/>
      <c r="D1116" s="19"/>
    </row>
    <row r="1117" spans="2:4" x14ac:dyDescent="0.2">
      <c r="B1117" s="3"/>
      <c r="C1117" s="19"/>
      <c r="D1117" s="19"/>
    </row>
    <row r="1118" spans="2:4" x14ac:dyDescent="0.2">
      <c r="B1118" s="3"/>
      <c r="C1118" s="19"/>
      <c r="D1118" s="19"/>
    </row>
    <row r="1119" spans="2:4" x14ac:dyDescent="0.2">
      <c r="B1119" s="3"/>
      <c r="C1119" s="19"/>
      <c r="D1119" s="19"/>
    </row>
    <row r="1120" spans="2:4" x14ac:dyDescent="0.2">
      <c r="B1120" s="3"/>
      <c r="C1120" s="19"/>
      <c r="D1120" s="19"/>
    </row>
    <row r="1121" spans="2:4" x14ac:dyDescent="0.2">
      <c r="B1121" s="3"/>
      <c r="C1121" s="19"/>
      <c r="D1121" s="19"/>
    </row>
    <row r="1122" spans="2:4" x14ac:dyDescent="0.2">
      <c r="B1122" s="3"/>
      <c r="C1122" s="19"/>
      <c r="D1122" s="19"/>
    </row>
    <row r="1123" spans="2:4" x14ac:dyDescent="0.2">
      <c r="B1123" s="3"/>
      <c r="C1123" s="19"/>
      <c r="D1123" s="19"/>
    </row>
    <row r="1124" spans="2:4" x14ac:dyDescent="0.2">
      <c r="B1124" s="3"/>
      <c r="C1124" s="19"/>
      <c r="D1124" s="19"/>
    </row>
    <row r="1125" spans="2:4" x14ac:dyDescent="0.2">
      <c r="B1125" s="3"/>
      <c r="C1125" s="19"/>
      <c r="D1125" s="19"/>
    </row>
    <row r="1126" spans="2:4" x14ac:dyDescent="0.2">
      <c r="B1126" s="3"/>
      <c r="C1126" s="19"/>
      <c r="D1126" s="19"/>
    </row>
    <row r="1127" spans="2:4" x14ac:dyDescent="0.2">
      <c r="B1127" s="3"/>
      <c r="C1127" s="19"/>
      <c r="D1127" s="19"/>
    </row>
    <row r="1128" spans="2:4" x14ac:dyDescent="0.2">
      <c r="B1128" s="3"/>
      <c r="C1128" s="19"/>
      <c r="D1128" s="19"/>
    </row>
    <row r="1129" spans="2:4" x14ac:dyDescent="0.2">
      <c r="B1129" s="3"/>
      <c r="C1129" s="19"/>
      <c r="D1129" s="19"/>
    </row>
    <row r="1130" spans="2:4" x14ac:dyDescent="0.2">
      <c r="B1130" s="3"/>
      <c r="C1130" s="19"/>
      <c r="D1130" s="19"/>
    </row>
    <row r="1131" spans="2:4" x14ac:dyDescent="0.2">
      <c r="B1131" s="3"/>
      <c r="C1131" s="19"/>
      <c r="D1131" s="19"/>
    </row>
    <row r="1132" spans="2:4" x14ac:dyDescent="0.2">
      <c r="B1132" s="3"/>
      <c r="C1132" s="19"/>
      <c r="D1132" s="19"/>
    </row>
    <row r="1133" spans="2:4" x14ac:dyDescent="0.2">
      <c r="B1133" s="3"/>
      <c r="C1133" s="19"/>
      <c r="D1133" s="19"/>
    </row>
    <row r="1134" spans="2:4" x14ac:dyDescent="0.2">
      <c r="B1134" s="3"/>
      <c r="C1134" s="19"/>
      <c r="D1134" s="19"/>
    </row>
    <row r="1135" spans="2:4" x14ac:dyDescent="0.2">
      <c r="B1135" s="3"/>
      <c r="C1135" s="19"/>
      <c r="D1135" s="19"/>
    </row>
    <row r="1136" spans="2:4" x14ac:dyDescent="0.2">
      <c r="B1136" s="3"/>
      <c r="C1136" s="19"/>
      <c r="D1136" s="19"/>
    </row>
    <row r="1137" spans="2:4" x14ac:dyDescent="0.2">
      <c r="B1137" s="3"/>
      <c r="C1137" s="19"/>
      <c r="D1137" s="19"/>
    </row>
    <row r="1138" spans="2:4" x14ac:dyDescent="0.2">
      <c r="B1138" s="3"/>
      <c r="C1138" s="19"/>
      <c r="D1138" s="19"/>
    </row>
    <row r="1139" spans="2:4" x14ac:dyDescent="0.2">
      <c r="B1139" s="3"/>
      <c r="C1139" s="19"/>
      <c r="D1139" s="19"/>
    </row>
    <row r="1140" spans="2:4" x14ac:dyDescent="0.2">
      <c r="B1140" s="3"/>
      <c r="C1140" s="19"/>
      <c r="D1140" s="19"/>
    </row>
    <row r="1141" spans="2:4" x14ac:dyDescent="0.2">
      <c r="B1141" s="3"/>
      <c r="C1141" s="19"/>
      <c r="D1141" s="19"/>
    </row>
    <row r="1142" spans="2:4" x14ac:dyDescent="0.2">
      <c r="B1142" s="3"/>
      <c r="C1142" s="19"/>
      <c r="D1142" s="19"/>
    </row>
    <row r="1143" spans="2:4" x14ac:dyDescent="0.2">
      <c r="B1143" s="3"/>
      <c r="C1143" s="19"/>
      <c r="D1143" s="19"/>
    </row>
    <row r="1144" spans="2:4" x14ac:dyDescent="0.2">
      <c r="B1144" s="3"/>
      <c r="C1144" s="19"/>
      <c r="D1144" s="19"/>
    </row>
    <row r="1145" spans="2:4" x14ac:dyDescent="0.2">
      <c r="B1145" s="3"/>
      <c r="C1145" s="19"/>
      <c r="D1145" s="19"/>
    </row>
    <row r="1146" spans="2:4" x14ac:dyDescent="0.2">
      <c r="B1146" s="3"/>
      <c r="C1146" s="19"/>
      <c r="D1146" s="19"/>
    </row>
    <row r="1147" spans="2:4" x14ac:dyDescent="0.2">
      <c r="B1147" s="3"/>
      <c r="C1147" s="19"/>
      <c r="D1147" s="19"/>
    </row>
    <row r="1148" spans="2:4" x14ac:dyDescent="0.2">
      <c r="B1148" s="3"/>
      <c r="C1148" s="19"/>
      <c r="D1148" s="19"/>
    </row>
    <row r="1149" spans="2:4" x14ac:dyDescent="0.2">
      <c r="B1149" s="3"/>
      <c r="C1149" s="19"/>
      <c r="D1149" s="19"/>
    </row>
    <row r="1150" spans="2:4" x14ac:dyDescent="0.2">
      <c r="B1150" s="3"/>
      <c r="C1150" s="19"/>
      <c r="D1150" s="19"/>
    </row>
    <row r="1151" spans="2:4" x14ac:dyDescent="0.2">
      <c r="B1151" s="3"/>
      <c r="C1151" s="19"/>
      <c r="D1151" s="19"/>
    </row>
    <row r="1152" spans="2:4" x14ac:dyDescent="0.2">
      <c r="B1152" s="3"/>
      <c r="C1152" s="19"/>
      <c r="D1152" s="19"/>
    </row>
    <row r="1153" spans="2:4" x14ac:dyDescent="0.2">
      <c r="B1153" s="3"/>
      <c r="C1153" s="19"/>
      <c r="D1153" s="19"/>
    </row>
    <row r="1154" spans="2:4" x14ac:dyDescent="0.2">
      <c r="B1154" s="3"/>
      <c r="C1154" s="19"/>
      <c r="D1154" s="19"/>
    </row>
    <row r="1155" spans="2:4" x14ac:dyDescent="0.2">
      <c r="B1155" s="3"/>
      <c r="C1155" s="19"/>
      <c r="D1155" s="19"/>
    </row>
    <row r="1156" spans="2:4" x14ac:dyDescent="0.2">
      <c r="B1156" s="3"/>
      <c r="C1156" s="19"/>
      <c r="D1156" s="19"/>
    </row>
    <row r="1157" spans="2:4" x14ac:dyDescent="0.2">
      <c r="B1157" s="3"/>
      <c r="C1157" s="19"/>
      <c r="D1157" s="19"/>
    </row>
    <row r="1158" spans="2:4" x14ac:dyDescent="0.2">
      <c r="B1158" s="3"/>
      <c r="C1158" s="19"/>
      <c r="D1158" s="19"/>
    </row>
    <row r="1159" spans="2:4" x14ac:dyDescent="0.2">
      <c r="B1159" s="3"/>
      <c r="C1159" s="19"/>
      <c r="D1159" s="19"/>
    </row>
    <row r="1160" spans="2:4" x14ac:dyDescent="0.2">
      <c r="B1160" s="3"/>
      <c r="C1160" s="19"/>
      <c r="D1160" s="19"/>
    </row>
    <row r="1161" spans="2:4" x14ac:dyDescent="0.2">
      <c r="B1161" s="3"/>
      <c r="C1161" s="19"/>
      <c r="D1161" s="19"/>
    </row>
    <row r="1162" spans="2:4" x14ac:dyDescent="0.2">
      <c r="B1162" s="3"/>
      <c r="C1162" s="19"/>
      <c r="D1162" s="19"/>
    </row>
    <row r="1163" spans="2:4" x14ac:dyDescent="0.2">
      <c r="B1163" s="3"/>
      <c r="C1163" s="19"/>
      <c r="D1163" s="19"/>
    </row>
    <row r="1164" spans="2:4" x14ac:dyDescent="0.2">
      <c r="B1164" s="3"/>
      <c r="C1164" s="19"/>
      <c r="D1164" s="19"/>
    </row>
    <row r="1165" spans="2:4" x14ac:dyDescent="0.2">
      <c r="B1165" s="3"/>
      <c r="C1165" s="19"/>
      <c r="D1165" s="19"/>
    </row>
    <row r="1166" spans="2:4" x14ac:dyDescent="0.2">
      <c r="B1166" s="3"/>
      <c r="C1166" s="19"/>
      <c r="D1166" s="19"/>
    </row>
    <row r="1167" spans="2:4" x14ac:dyDescent="0.2">
      <c r="B1167" s="3"/>
      <c r="C1167" s="19"/>
      <c r="D1167" s="19"/>
    </row>
    <row r="1168" spans="2:4" x14ac:dyDescent="0.2">
      <c r="B1168" s="3"/>
      <c r="C1168" s="19"/>
      <c r="D1168" s="19"/>
    </row>
    <row r="1169" spans="2:4" x14ac:dyDescent="0.2">
      <c r="B1169" s="3"/>
      <c r="C1169" s="19"/>
      <c r="D1169" s="19"/>
    </row>
    <row r="1170" spans="2:4" x14ac:dyDescent="0.2">
      <c r="B1170" s="3"/>
      <c r="C1170" s="19"/>
      <c r="D1170" s="19"/>
    </row>
    <row r="1171" spans="2:4" x14ac:dyDescent="0.2">
      <c r="B1171" s="3"/>
      <c r="C1171" s="19"/>
      <c r="D1171" s="19"/>
    </row>
    <row r="1172" spans="2:4" x14ac:dyDescent="0.2">
      <c r="B1172" s="3"/>
      <c r="C1172" s="19"/>
      <c r="D1172" s="19"/>
    </row>
    <row r="1173" spans="2:4" x14ac:dyDescent="0.2">
      <c r="B1173" s="3"/>
      <c r="C1173" s="19"/>
      <c r="D1173" s="19"/>
    </row>
    <row r="1174" spans="2:4" x14ac:dyDescent="0.2">
      <c r="B1174" s="3"/>
      <c r="C1174" s="19"/>
      <c r="D1174" s="19"/>
    </row>
    <row r="1175" spans="2:4" x14ac:dyDescent="0.2">
      <c r="B1175" s="3"/>
      <c r="C1175" s="19"/>
      <c r="D1175" s="19"/>
    </row>
    <row r="1176" spans="2:4" x14ac:dyDescent="0.2">
      <c r="B1176" s="3"/>
      <c r="C1176" s="19"/>
      <c r="D1176" s="19"/>
    </row>
    <row r="1177" spans="2:4" x14ac:dyDescent="0.2">
      <c r="B1177" s="3"/>
      <c r="C1177" s="19"/>
      <c r="D1177" s="19"/>
    </row>
    <row r="1178" spans="2:4" x14ac:dyDescent="0.2">
      <c r="B1178" s="3"/>
      <c r="C1178" s="19"/>
      <c r="D1178" s="19"/>
    </row>
    <row r="1179" spans="2:4" x14ac:dyDescent="0.2">
      <c r="B1179" s="3"/>
      <c r="C1179" s="19"/>
      <c r="D1179" s="19"/>
    </row>
    <row r="1180" spans="2:4" x14ac:dyDescent="0.2">
      <c r="B1180" s="3"/>
      <c r="C1180" s="19"/>
      <c r="D1180" s="19"/>
    </row>
    <row r="1181" spans="2:4" x14ac:dyDescent="0.2">
      <c r="B1181" s="3"/>
      <c r="C1181" s="19"/>
      <c r="D1181" s="19"/>
    </row>
    <row r="1182" spans="2:4" x14ac:dyDescent="0.2">
      <c r="B1182" s="3"/>
      <c r="C1182" s="19"/>
      <c r="D1182" s="19"/>
    </row>
    <row r="1183" spans="2:4" x14ac:dyDescent="0.2">
      <c r="B1183" s="3"/>
      <c r="C1183" s="19"/>
      <c r="D1183" s="19"/>
    </row>
    <row r="1184" spans="2:4" x14ac:dyDescent="0.2">
      <c r="B1184" s="3"/>
      <c r="C1184" s="19"/>
      <c r="D1184" s="19"/>
    </row>
    <row r="1185" spans="2:4" x14ac:dyDescent="0.2">
      <c r="B1185" s="3"/>
      <c r="C1185" s="19"/>
      <c r="D1185" s="19"/>
    </row>
    <row r="1186" spans="2:4" x14ac:dyDescent="0.2">
      <c r="B1186" s="3"/>
      <c r="C1186" s="19"/>
      <c r="D1186" s="19"/>
    </row>
    <row r="1187" spans="2:4" x14ac:dyDescent="0.2">
      <c r="B1187" s="3"/>
      <c r="C1187" s="19"/>
      <c r="D1187" s="19"/>
    </row>
    <row r="1188" spans="2:4" x14ac:dyDescent="0.2">
      <c r="B1188" s="3"/>
      <c r="C1188" s="19"/>
      <c r="D1188" s="19"/>
    </row>
    <row r="1189" spans="2:4" x14ac:dyDescent="0.2">
      <c r="B1189" s="3"/>
      <c r="C1189" s="19"/>
      <c r="D1189" s="19"/>
    </row>
    <row r="1190" spans="2:4" x14ac:dyDescent="0.2">
      <c r="B1190" s="3"/>
      <c r="C1190" s="19"/>
      <c r="D1190" s="19"/>
    </row>
    <row r="1191" spans="2:4" x14ac:dyDescent="0.2">
      <c r="B1191" s="3"/>
      <c r="C1191" s="19"/>
      <c r="D1191" s="19"/>
    </row>
    <row r="1192" spans="2:4" x14ac:dyDescent="0.2">
      <c r="B1192" s="3"/>
      <c r="C1192" s="19"/>
      <c r="D1192" s="19"/>
    </row>
    <row r="1193" spans="2:4" x14ac:dyDescent="0.2">
      <c r="B1193" s="3"/>
      <c r="C1193" s="19"/>
      <c r="D1193" s="19"/>
    </row>
    <row r="1194" spans="2:4" x14ac:dyDescent="0.2">
      <c r="B1194" s="3"/>
      <c r="C1194" s="19"/>
      <c r="D1194" s="19"/>
    </row>
    <row r="1195" spans="2:4" x14ac:dyDescent="0.2">
      <c r="B1195" s="3"/>
      <c r="C1195" s="19"/>
      <c r="D1195" s="19"/>
    </row>
    <row r="1196" spans="2:4" x14ac:dyDescent="0.2">
      <c r="B1196" s="3"/>
      <c r="C1196" s="19"/>
      <c r="D1196" s="19"/>
    </row>
    <row r="1197" spans="2:4" x14ac:dyDescent="0.2">
      <c r="B1197" s="3"/>
      <c r="C1197" s="19"/>
      <c r="D1197" s="19"/>
    </row>
    <row r="1198" spans="2:4" x14ac:dyDescent="0.2">
      <c r="B1198" s="3"/>
      <c r="C1198" s="19"/>
      <c r="D1198" s="19"/>
    </row>
    <row r="1199" spans="2:4" x14ac:dyDescent="0.2">
      <c r="B1199" s="3"/>
      <c r="C1199" s="19"/>
      <c r="D1199" s="19"/>
    </row>
    <row r="1200" spans="2:4" x14ac:dyDescent="0.2">
      <c r="B1200" s="3"/>
      <c r="C1200" s="19"/>
      <c r="D1200" s="19"/>
    </row>
    <row r="1201" spans="2:4" x14ac:dyDescent="0.2">
      <c r="B1201" s="3"/>
      <c r="C1201" s="19"/>
      <c r="D1201" s="19"/>
    </row>
    <row r="1202" spans="2:4" x14ac:dyDescent="0.2">
      <c r="B1202" s="3"/>
      <c r="C1202" s="19"/>
      <c r="D1202" s="19"/>
    </row>
    <row r="1203" spans="2:4" x14ac:dyDescent="0.2">
      <c r="B1203" s="3"/>
      <c r="C1203" s="19"/>
      <c r="D1203" s="19"/>
    </row>
    <row r="1204" spans="2:4" x14ac:dyDescent="0.2">
      <c r="B1204" s="3"/>
      <c r="C1204" s="19"/>
      <c r="D1204" s="19"/>
    </row>
    <row r="1205" spans="2:4" x14ac:dyDescent="0.2">
      <c r="B1205" s="3"/>
      <c r="C1205" s="19"/>
      <c r="D1205" s="19"/>
    </row>
    <row r="1206" spans="2:4" x14ac:dyDescent="0.2">
      <c r="B1206" s="3"/>
      <c r="C1206" s="19"/>
      <c r="D1206" s="19"/>
    </row>
    <row r="1207" spans="2:4" x14ac:dyDescent="0.2">
      <c r="B1207" s="3"/>
      <c r="C1207" s="19"/>
      <c r="D1207" s="19"/>
    </row>
    <row r="1208" spans="2:4" x14ac:dyDescent="0.2">
      <c r="B1208" s="3"/>
      <c r="C1208" s="19"/>
      <c r="D1208" s="19"/>
    </row>
    <row r="1209" spans="2:4" x14ac:dyDescent="0.2">
      <c r="B1209" s="3"/>
      <c r="C1209" s="19"/>
      <c r="D1209" s="19"/>
    </row>
    <row r="1210" spans="2:4" x14ac:dyDescent="0.2">
      <c r="B1210" s="3"/>
      <c r="C1210" s="19"/>
      <c r="D1210" s="19"/>
    </row>
    <row r="1211" spans="2:4" x14ac:dyDescent="0.2">
      <c r="B1211" s="3"/>
      <c r="C1211" s="19"/>
      <c r="D1211" s="19"/>
    </row>
    <row r="1212" spans="2:4" x14ac:dyDescent="0.2">
      <c r="B1212" s="3"/>
      <c r="C1212" s="19"/>
      <c r="D1212" s="19"/>
    </row>
    <row r="1213" spans="2:4" x14ac:dyDescent="0.2">
      <c r="B1213" s="3"/>
      <c r="C1213" s="19"/>
      <c r="D1213" s="19"/>
    </row>
    <row r="1214" spans="2:4" x14ac:dyDescent="0.2">
      <c r="B1214" s="3"/>
      <c r="C1214" s="19"/>
      <c r="D1214" s="19"/>
    </row>
    <row r="1215" spans="2:4" x14ac:dyDescent="0.2">
      <c r="B1215" s="3"/>
      <c r="C1215" s="19"/>
      <c r="D1215" s="19"/>
    </row>
    <row r="1216" spans="2:4" x14ac:dyDescent="0.2">
      <c r="B1216" s="3"/>
      <c r="C1216" s="19"/>
      <c r="D1216" s="19"/>
    </row>
    <row r="1217" spans="2:4" x14ac:dyDescent="0.2">
      <c r="B1217" s="3"/>
      <c r="C1217" s="19"/>
      <c r="D1217" s="19"/>
    </row>
    <row r="1218" spans="2:4" x14ac:dyDescent="0.2">
      <c r="B1218" s="3"/>
      <c r="C1218" s="19"/>
      <c r="D1218" s="19"/>
    </row>
    <row r="1219" spans="2:4" x14ac:dyDescent="0.2">
      <c r="B1219" s="3"/>
      <c r="C1219" s="19"/>
      <c r="D1219" s="19"/>
    </row>
    <row r="1220" spans="2:4" x14ac:dyDescent="0.2">
      <c r="B1220" s="3"/>
      <c r="C1220" s="19"/>
      <c r="D1220" s="19"/>
    </row>
    <row r="1221" spans="2:4" x14ac:dyDescent="0.2">
      <c r="B1221" s="3"/>
      <c r="C1221" s="19"/>
      <c r="D1221" s="19"/>
    </row>
    <row r="1222" spans="2:4" x14ac:dyDescent="0.2">
      <c r="B1222" s="3"/>
      <c r="C1222" s="19"/>
      <c r="D1222" s="19"/>
    </row>
    <row r="1223" spans="2:4" x14ac:dyDescent="0.2">
      <c r="B1223" s="3"/>
      <c r="C1223" s="19"/>
      <c r="D1223" s="19"/>
    </row>
    <row r="1224" spans="2:4" x14ac:dyDescent="0.2">
      <c r="B1224" s="3"/>
      <c r="C1224" s="19"/>
      <c r="D1224" s="19"/>
    </row>
    <row r="1225" spans="2:4" x14ac:dyDescent="0.2">
      <c r="B1225" s="3"/>
      <c r="C1225" s="19"/>
      <c r="D1225" s="19"/>
    </row>
    <row r="1226" spans="2:4" x14ac:dyDescent="0.2">
      <c r="B1226" s="3"/>
      <c r="C1226" s="19"/>
      <c r="D1226" s="19"/>
    </row>
    <row r="1227" spans="2:4" x14ac:dyDescent="0.2">
      <c r="B1227" s="3"/>
      <c r="C1227" s="19"/>
      <c r="D1227" s="19"/>
    </row>
    <row r="1228" spans="2:4" x14ac:dyDescent="0.2">
      <c r="B1228" s="3"/>
      <c r="C1228" s="19"/>
      <c r="D1228" s="19"/>
    </row>
    <row r="1229" spans="2:4" x14ac:dyDescent="0.2">
      <c r="B1229" s="3"/>
      <c r="C1229" s="19"/>
      <c r="D1229" s="19"/>
    </row>
    <row r="1230" spans="2:4" x14ac:dyDescent="0.2">
      <c r="B1230" s="3"/>
      <c r="C1230" s="19"/>
      <c r="D1230" s="19"/>
    </row>
    <row r="1231" spans="2:4" x14ac:dyDescent="0.2">
      <c r="B1231" s="3"/>
      <c r="C1231" s="19"/>
      <c r="D1231" s="19"/>
    </row>
    <row r="1232" spans="2:4" x14ac:dyDescent="0.2">
      <c r="B1232" s="3"/>
      <c r="C1232" s="19"/>
      <c r="D1232" s="19"/>
    </row>
    <row r="1233" spans="2:4" x14ac:dyDescent="0.2">
      <c r="B1233" s="3"/>
      <c r="C1233" s="19"/>
      <c r="D1233" s="19"/>
    </row>
    <row r="1234" spans="2:4" x14ac:dyDescent="0.2">
      <c r="B1234" s="3"/>
      <c r="C1234" s="19"/>
      <c r="D1234" s="19"/>
    </row>
    <row r="1235" spans="2:4" x14ac:dyDescent="0.2">
      <c r="B1235" s="3"/>
      <c r="C1235" s="19"/>
      <c r="D1235" s="19"/>
    </row>
    <row r="1236" spans="2:4" x14ac:dyDescent="0.2">
      <c r="B1236" s="3"/>
      <c r="C1236" s="19"/>
      <c r="D1236" s="19"/>
    </row>
    <row r="1237" spans="2:4" x14ac:dyDescent="0.2">
      <c r="B1237" s="3"/>
      <c r="C1237" s="19"/>
      <c r="D1237" s="19"/>
    </row>
    <row r="1238" spans="2:4" x14ac:dyDescent="0.2">
      <c r="B1238" s="3"/>
      <c r="C1238" s="19"/>
      <c r="D1238" s="19"/>
    </row>
    <row r="1239" spans="2:4" x14ac:dyDescent="0.2">
      <c r="B1239" s="3"/>
      <c r="C1239" s="19"/>
      <c r="D1239" s="19"/>
    </row>
    <row r="1240" spans="2:4" x14ac:dyDescent="0.2">
      <c r="B1240" s="3"/>
      <c r="C1240" s="19"/>
      <c r="D1240" s="19"/>
    </row>
    <row r="1241" spans="2:4" x14ac:dyDescent="0.2">
      <c r="B1241" s="3"/>
      <c r="C1241" s="19"/>
      <c r="D1241" s="19"/>
    </row>
    <row r="1242" spans="2:4" x14ac:dyDescent="0.2">
      <c r="B1242" s="3"/>
      <c r="C1242" s="19"/>
      <c r="D1242" s="19"/>
    </row>
    <row r="1243" spans="2:4" x14ac:dyDescent="0.2">
      <c r="B1243" s="3"/>
      <c r="C1243" s="19"/>
      <c r="D1243" s="19"/>
    </row>
    <row r="1244" spans="2:4" x14ac:dyDescent="0.2">
      <c r="B1244" s="3"/>
      <c r="C1244" s="19"/>
      <c r="D1244" s="19"/>
    </row>
    <row r="1245" spans="2:4" x14ac:dyDescent="0.2">
      <c r="B1245" s="3"/>
      <c r="C1245" s="19"/>
      <c r="D1245" s="19"/>
    </row>
    <row r="1246" spans="2:4" x14ac:dyDescent="0.2">
      <c r="B1246" s="3"/>
      <c r="C1246" s="19"/>
      <c r="D1246" s="19"/>
    </row>
    <row r="1247" spans="2:4" x14ac:dyDescent="0.2">
      <c r="B1247" s="3"/>
      <c r="C1247" s="19"/>
      <c r="D1247" s="19"/>
    </row>
    <row r="1248" spans="2:4" x14ac:dyDescent="0.2">
      <c r="B1248" s="3"/>
      <c r="C1248" s="19"/>
      <c r="D1248" s="19"/>
    </row>
    <row r="1249" spans="2:4" x14ac:dyDescent="0.2">
      <c r="B1249" s="3"/>
      <c r="C1249" s="19"/>
      <c r="D1249" s="19"/>
    </row>
    <row r="1250" spans="2:4" x14ac:dyDescent="0.2">
      <c r="B1250" s="3"/>
      <c r="C1250" s="19"/>
      <c r="D1250" s="19"/>
    </row>
    <row r="1251" spans="2:4" x14ac:dyDescent="0.2">
      <c r="B1251" s="3"/>
      <c r="C1251" s="19"/>
      <c r="D1251" s="19"/>
    </row>
    <row r="1252" spans="2:4" x14ac:dyDescent="0.2">
      <c r="B1252" s="3"/>
      <c r="C1252" s="19"/>
      <c r="D1252" s="19"/>
    </row>
    <row r="1253" spans="2:4" x14ac:dyDescent="0.2">
      <c r="B1253" s="3"/>
      <c r="C1253" s="19"/>
      <c r="D1253" s="19"/>
    </row>
    <row r="1254" spans="2:4" x14ac:dyDescent="0.2">
      <c r="B1254" s="3"/>
      <c r="C1254" s="19"/>
      <c r="D1254" s="19"/>
    </row>
    <row r="1255" spans="2:4" x14ac:dyDescent="0.2">
      <c r="B1255" s="3"/>
      <c r="C1255" s="19"/>
      <c r="D1255" s="19"/>
    </row>
    <row r="1256" spans="2:4" x14ac:dyDescent="0.2">
      <c r="B1256" s="3"/>
      <c r="C1256" s="19"/>
      <c r="D1256" s="19"/>
    </row>
    <row r="1257" spans="2:4" x14ac:dyDescent="0.2">
      <c r="B1257" s="3"/>
      <c r="C1257" s="19"/>
      <c r="D1257" s="19"/>
    </row>
    <row r="1258" spans="2:4" x14ac:dyDescent="0.2">
      <c r="B1258" s="3"/>
      <c r="C1258" s="19"/>
      <c r="D1258" s="19"/>
    </row>
    <row r="1259" spans="2:4" x14ac:dyDescent="0.2">
      <c r="B1259" s="3"/>
      <c r="C1259" s="19"/>
      <c r="D1259" s="19"/>
    </row>
    <row r="1260" spans="2:4" x14ac:dyDescent="0.2">
      <c r="B1260" s="3"/>
      <c r="C1260" s="19"/>
      <c r="D1260" s="19"/>
    </row>
    <row r="1261" spans="2:4" x14ac:dyDescent="0.2">
      <c r="B1261" s="3"/>
      <c r="C1261" s="19"/>
      <c r="D1261" s="19"/>
    </row>
    <row r="1262" spans="2:4" x14ac:dyDescent="0.2">
      <c r="B1262" s="3"/>
      <c r="C1262" s="19"/>
      <c r="D1262" s="19"/>
    </row>
    <row r="1263" spans="2:4" x14ac:dyDescent="0.2">
      <c r="B1263" s="3"/>
      <c r="C1263" s="19"/>
      <c r="D1263" s="19"/>
    </row>
    <row r="1264" spans="2:4" x14ac:dyDescent="0.2">
      <c r="B1264" s="3"/>
      <c r="C1264" s="19"/>
      <c r="D1264" s="19"/>
    </row>
    <row r="1265" spans="2:4" x14ac:dyDescent="0.2">
      <c r="B1265" s="3"/>
      <c r="C1265" s="19"/>
      <c r="D1265" s="19"/>
    </row>
    <row r="1266" spans="2:4" x14ac:dyDescent="0.2">
      <c r="B1266" s="3"/>
      <c r="C1266" s="19"/>
      <c r="D1266" s="19"/>
    </row>
    <row r="1267" spans="2:4" x14ac:dyDescent="0.2">
      <c r="B1267" s="3"/>
      <c r="C1267" s="19"/>
      <c r="D1267" s="19"/>
    </row>
    <row r="1268" spans="2:4" x14ac:dyDescent="0.2">
      <c r="B1268" s="3"/>
      <c r="C1268" s="19"/>
      <c r="D1268" s="19"/>
    </row>
    <row r="1269" spans="2:4" x14ac:dyDescent="0.2">
      <c r="B1269" s="3"/>
      <c r="C1269" s="19"/>
      <c r="D1269" s="19"/>
    </row>
    <row r="1270" spans="2:4" x14ac:dyDescent="0.2">
      <c r="B1270" s="3"/>
      <c r="C1270" s="19"/>
      <c r="D1270" s="19"/>
    </row>
    <row r="1271" spans="2:4" x14ac:dyDescent="0.2">
      <c r="B1271" s="3"/>
      <c r="C1271" s="19"/>
      <c r="D1271" s="19"/>
    </row>
    <row r="1272" spans="2:4" x14ac:dyDescent="0.2">
      <c r="B1272" s="3"/>
      <c r="C1272" s="19"/>
      <c r="D1272" s="19"/>
    </row>
    <row r="1273" spans="2:4" x14ac:dyDescent="0.2">
      <c r="B1273" s="3"/>
      <c r="C1273" s="19"/>
      <c r="D1273" s="19"/>
    </row>
    <row r="1274" spans="2:4" x14ac:dyDescent="0.2">
      <c r="B1274" s="3"/>
      <c r="C1274" s="19"/>
      <c r="D1274" s="19"/>
    </row>
    <row r="1275" spans="2:4" x14ac:dyDescent="0.2">
      <c r="B1275" s="3"/>
      <c r="C1275" s="19"/>
      <c r="D1275" s="19"/>
    </row>
    <row r="1276" spans="2:4" x14ac:dyDescent="0.2">
      <c r="B1276" s="3"/>
      <c r="C1276" s="19"/>
      <c r="D1276" s="19"/>
    </row>
    <row r="1277" spans="2:4" x14ac:dyDescent="0.2">
      <c r="B1277" s="3"/>
      <c r="C1277" s="19"/>
      <c r="D1277" s="19"/>
    </row>
    <row r="1278" spans="2:4" x14ac:dyDescent="0.2">
      <c r="B1278" s="3"/>
      <c r="C1278" s="19"/>
      <c r="D1278" s="19"/>
    </row>
    <row r="1279" spans="2:4" x14ac:dyDescent="0.2">
      <c r="B1279" s="3"/>
      <c r="C1279" s="19"/>
      <c r="D1279" s="19"/>
    </row>
    <row r="1280" spans="2:4" x14ac:dyDescent="0.2">
      <c r="B1280" s="3"/>
      <c r="C1280" s="19"/>
      <c r="D1280" s="19"/>
    </row>
    <row r="1281" spans="2:4" x14ac:dyDescent="0.2">
      <c r="B1281" s="3"/>
      <c r="C1281" s="19"/>
      <c r="D1281" s="19"/>
    </row>
    <row r="1282" spans="2:4" x14ac:dyDescent="0.2">
      <c r="B1282" s="3"/>
      <c r="C1282" s="19"/>
      <c r="D1282" s="19"/>
    </row>
    <row r="1283" spans="2:4" x14ac:dyDescent="0.2">
      <c r="B1283" s="3"/>
      <c r="C1283" s="19"/>
      <c r="D1283" s="19"/>
    </row>
    <row r="1284" spans="2:4" x14ac:dyDescent="0.2">
      <c r="B1284" s="3"/>
      <c r="C1284" s="19"/>
      <c r="D1284" s="19"/>
    </row>
    <row r="1285" spans="2:4" x14ac:dyDescent="0.2">
      <c r="B1285" s="3"/>
      <c r="C1285" s="19"/>
      <c r="D1285" s="19"/>
    </row>
    <row r="1286" spans="2:4" x14ac:dyDescent="0.2">
      <c r="B1286" s="3"/>
      <c r="C1286" s="19"/>
      <c r="D1286" s="19"/>
    </row>
    <row r="1287" spans="2:4" x14ac:dyDescent="0.2">
      <c r="B1287" s="3"/>
      <c r="C1287" s="19"/>
      <c r="D1287" s="19"/>
    </row>
    <row r="1288" spans="2:4" x14ac:dyDescent="0.2">
      <c r="B1288" s="3"/>
      <c r="C1288" s="19"/>
      <c r="D1288" s="19"/>
    </row>
    <row r="1289" spans="2:4" x14ac:dyDescent="0.2">
      <c r="B1289" s="3"/>
      <c r="C1289" s="19"/>
      <c r="D1289" s="19"/>
    </row>
    <row r="1290" spans="2:4" x14ac:dyDescent="0.2">
      <c r="B1290" s="3"/>
      <c r="C1290" s="19"/>
      <c r="D1290" s="19"/>
    </row>
    <row r="1291" spans="2:4" x14ac:dyDescent="0.2">
      <c r="B1291" s="3"/>
      <c r="C1291" s="19"/>
      <c r="D1291" s="19"/>
    </row>
    <row r="1292" spans="2:4" x14ac:dyDescent="0.2">
      <c r="B1292" s="3"/>
      <c r="C1292" s="19"/>
      <c r="D1292" s="19"/>
    </row>
    <row r="1293" spans="2:4" x14ac:dyDescent="0.2">
      <c r="B1293" s="3"/>
      <c r="C1293" s="19"/>
      <c r="D1293" s="19"/>
    </row>
    <row r="1294" spans="2:4" x14ac:dyDescent="0.2">
      <c r="B1294" s="3"/>
      <c r="C1294" s="19"/>
      <c r="D1294" s="19"/>
    </row>
    <row r="1295" spans="2:4" x14ac:dyDescent="0.2">
      <c r="B1295" s="3"/>
      <c r="C1295" s="19"/>
      <c r="D1295" s="19"/>
    </row>
    <row r="1296" spans="2:4" x14ac:dyDescent="0.2">
      <c r="B1296" s="3"/>
      <c r="C1296" s="19"/>
      <c r="D1296" s="19"/>
    </row>
    <row r="1297" spans="2:4" x14ac:dyDescent="0.2">
      <c r="B1297" s="3"/>
      <c r="C1297" s="19"/>
      <c r="D1297" s="19"/>
    </row>
    <row r="1298" spans="2:4" x14ac:dyDescent="0.2">
      <c r="B1298" s="3"/>
      <c r="C1298" s="19"/>
      <c r="D1298" s="19"/>
    </row>
    <row r="1299" spans="2:4" x14ac:dyDescent="0.2">
      <c r="B1299" s="3"/>
      <c r="C1299" s="19"/>
      <c r="D1299" s="19"/>
    </row>
    <row r="1300" spans="2:4" x14ac:dyDescent="0.2">
      <c r="B1300" s="3"/>
      <c r="C1300" s="19"/>
      <c r="D1300" s="19"/>
    </row>
    <row r="1301" spans="2:4" x14ac:dyDescent="0.2">
      <c r="B1301" s="3"/>
      <c r="C1301" s="19"/>
      <c r="D1301" s="19"/>
    </row>
    <row r="1302" spans="2:4" x14ac:dyDescent="0.2">
      <c r="B1302" s="3"/>
      <c r="C1302" s="19"/>
      <c r="D1302" s="19"/>
    </row>
    <row r="1303" spans="2:4" x14ac:dyDescent="0.2">
      <c r="B1303" s="3"/>
      <c r="C1303" s="19"/>
      <c r="D1303" s="19"/>
    </row>
    <row r="1304" spans="2:4" x14ac:dyDescent="0.2">
      <c r="B1304" s="3"/>
      <c r="C1304" s="19"/>
      <c r="D1304" s="19"/>
    </row>
    <row r="1305" spans="2:4" x14ac:dyDescent="0.2">
      <c r="B1305" s="3"/>
      <c r="C1305" s="19"/>
      <c r="D1305" s="19"/>
    </row>
    <row r="1306" spans="2:4" x14ac:dyDescent="0.2">
      <c r="B1306" s="3"/>
      <c r="C1306" s="19"/>
      <c r="D1306" s="19"/>
    </row>
    <row r="1307" spans="2:4" x14ac:dyDescent="0.2">
      <c r="B1307" s="3"/>
      <c r="C1307" s="19"/>
      <c r="D1307" s="19"/>
    </row>
    <row r="1308" spans="2:4" x14ac:dyDescent="0.2">
      <c r="B1308" s="3"/>
      <c r="C1308" s="19"/>
      <c r="D1308" s="19"/>
    </row>
    <row r="1309" spans="2:4" x14ac:dyDescent="0.2">
      <c r="B1309" s="3"/>
      <c r="C1309" s="19"/>
      <c r="D1309" s="19"/>
    </row>
    <row r="1310" spans="2:4" x14ac:dyDescent="0.2">
      <c r="B1310" s="3"/>
      <c r="C1310" s="19"/>
      <c r="D1310" s="19"/>
    </row>
    <row r="1311" spans="2:4" x14ac:dyDescent="0.2">
      <c r="B1311" s="3"/>
      <c r="C1311" s="19"/>
      <c r="D1311" s="19"/>
    </row>
    <row r="1312" spans="2:4" x14ac:dyDescent="0.2">
      <c r="B1312" s="3"/>
      <c r="C1312" s="19"/>
      <c r="D1312" s="19"/>
    </row>
    <row r="1313" spans="2:4" x14ac:dyDescent="0.2">
      <c r="B1313" s="3"/>
      <c r="C1313" s="19"/>
      <c r="D1313" s="19"/>
    </row>
    <row r="1314" spans="2:4" x14ac:dyDescent="0.2">
      <c r="B1314" s="3"/>
      <c r="C1314" s="19"/>
      <c r="D1314" s="19"/>
    </row>
    <row r="1315" spans="2:4" x14ac:dyDescent="0.2">
      <c r="B1315" s="3"/>
      <c r="C1315" s="19"/>
      <c r="D1315" s="19"/>
    </row>
    <row r="1316" spans="2:4" x14ac:dyDescent="0.2">
      <c r="B1316" s="3"/>
      <c r="C1316" s="19"/>
      <c r="D1316" s="19"/>
    </row>
    <row r="1317" spans="2:4" x14ac:dyDescent="0.2">
      <c r="B1317" s="3"/>
      <c r="C1317" s="19"/>
      <c r="D1317" s="19"/>
    </row>
    <row r="1318" spans="2:4" x14ac:dyDescent="0.2">
      <c r="B1318" s="3"/>
      <c r="C1318" s="19"/>
      <c r="D1318" s="19"/>
    </row>
    <row r="1319" spans="2:4" x14ac:dyDescent="0.2">
      <c r="B1319" s="3"/>
      <c r="C1319" s="19"/>
      <c r="D1319" s="19"/>
    </row>
    <row r="1320" spans="2:4" x14ac:dyDescent="0.2">
      <c r="B1320" s="3"/>
      <c r="C1320" s="19"/>
      <c r="D1320" s="19"/>
    </row>
    <row r="1321" spans="2:4" x14ac:dyDescent="0.2">
      <c r="B1321" s="3"/>
      <c r="C1321" s="19"/>
      <c r="D1321" s="19"/>
    </row>
    <row r="1322" spans="2:4" x14ac:dyDescent="0.2">
      <c r="B1322" s="3"/>
      <c r="C1322" s="19"/>
      <c r="D1322" s="19"/>
    </row>
    <row r="1323" spans="2:4" x14ac:dyDescent="0.2">
      <c r="B1323" s="3"/>
      <c r="C1323" s="19"/>
      <c r="D1323" s="19"/>
    </row>
    <row r="1324" spans="2:4" x14ac:dyDescent="0.2">
      <c r="B1324" s="3"/>
      <c r="C1324" s="19"/>
      <c r="D1324" s="19"/>
    </row>
    <row r="1325" spans="2:4" x14ac:dyDescent="0.2">
      <c r="B1325" s="3"/>
      <c r="C1325" s="19"/>
      <c r="D1325" s="19"/>
    </row>
    <row r="1326" spans="2:4" x14ac:dyDescent="0.2">
      <c r="B1326" s="3"/>
      <c r="C1326" s="19"/>
      <c r="D1326" s="19"/>
    </row>
    <row r="1327" spans="2:4" x14ac:dyDescent="0.2">
      <c r="B1327" s="3"/>
      <c r="C1327" s="19"/>
      <c r="D1327" s="19"/>
    </row>
    <row r="1328" spans="2:4" x14ac:dyDescent="0.2">
      <c r="B1328" s="3"/>
      <c r="C1328" s="19"/>
      <c r="D1328" s="19"/>
    </row>
    <row r="1329" spans="2:4" x14ac:dyDescent="0.2">
      <c r="B1329" s="3"/>
      <c r="C1329" s="19"/>
      <c r="D1329" s="19"/>
    </row>
    <row r="1330" spans="2:4" x14ac:dyDescent="0.2">
      <c r="B1330" s="3"/>
      <c r="C1330" s="19"/>
      <c r="D1330" s="19"/>
    </row>
    <row r="1331" spans="2:4" x14ac:dyDescent="0.2">
      <c r="B1331" s="3"/>
      <c r="C1331" s="19"/>
      <c r="D1331" s="19"/>
    </row>
    <row r="1332" spans="2:4" x14ac:dyDescent="0.2">
      <c r="B1332" s="3"/>
      <c r="C1332" s="19"/>
      <c r="D1332" s="19"/>
    </row>
    <row r="1333" spans="2:4" x14ac:dyDescent="0.2">
      <c r="B1333" s="3"/>
      <c r="C1333" s="19"/>
      <c r="D1333" s="19"/>
    </row>
    <row r="1334" spans="2:4" x14ac:dyDescent="0.2">
      <c r="B1334" s="3"/>
      <c r="C1334" s="19"/>
      <c r="D1334" s="19"/>
    </row>
    <row r="1335" spans="2:4" x14ac:dyDescent="0.2">
      <c r="B1335" s="3"/>
      <c r="C1335" s="19"/>
      <c r="D1335" s="19"/>
    </row>
    <row r="1336" spans="2:4" x14ac:dyDescent="0.2">
      <c r="B1336" s="3"/>
      <c r="C1336" s="19"/>
      <c r="D1336" s="19"/>
    </row>
    <row r="1337" spans="2:4" x14ac:dyDescent="0.2">
      <c r="B1337" s="3"/>
      <c r="C1337" s="19"/>
      <c r="D1337" s="19"/>
    </row>
    <row r="1338" spans="2:4" x14ac:dyDescent="0.2">
      <c r="B1338" s="3"/>
      <c r="C1338" s="19"/>
      <c r="D1338" s="19"/>
    </row>
    <row r="1339" spans="2:4" x14ac:dyDescent="0.2">
      <c r="B1339" s="3"/>
      <c r="C1339" s="19"/>
      <c r="D1339" s="19"/>
    </row>
    <row r="1340" spans="2:4" x14ac:dyDescent="0.2">
      <c r="B1340" s="3"/>
      <c r="C1340" s="19"/>
      <c r="D1340" s="19"/>
    </row>
    <row r="1341" spans="2:4" x14ac:dyDescent="0.2">
      <c r="B1341" s="3"/>
      <c r="C1341" s="19"/>
      <c r="D1341" s="19"/>
    </row>
    <row r="1342" spans="2:4" x14ac:dyDescent="0.2">
      <c r="B1342" s="3"/>
      <c r="C1342" s="19"/>
      <c r="D1342" s="19"/>
    </row>
    <row r="1343" spans="2:4" x14ac:dyDescent="0.2">
      <c r="B1343" s="3"/>
      <c r="C1343" s="19"/>
      <c r="D1343" s="19"/>
    </row>
    <row r="1344" spans="2:4" x14ac:dyDescent="0.2">
      <c r="B1344" s="3"/>
      <c r="C1344" s="19"/>
      <c r="D1344" s="19"/>
    </row>
    <row r="1345" spans="2:4" x14ac:dyDescent="0.2">
      <c r="B1345" s="3"/>
      <c r="C1345" s="19"/>
      <c r="D1345" s="19"/>
    </row>
    <row r="1346" spans="2:4" x14ac:dyDescent="0.2">
      <c r="B1346" s="3"/>
      <c r="C1346" s="19"/>
      <c r="D1346" s="19"/>
    </row>
    <row r="1347" spans="2:4" x14ac:dyDescent="0.2">
      <c r="B1347" s="3"/>
      <c r="C1347" s="19"/>
      <c r="D1347" s="19"/>
    </row>
    <row r="1348" spans="2:4" x14ac:dyDescent="0.2">
      <c r="B1348" s="3"/>
      <c r="C1348" s="19"/>
      <c r="D1348" s="19"/>
    </row>
    <row r="1349" spans="2:4" x14ac:dyDescent="0.2">
      <c r="B1349" s="3"/>
      <c r="C1349" s="19"/>
      <c r="D1349" s="19"/>
    </row>
    <row r="1350" spans="2:4" x14ac:dyDescent="0.2">
      <c r="B1350" s="3"/>
      <c r="C1350" s="19"/>
      <c r="D1350" s="19"/>
    </row>
    <row r="1351" spans="2:4" x14ac:dyDescent="0.2">
      <c r="B1351" s="3"/>
      <c r="C1351" s="19"/>
      <c r="D1351" s="19"/>
    </row>
    <row r="1352" spans="2:4" x14ac:dyDescent="0.2">
      <c r="B1352" s="3"/>
      <c r="C1352" s="19"/>
      <c r="D1352" s="19"/>
    </row>
    <row r="1353" spans="2:4" x14ac:dyDescent="0.2">
      <c r="B1353" s="3"/>
      <c r="C1353" s="19"/>
      <c r="D1353" s="19"/>
    </row>
    <row r="1354" spans="2:4" x14ac:dyDescent="0.2">
      <c r="B1354" s="3"/>
      <c r="C1354" s="19"/>
      <c r="D1354" s="19"/>
    </row>
    <row r="1355" spans="2:4" x14ac:dyDescent="0.2">
      <c r="B1355" s="3"/>
      <c r="C1355" s="19"/>
      <c r="D1355" s="19"/>
    </row>
    <row r="1356" spans="2:4" x14ac:dyDescent="0.2">
      <c r="B1356" s="3"/>
      <c r="C1356" s="19"/>
      <c r="D1356" s="19"/>
    </row>
    <row r="1357" spans="2:4" x14ac:dyDescent="0.2">
      <c r="B1357" s="3"/>
      <c r="C1357" s="19"/>
      <c r="D1357" s="19"/>
    </row>
    <row r="1358" spans="2:4" x14ac:dyDescent="0.2">
      <c r="B1358" s="3"/>
      <c r="C1358" s="19"/>
      <c r="D1358" s="19"/>
    </row>
    <row r="1359" spans="2:4" x14ac:dyDescent="0.2">
      <c r="B1359" s="3"/>
      <c r="C1359" s="19"/>
      <c r="D1359" s="19"/>
    </row>
    <row r="1360" spans="2:4" x14ac:dyDescent="0.2">
      <c r="B1360" s="3"/>
      <c r="C1360" s="19"/>
      <c r="D1360" s="19"/>
    </row>
    <row r="1361" spans="2:4" x14ac:dyDescent="0.2">
      <c r="B1361" s="3"/>
      <c r="C1361" s="19"/>
      <c r="D1361" s="19"/>
    </row>
    <row r="1362" spans="2:4" x14ac:dyDescent="0.2">
      <c r="B1362" s="3"/>
      <c r="C1362" s="19"/>
      <c r="D1362" s="19"/>
    </row>
    <row r="1363" spans="2:4" x14ac:dyDescent="0.2">
      <c r="B1363" s="3"/>
      <c r="C1363" s="19"/>
      <c r="D1363" s="19"/>
    </row>
    <row r="1364" spans="2:4" x14ac:dyDescent="0.2">
      <c r="B1364" s="3"/>
      <c r="C1364" s="19"/>
      <c r="D1364" s="19"/>
    </row>
    <row r="1365" spans="2:4" x14ac:dyDescent="0.2">
      <c r="B1365" s="3"/>
      <c r="C1365" s="19"/>
      <c r="D1365" s="19"/>
    </row>
    <row r="1366" spans="2:4" x14ac:dyDescent="0.2">
      <c r="B1366" s="3"/>
      <c r="C1366" s="19"/>
      <c r="D1366" s="19"/>
    </row>
    <row r="1367" spans="2:4" x14ac:dyDescent="0.2">
      <c r="B1367" s="3"/>
      <c r="C1367" s="19"/>
      <c r="D1367" s="19"/>
    </row>
    <row r="1368" spans="2:4" x14ac:dyDescent="0.2">
      <c r="B1368" s="3"/>
      <c r="C1368" s="19"/>
      <c r="D1368" s="19"/>
    </row>
    <row r="1369" spans="2:4" x14ac:dyDescent="0.2">
      <c r="B1369" s="3"/>
      <c r="C1369" s="19"/>
      <c r="D1369" s="19"/>
    </row>
    <row r="1370" spans="2:4" x14ac:dyDescent="0.2">
      <c r="B1370" s="3"/>
      <c r="C1370" s="19"/>
      <c r="D1370" s="19"/>
    </row>
    <row r="1371" spans="2:4" x14ac:dyDescent="0.2">
      <c r="B1371" s="3"/>
      <c r="C1371" s="19"/>
      <c r="D1371" s="19"/>
    </row>
    <row r="1372" spans="2:4" x14ac:dyDescent="0.2">
      <c r="B1372" s="3"/>
      <c r="C1372" s="19"/>
      <c r="D1372" s="19"/>
    </row>
    <row r="1373" spans="2:4" x14ac:dyDescent="0.2">
      <c r="B1373" s="3"/>
      <c r="C1373" s="19"/>
      <c r="D1373" s="19"/>
    </row>
    <row r="1374" spans="2:4" x14ac:dyDescent="0.2">
      <c r="B1374" s="3"/>
      <c r="C1374" s="19"/>
      <c r="D1374" s="19"/>
    </row>
    <row r="1375" spans="2:4" x14ac:dyDescent="0.2">
      <c r="B1375" s="3"/>
      <c r="C1375" s="19"/>
      <c r="D1375" s="19"/>
    </row>
    <row r="1376" spans="2:4" x14ac:dyDescent="0.2">
      <c r="B1376" s="3"/>
      <c r="C1376" s="19"/>
      <c r="D1376" s="19"/>
    </row>
    <row r="1377" spans="2:4" x14ac:dyDescent="0.2">
      <c r="B1377" s="3"/>
      <c r="C1377" s="19"/>
      <c r="D1377" s="19"/>
    </row>
    <row r="1378" spans="2:4" x14ac:dyDescent="0.2">
      <c r="B1378" s="3"/>
      <c r="C1378" s="19"/>
      <c r="D1378" s="19"/>
    </row>
    <row r="1379" spans="2:4" x14ac:dyDescent="0.2">
      <c r="B1379" s="3"/>
      <c r="C1379" s="19"/>
      <c r="D1379" s="19"/>
    </row>
    <row r="1380" spans="2:4" x14ac:dyDescent="0.2">
      <c r="B1380" s="3"/>
      <c r="C1380" s="19"/>
      <c r="D1380" s="19"/>
    </row>
    <row r="1381" spans="2:4" x14ac:dyDescent="0.2">
      <c r="B1381" s="3"/>
      <c r="C1381" s="19"/>
      <c r="D1381" s="19"/>
    </row>
    <row r="1382" spans="2:4" x14ac:dyDescent="0.2">
      <c r="B1382" s="3"/>
      <c r="C1382" s="19"/>
      <c r="D1382" s="19"/>
    </row>
    <row r="1383" spans="2:4" x14ac:dyDescent="0.2">
      <c r="B1383" s="3"/>
      <c r="C1383" s="19"/>
      <c r="D1383" s="19"/>
    </row>
    <row r="1384" spans="2:4" x14ac:dyDescent="0.2">
      <c r="B1384" s="3"/>
      <c r="C1384" s="19"/>
      <c r="D1384" s="19"/>
    </row>
    <row r="1385" spans="2:4" x14ac:dyDescent="0.2">
      <c r="B1385" s="3"/>
      <c r="C1385" s="19"/>
      <c r="D1385" s="19"/>
    </row>
    <row r="1386" spans="2:4" x14ac:dyDescent="0.2">
      <c r="B1386" s="3"/>
      <c r="C1386" s="19"/>
      <c r="D1386" s="19"/>
    </row>
    <row r="1387" spans="2:4" x14ac:dyDescent="0.2">
      <c r="B1387" s="3"/>
      <c r="C1387" s="19"/>
      <c r="D1387" s="19"/>
    </row>
    <row r="1388" spans="2:4" x14ac:dyDescent="0.2">
      <c r="B1388" s="3"/>
      <c r="C1388" s="19"/>
      <c r="D1388" s="19"/>
    </row>
    <row r="1389" spans="2:4" x14ac:dyDescent="0.2">
      <c r="B1389" s="3"/>
      <c r="C1389" s="19"/>
      <c r="D1389" s="19"/>
    </row>
    <row r="1390" spans="2:4" x14ac:dyDescent="0.2">
      <c r="B1390" s="3"/>
      <c r="C1390" s="19"/>
      <c r="D1390" s="19"/>
    </row>
    <row r="1391" spans="2:4" x14ac:dyDescent="0.2">
      <c r="B1391" s="3"/>
      <c r="C1391" s="19"/>
      <c r="D1391" s="19"/>
    </row>
    <row r="1392" spans="2:4" x14ac:dyDescent="0.2">
      <c r="B1392" s="3"/>
      <c r="C1392" s="19"/>
      <c r="D1392" s="19"/>
    </row>
    <row r="1393" spans="2:4" x14ac:dyDescent="0.2">
      <c r="B1393" s="3"/>
      <c r="C1393" s="19"/>
      <c r="D1393" s="19"/>
    </row>
    <row r="1394" spans="2:4" x14ac:dyDescent="0.2">
      <c r="B1394" s="3"/>
      <c r="C1394" s="19"/>
      <c r="D1394" s="19"/>
    </row>
    <row r="1395" spans="2:4" x14ac:dyDescent="0.2">
      <c r="B1395" s="3"/>
      <c r="C1395" s="19"/>
      <c r="D1395" s="19"/>
    </row>
    <row r="1396" spans="2:4" x14ac:dyDescent="0.2">
      <c r="B1396" s="3"/>
      <c r="C1396" s="19"/>
      <c r="D1396" s="19"/>
    </row>
    <row r="1397" spans="2:4" x14ac:dyDescent="0.2">
      <c r="B1397" s="3"/>
      <c r="C1397" s="19"/>
      <c r="D1397" s="19"/>
    </row>
    <row r="1398" spans="2:4" x14ac:dyDescent="0.2">
      <c r="B1398" s="3"/>
      <c r="C1398" s="19"/>
      <c r="D1398" s="19"/>
    </row>
    <row r="1399" spans="2:4" x14ac:dyDescent="0.2">
      <c r="B1399" s="3"/>
      <c r="C1399" s="19"/>
      <c r="D1399" s="19"/>
    </row>
    <row r="1400" spans="2:4" x14ac:dyDescent="0.2">
      <c r="B1400" s="3"/>
      <c r="C1400" s="19"/>
      <c r="D1400" s="19"/>
    </row>
    <row r="1401" spans="2:4" x14ac:dyDescent="0.2">
      <c r="B1401" s="3"/>
      <c r="C1401" s="19"/>
      <c r="D1401" s="19"/>
    </row>
    <row r="1402" spans="2:4" x14ac:dyDescent="0.2">
      <c r="B1402" s="3"/>
      <c r="C1402" s="19"/>
      <c r="D1402" s="19"/>
    </row>
    <row r="1403" spans="2:4" x14ac:dyDescent="0.2">
      <c r="B1403" s="3"/>
      <c r="C1403" s="19"/>
      <c r="D1403" s="19"/>
    </row>
    <row r="1404" spans="2:4" x14ac:dyDescent="0.2">
      <c r="B1404" s="3"/>
      <c r="C1404" s="19"/>
      <c r="D1404" s="19"/>
    </row>
    <row r="1405" spans="2:4" x14ac:dyDescent="0.2">
      <c r="B1405" s="3"/>
      <c r="C1405" s="19"/>
      <c r="D1405" s="19"/>
    </row>
    <row r="1406" spans="2:4" x14ac:dyDescent="0.2">
      <c r="B1406" s="3"/>
      <c r="C1406" s="19"/>
      <c r="D1406" s="19"/>
    </row>
    <row r="1407" spans="2:4" x14ac:dyDescent="0.2">
      <c r="B1407" s="3"/>
      <c r="C1407" s="19"/>
      <c r="D1407" s="19"/>
    </row>
    <row r="1408" spans="2:4" x14ac:dyDescent="0.2">
      <c r="B1408" s="3"/>
      <c r="C1408" s="19"/>
      <c r="D1408" s="19"/>
    </row>
    <row r="1409" spans="2:4" x14ac:dyDescent="0.2">
      <c r="B1409" s="3"/>
      <c r="C1409" s="19"/>
      <c r="D1409" s="19"/>
    </row>
    <row r="1410" spans="2:4" x14ac:dyDescent="0.2">
      <c r="B1410" s="3"/>
      <c r="C1410" s="19"/>
      <c r="D1410" s="19"/>
    </row>
    <row r="1411" spans="2:4" x14ac:dyDescent="0.2">
      <c r="B1411" s="3"/>
      <c r="C1411" s="19"/>
      <c r="D1411" s="19"/>
    </row>
    <row r="1412" spans="2:4" x14ac:dyDescent="0.2">
      <c r="B1412" s="3"/>
      <c r="C1412" s="19"/>
      <c r="D1412" s="19"/>
    </row>
    <row r="1413" spans="2:4" x14ac:dyDescent="0.2">
      <c r="B1413" s="3"/>
      <c r="C1413" s="19"/>
      <c r="D1413" s="19"/>
    </row>
    <row r="1414" spans="2:4" x14ac:dyDescent="0.2">
      <c r="B1414" s="3"/>
      <c r="C1414" s="19"/>
      <c r="D1414" s="19"/>
    </row>
    <row r="1415" spans="2:4" x14ac:dyDescent="0.2">
      <c r="B1415" s="3"/>
      <c r="C1415" s="19"/>
      <c r="D1415" s="19"/>
    </row>
    <row r="1416" spans="2:4" x14ac:dyDescent="0.2">
      <c r="B1416" s="3"/>
      <c r="C1416" s="19"/>
      <c r="D1416" s="19"/>
    </row>
    <row r="1417" spans="2:4" x14ac:dyDescent="0.2">
      <c r="B1417" s="3"/>
      <c r="C1417" s="19"/>
      <c r="D1417" s="19"/>
    </row>
    <row r="1418" spans="2:4" x14ac:dyDescent="0.2">
      <c r="B1418" s="3"/>
      <c r="C1418" s="19"/>
      <c r="D1418" s="19"/>
    </row>
    <row r="1419" spans="2:4" x14ac:dyDescent="0.2">
      <c r="B1419" s="3"/>
      <c r="C1419" s="19"/>
      <c r="D1419" s="19"/>
    </row>
    <row r="1420" spans="2:4" x14ac:dyDescent="0.2">
      <c r="B1420" s="3"/>
      <c r="C1420" s="19"/>
      <c r="D1420" s="19"/>
    </row>
    <row r="1421" spans="2:4" x14ac:dyDescent="0.2">
      <c r="B1421" s="3"/>
      <c r="C1421" s="19"/>
      <c r="D1421" s="19"/>
    </row>
    <row r="1422" spans="2:4" x14ac:dyDescent="0.2">
      <c r="B1422" s="3"/>
      <c r="C1422" s="19"/>
      <c r="D1422" s="19"/>
    </row>
    <row r="1423" spans="2:4" x14ac:dyDescent="0.2">
      <c r="B1423" s="3"/>
      <c r="C1423" s="19"/>
      <c r="D1423" s="19"/>
    </row>
    <row r="1424" spans="2:4" x14ac:dyDescent="0.2">
      <c r="B1424" s="3"/>
      <c r="C1424" s="19"/>
      <c r="D1424" s="19"/>
    </row>
    <row r="1425" spans="2:4" x14ac:dyDescent="0.2">
      <c r="B1425" s="3"/>
      <c r="C1425" s="19"/>
      <c r="D1425" s="19"/>
    </row>
    <row r="1426" spans="2:4" x14ac:dyDescent="0.2">
      <c r="B1426" s="3"/>
      <c r="C1426" s="19"/>
      <c r="D1426" s="19"/>
    </row>
    <row r="1427" spans="2:4" x14ac:dyDescent="0.2">
      <c r="B1427" s="3"/>
      <c r="C1427" s="19"/>
      <c r="D1427" s="19"/>
    </row>
    <row r="1428" spans="2:4" x14ac:dyDescent="0.2">
      <c r="B1428" s="3"/>
      <c r="C1428" s="19"/>
      <c r="D1428" s="19"/>
    </row>
    <row r="1429" spans="2:4" x14ac:dyDescent="0.2">
      <c r="B1429" s="3"/>
      <c r="C1429" s="19"/>
      <c r="D1429" s="19"/>
    </row>
    <row r="1430" spans="2:4" x14ac:dyDescent="0.2">
      <c r="B1430" s="3"/>
      <c r="C1430" s="19"/>
      <c r="D1430" s="19"/>
    </row>
    <row r="1431" spans="2:4" x14ac:dyDescent="0.2">
      <c r="B1431" s="3"/>
      <c r="C1431" s="19"/>
      <c r="D1431" s="19"/>
    </row>
    <row r="1432" spans="2:4" x14ac:dyDescent="0.2">
      <c r="B1432" s="3"/>
      <c r="C1432" s="19"/>
      <c r="D1432" s="19"/>
    </row>
    <row r="1433" spans="2:4" x14ac:dyDescent="0.2">
      <c r="B1433" s="3"/>
      <c r="C1433" s="19"/>
      <c r="D1433" s="19"/>
    </row>
    <row r="1434" spans="2:4" x14ac:dyDescent="0.2">
      <c r="B1434" s="3"/>
      <c r="C1434" s="19"/>
      <c r="D1434" s="19"/>
    </row>
    <row r="1435" spans="2:4" x14ac:dyDescent="0.2">
      <c r="B1435" s="3"/>
      <c r="C1435" s="19"/>
      <c r="D1435" s="19"/>
    </row>
    <row r="1436" spans="2:4" x14ac:dyDescent="0.2">
      <c r="B1436" s="3"/>
      <c r="C1436" s="19"/>
      <c r="D1436" s="19"/>
    </row>
    <row r="1437" spans="2:4" x14ac:dyDescent="0.2">
      <c r="B1437" s="3"/>
      <c r="C1437" s="19"/>
      <c r="D1437" s="19"/>
    </row>
    <row r="1438" spans="2:4" x14ac:dyDescent="0.2">
      <c r="B1438" s="3"/>
      <c r="C1438" s="19"/>
      <c r="D1438" s="19"/>
    </row>
    <row r="1439" spans="2:4" x14ac:dyDescent="0.2">
      <c r="B1439" s="3"/>
      <c r="C1439" s="19"/>
      <c r="D1439" s="19"/>
    </row>
    <row r="1440" spans="2:4" x14ac:dyDescent="0.2">
      <c r="B1440" s="3"/>
      <c r="C1440" s="19"/>
      <c r="D1440" s="19"/>
    </row>
    <row r="1441" spans="2:4" x14ac:dyDescent="0.2">
      <c r="B1441" s="3"/>
      <c r="C1441" s="19"/>
      <c r="D1441" s="19"/>
    </row>
    <row r="1442" spans="2:4" x14ac:dyDescent="0.2">
      <c r="B1442" s="3"/>
      <c r="C1442" s="19"/>
      <c r="D1442" s="19"/>
    </row>
    <row r="1443" spans="2:4" x14ac:dyDescent="0.2">
      <c r="B1443" s="3"/>
      <c r="C1443" s="19"/>
      <c r="D1443" s="19"/>
    </row>
    <row r="1444" spans="2:4" x14ac:dyDescent="0.2">
      <c r="B1444" s="3"/>
      <c r="C1444" s="19"/>
      <c r="D1444" s="19"/>
    </row>
    <row r="1445" spans="2:4" x14ac:dyDescent="0.2">
      <c r="B1445" s="3"/>
      <c r="C1445" s="19"/>
      <c r="D1445" s="19"/>
    </row>
    <row r="1446" spans="2:4" x14ac:dyDescent="0.2">
      <c r="B1446" s="3"/>
      <c r="C1446" s="19"/>
      <c r="D1446" s="19"/>
    </row>
    <row r="1447" spans="2:4" x14ac:dyDescent="0.2">
      <c r="B1447" s="3"/>
      <c r="C1447" s="19"/>
      <c r="D1447" s="19"/>
    </row>
    <row r="1448" spans="2:4" x14ac:dyDescent="0.2">
      <c r="B1448" s="3"/>
      <c r="C1448" s="19"/>
      <c r="D1448" s="19"/>
    </row>
    <row r="1449" spans="2:4" x14ac:dyDescent="0.2">
      <c r="B1449" s="3"/>
      <c r="C1449" s="19"/>
      <c r="D1449" s="19"/>
    </row>
    <row r="1450" spans="2:4" x14ac:dyDescent="0.2">
      <c r="B1450" s="3"/>
      <c r="C1450" s="19"/>
      <c r="D1450" s="19"/>
    </row>
    <row r="1451" spans="2:4" x14ac:dyDescent="0.2">
      <c r="B1451" s="3"/>
      <c r="C1451" s="19"/>
      <c r="D1451" s="19"/>
    </row>
    <row r="1452" spans="2:4" x14ac:dyDescent="0.2">
      <c r="B1452" s="3"/>
      <c r="C1452" s="19"/>
      <c r="D1452" s="19"/>
    </row>
    <row r="1453" spans="2:4" x14ac:dyDescent="0.2">
      <c r="B1453" s="3"/>
      <c r="C1453" s="19"/>
      <c r="D1453" s="19"/>
    </row>
    <row r="1454" spans="2:4" x14ac:dyDescent="0.2">
      <c r="B1454" s="3"/>
      <c r="C1454" s="19"/>
      <c r="D1454" s="19"/>
    </row>
    <row r="1455" spans="2:4" x14ac:dyDescent="0.2">
      <c r="B1455" s="3"/>
      <c r="C1455" s="19"/>
      <c r="D1455" s="19"/>
    </row>
    <row r="1456" spans="2:4" x14ac:dyDescent="0.2">
      <c r="B1456" s="3"/>
      <c r="C1456" s="19"/>
      <c r="D1456" s="19"/>
    </row>
    <row r="1457" spans="2:4" x14ac:dyDescent="0.2">
      <c r="B1457" s="3"/>
      <c r="C1457" s="19"/>
      <c r="D1457" s="19"/>
    </row>
    <row r="1458" spans="2:4" x14ac:dyDescent="0.2">
      <c r="B1458" s="3"/>
      <c r="C1458" s="19"/>
      <c r="D1458" s="19"/>
    </row>
    <row r="1459" spans="2:4" x14ac:dyDescent="0.2">
      <c r="B1459" s="3"/>
      <c r="C1459" s="19"/>
      <c r="D1459" s="19"/>
    </row>
    <row r="1460" spans="2:4" x14ac:dyDescent="0.2">
      <c r="B1460" s="3"/>
      <c r="C1460" s="19"/>
      <c r="D1460" s="19"/>
    </row>
    <row r="1461" spans="2:4" x14ac:dyDescent="0.2">
      <c r="B1461" s="3"/>
      <c r="C1461" s="19"/>
      <c r="D1461" s="19"/>
    </row>
    <row r="1462" spans="2:4" x14ac:dyDescent="0.2">
      <c r="B1462" s="3"/>
      <c r="C1462" s="19"/>
      <c r="D1462" s="19"/>
    </row>
    <row r="1463" spans="2:4" x14ac:dyDescent="0.2">
      <c r="B1463" s="3"/>
      <c r="C1463" s="19"/>
      <c r="D1463" s="19"/>
    </row>
    <row r="1464" spans="2:4" x14ac:dyDescent="0.2">
      <c r="B1464" s="3"/>
      <c r="C1464" s="19"/>
      <c r="D1464" s="19"/>
    </row>
    <row r="1465" spans="2:4" x14ac:dyDescent="0.2">
      <c r="B1465" s="3"/>
      <c r="C1465" s="19"/>
      <c r="D1465" s="19"/>
    </row>
    <row r="1466" spans="2:4" x14ac:dyDescent="0.2">
      <c r="B1466" s="3"/>
      <c r="C1466" s="19"/>
      <c r="D1466" s="19"/>
    </row>
    <row r="1467" spans="2:4" x14ac:dyDescent="0.2">
      <c r="B1467" s="3"/>
      <c r="C1467" s="19"/>
      <c r="D1467" s="19"/>
    </row>
    <row r="1468" spans="2:4" x14ac:dyDescent="0.2">
      <c r="B1468" s="3"/>
      <c r="C1468" s="19"/>
      <c r="D1468" s="19"/>
    </row>
    <row r="1469" spans="2:4" x14ac:dyDescent="0.2">
      <c r="B1469" s="3"/>
      <c r="C1469" s="19"/>
      <c r="D1469" s="19"/>
    </row>
    <row r="1470" spans="2:4" x14ac:dyDescent="0.2">
      <c r="B1470" s="3"/>
      <c r="C1470" s="19"/>
      <c r="D1470" s="19"/>
    </row>
    <row r="1471" spans="2:4" x14ac:dyDescent="0.2">
      <c r="B1471" s="3"/>
      <c r="C1471" s="19"/>
      <c r="D1471" s="19"/>
    </row>
    <row r="1472" spans="2:4" x14ac:dyDescent="0.2">
      <c r="B1472" s="3"/>
      <c r="C1472" s="19"/>
      <c r="D1472" s="19"/>
    </row>
    <row r="1473" spans="2:4" x14ac:dyDescent="0.2">
      <c r="B1473" s="3"/>
      <c r="C1473" s="19"/>
      <c r="D1473" s="19"/>
    </row>
    <row r="1474" spans="2:4" x14ac:dyDescent="0.2">
      <c r="B1474" s="3"/>
      <c r="C1474" s="19"/>
      <c r="D1474" s="19"/>
    </row>
    <row r="1475" spans="2:4" x14ac:dyDescent="0.2">
      <c r="B1475" s="3"/>
      <c r="C1475" s="19"/>
      <c r="D1475" s="19"/>
    </row>
    <row r="1476" spans="2:4" x14ac:dyDescent="0.2">
      <c r="B1476" s="3"/>
      <c r="C1476" s="19"/>
      <c r="D1476" s="19"/>
    </row>
    <row r="1477" spans="2:4" x14ac:dyDescent="0.2">
      <c r="B1477" s="3"/>
      <c r="C1477" s="19"/>
      <c r="D1477" s="19"/>
    </row>
    <row r="1478" spans="2:4" x14ac:dyDescent="0.2">
      <c r="B1478" s="3"/>
      <c r="C1478" s="19"/>
      <c r="D1478" s="19"/>
    </row>
    <row r="1479" spans="2:4" x14ac:dyDescent="0.2">
      <c r="B1479" s="3"/>
      <c r="C1479" s="19"/>
      <c r="D1479" s="19"/>
    </row>
    <row r="1480" spans="2:4" x14ac:dyDescent="0.2">
      <c r="B1480" s="3"/>
      <c r="C1480" s="19"/>
      <c r="D1480" s="19"/>
    </row>
    <row r="1481" spans="2:4" x14ac:dyDescent="0.2">
      <c r="B1481" s="3"/>
      <c r="C1481" s="19"/>
      <c r="D1481" s="19"/>
    </row>
    <row r="1482" spans="2:4" x14ac:dyDescent="0.2">
      <c r="B1482" s="3"/>
      <c r="C1482" s="19"/>
      <c r="D1482" s="19"/>
    </row>
    <row r="1483" spans="2:4" x14ac:dyDescent="0.2">
      <c r="B1483" s="3"/>
      <c r="C1483" s="19"/>
      <c r="D1483" s="19"/>
    </row>
    <row r="1484" spans="2:4" x14ac:dyDescent="0.2">
      <c r="B1484" s="3"/>
      <c r="C1484" s="19"/>
      <c r="D1484" s="19"/>
    </row>
    <row r="1485" spans="2:4" x14ac:dyDescent="0.2">
      <c r="B1485" s="3"/>
      <c r="C1485" s="19"/>
      <c r="D1485" s="19"/>
    </row>
    <row r="1486" spans="2:4" x14ac:dyDescent="0.2">
      <c r="B1486" s="3"/>
      <c r="C1486" s="19"/>
      <c r="D1486" s="19"/>
    </row>
    <row r="1487" spans="2:4" x14ac:dyDescent="0.2">
      <c r="B1487" s="3"/>
      <c r="C1487" s="19"/>
      <c r="D1487" s="19"/>
    </row>
    <row r="1488" spans="2:4" x14ac:dyDescent="0.2">
      <c r="B1488" s="3"/>
      <c r="C1488" s="19"/>
      <c r="D1488" s="19"/>
    </row>
    <row r="1489" spans="2:4" x14ac:dyDescent="0.2">
      <c r="B1489" s="3"/>
      <c r="C1489" s="19"/>
      <c r="D1489" s="19"/>
    </row>
    <row r="1490" spans="2:4" x14ac:dyDescent="0.2">
      <c r="B1490" s="3"/>
      <c r="C1490" s="19"/>
      <c r="D1490" s="19"/>
    </row>
    <row r="1491" spans="2:4" x14ac:dyDescent="0.2">
      <c r="B1491" s="3"/>
      <c r="C1491" s="19"/>
      <c r="D1491" s="19"/>
    </row>
    <row r="1492" spans="2:4" x14ac:dyDescent="0.2">
      <c r="B1492" s="3"/>
      <c r="C1492" s="19"/>
      <c r="D1492" s="19"/>
    </row>
    <row r="1493" spans="2:4" x14ac:dyDescent="0.2">
      <c r="B1493" s="3"/>
      <c r="C1493" s="19"/>
      <c r="D1493" s="19"/>
    </row>
    <row r="1494" spans="2:4" x14ac:dyDescent="0.2">
      <c r="B1494" s="3"/>
      <c r="C1494" s="19"/>
      <c r="D1494" s="19"/>
    </row>
    <row r="1495" spans="2:4" x14ac:dyDescent="0.2">
      <c r="B1495" s="3"/>
      <c r="C1495" s="19"/>
      <c r="D1495" s="19"/>
    </row>
    <row r="1496" spans="2:4" x14ac:dyDescent="0.2">
      <c r="B1496" s="3"/>
      <c r="C1496" s="19"/>
      <c r="D1496" s="19"/>
    </row>
    <row r="1497" spans="2:4" x14ac:dyDescent="0.2">
      <c r="B1497" s="3"/>
      <c r="C1497" s="19"/>
      <c r="D1497" s="19"/>
    </row>
    <row r="1498" spans="2:4" x14ac:dyDescent="0.2">
      <c r="B1498" s="3"/>
      <c r="C1498" s="19"/>
      <c r="D1498" s="19"/>
    </row>
    <row r="1499" spans="2:4" x14ac:dyDescent="0.2">
      <c r="B1499" s="3"/>
      <c r="C1499" s="19"/>
      <c r="D1499" s="19"/>
    </row>
    <row r="1500" spans="2:4" x14ac:dyDescent="0.2">
      <c r="B1500" s="3"/>
      <c r="C1500" s="19"/>
      <c r="D1500" s="19"/>
    </row>
    <row r="1501" spans="2:4" x14ac:dyDescent="0.2">
      <c r="B1501" s="3"/>
      <c r="C1501" s="19"/>
      <c r="D1501" s="19"/>
    </row>
    <row r="1502" spans="2:4" x14ac:dyDescent="0.2">
      <c r="B1502" s="3"/>
      <c r="C1502" s="19"/>
      <c r="D1502" s="19"/>
    </row>
    <row r="1503" spans="2:4" x14ac:dyDescent="0.2">
      <c r="B1503" s="3"/>
      <c r="C1503" s="19"/>
      <c r="D1503" s="19"/>
    </row>
    <row r="1504" spans="2:4" x14ac:dyDescent="0.2">
      <c r="B1504" s="3"/>
      <c r="C1504" s="19"/>
      <c r="D1504" s="19"/>
    </row>
    <row r="1505" spans="2:4" x14ac:dyDescent="0.2">
      <c r="B1505" s="3"/>
      <c r="C1505" s="19"/>
      <c r="D1505" s="19"/>
    </row>
    <row r="1506" spans="2:4" x14ac:dyDescent="0.2">
      <c r="B1506" s="3"/>
      <c r="C1506" s="19"/>
      <c r="D1506" s="19"/>
    </row>
    <row r="1507" spans="2:4" x14ac:dyDescent="0.2">
      <c r="B1507" s="3"/>
    </row>
    <row r="1508" spans="2:4" x14ac:dyDescent="0.2">
      <c r="B1508" s="3"/>
    </row>
    <row r="1509" spans="2:4" x14ac:dyDescent="0.2">
      <c r="B1509" s="3"/>
    </row>
    <row r="1510" spans="2:4" x14ac:dyDescent="0.2">
      <c r="B1510" s="3"/>
    </row>
    <row r="1511" spans="2:4" x14ac:dyDescent="0.2">
      <c r="B1511" s="3"/>
    </row>
    <row r="1512" spans="2:4" x14ac:dyDescent="0.2">
      <c r="B1512" s="3"/>
    </row>
    <row r="1513" spans="2:4" x14ac:dyDescent="0.2">
      <c r="B1513" s="3"/>
    </row>
    <row r="1514" spans="2:4" x14ac:dyDescent="0.2">
      <c r="B1514" s="3"/>
    </row>
    <row r="1515" spans="2:4" x14ac:dyDescent="0.2">
      <c r="B1515" s="3"/>
    </row>
    <row r="1516" spans="2:4" x14ac:dyDescent="0.2">
      <c r="B1516" s="3"/>
    </row>
    <row r="1517" spans="2:4" x14ac:dyDescent="0.2">
      <c r="B1517" s="3"/>
    </row>
    <row r="1518" spans="2:4" x14ac:dyDescent="0.2">
      <c r="B1518" s="3"/>
    </row>
    <row r="1519" spans="2:4" x14ac:dyDescent="0.2">
      <c r="B1519" s="3"/>
    </row>
    <row r="1520" spans="2:4" x14ac:dyDescent="0.2">
      <c r="B1520" s="3"/>
    </row>
    <row r="1521" spans="2:2" x14ac:dyDescent="0.2">
      <c r="B1521" s="3"/>
    </row>
    <row r="1522" spans="2:2" x14ac:dyDescent="0.2">
      <c r="B1522" s="3"/>
    </row>
    <row r="1523" spans="2:2" x14ac:dyDescent="0.2">
      <c r="B1523" s="3"/>
    </row>
    <row r="1524" spans="2:2" x14ac:dyDescent="0.2">
      <c r="B1524" s="3"/>
    </row>
    <row r="1525" spans="2:2" x14ac:dyDescent="0.2">
      <c r="B1525" s="3"/>
    </row>
    <row r="1526" spans="2:2" x14ac:dyDescent="0.2">
      <c r="B1526" s="3"/>
    </row>
    <row r="1527" spans="2:2" x14ac:dyDescent="0.2">
      <c r="B1527" s="3"/>
    </row>
    <row r="1528" spans="2:2" x14ac:dyDescent="0.2">
      <c r="B1528" s="3"/>
    </row>
    <row r="1529" spans="2:2" x14ac:dyDescent="0.2">
      <c r="B1529" s="3"/>
    </row>
    <row r="1530" spans="2:2" x14ac:dyDescent="0.2">
      <c r="B1530" s="3"/>
    </row>
    <row r="1531" spans="2:2" x14ac:dyDescent="0.2">
      <c r="B1531" s="3"/>
    </row>
    <row r="1532" spans="2:2" x14ac:dyDescent="0.2">
      <c r="B1532" s="3"/>
    </row>
    <row r="1533" spans="2:2" x14ac:dyDescent="0.2">
      <c r="B1533" s="3"/>
    </row>
    <row r="1534" spans="2:2" x14ac:dyDescent="0.2">
      <c r="B1534" s="3"/>
    </row>
    <row r="1535" spans="2:2" x14ac:dyDescent="0.2">
      <c r="B1535" s="3"/>
    </row>
    <row r="1536" spans="2:2" x14ac:dyDescent="0.2">
      <c r="B1536" s="3"/>
    </row>
    <row r="1537" spans="2:2" x14ac:dyDescent="0.2">
      <c r="B1537" s="3"/>
    </row>
    <row r="1538" spans="2:2" x14ac:dyDescent="0.2">
      <c r="B1538" s="3"/>
    </row>
    <row r="1539" spans="2:2" x14ac:dyDescent="0.2">
      <c r="B1539" s="3"/>
    </row>
    <row r="1540" spans="2:2" x14ac:dyDescent="0.2">
      <c r="B1540" s="3"/>
    </row>
    <row r="1541" spans="2:2" x14ac:dyDescent="0.2">
      <c r="B1541" s="3"/>
    </row>
    <row r="1542" spans="2:2" x14ac:dyDescent="0.2">
      <c r="B1542" s="3"/>
    </row>
    <row r="1543" spans="2:2" x14ac:dyDescent="0.2">
      <c r="B1543" s="3"/>
    </row>
    <row r="1544" spans="2:2" x14ac:dyDescent="0.2">
      <c r="B1544" s="3"/>
    </row>
    <row r="1545" spans="2:2" x14ac:dyDescent="0.2">
      <c r="B1545" s="3"/>
    </row>
    <row r="1546" spans="2:2" x14ac:dyDescent="0.2">
      <c r="B1546" s="3"/>
    </row>
    <row r="1547" spans="2:2" x14ac:dyDescent="0.2">
      <c r="B1547" s="3"/>
    </row>
    <row r="1548" spans="2:2" x14ac:dyDescent="0.2">
      <c r="B1548" s="3"/>
    </row>
    <row r="1549" spans="2:2" x14ac:dyDescent="0.2">
      <c r="B1549" s="3"/>
    </row>
    <row r="1550" spans="2:2" x14ac:dyDescent="0.2">
      <c r="B1550" s="3"/>
    </row>
    <row r="1551" spans="2:2" x14ac:dyDescent="0.2">
      <c r="B1551" s="3"/>
    </row>
    <row r="1552" spans="2:2" x14ac:dyDescent="0.2">
      <c r="B1552" s="3"/>
    </row>
    <row r="1553" spans="2:2" x14ac:dyDescent="0.2">
      <c r="B1553" s="3"/>
    </row>
    <row r="1554" spans="2:2" x14ac:dyDescent="0.2">
      <c r="B1554" s="3"/>
    </row>
    <row r="1555" spans="2:2" x14ac:dyDescent="0.2">
      <c r="B1555" s="3"/>
    </row>
    <row r="1556" spans="2:2" x14ac:dyDescent="0.2">
      <c r="B1556" s="3"/>
    </row>
    <row r="1557" spans="2:2" x14ac:dyDescent="0.2">
      <c r="B1557" s="3"/>
    </row>
    <row r="1558" spans="2:2" x14ac:dyDescent="0.2">
      <c r="B1558" s="3"/>
    </row>
    <row r="1559" spans="2:2" x14ac:dyDescent="0.2">
      <c r="B1559" s="3"/>
    </row>
    <row r="1560" spans="2:2" x14ac:dyDescent="0.2">
      <c r="B1560" s="3"/>
    </row>
    <row r="1561" spans="2:2" x14ac:dyDescent="0.2">
      <c r="B1561" s="3"/>
    </row>
    <row r="1562" spans="2:2" x14ac:dyDescent="0.2">
      <c r="B1562" s="3"/>
    </row>
    <row r="1563" spans="2:2" x14ac:dyDescent="0.2">
      <c r="B1563" s="3"/>
    </row>
    <row r="1564" spans="2:2" x14ac:dyDescent="0.2">
      <c r="B1564" s="3"/>
    </row>
    <row r="1565" spans="2:2" x14ac:dyDescent="0.2">
      <c r="B1565" s="3"/>
    </row>
    <row r="1566" spans="2:2" x14ac:dyDescent="0.2">
      <c r="B1566" s="3"/>
    </row>
    <row r="1567" spans="2:2" x14ac:dyDescent="0.2">
      <c r="B1567" s="3"/>
    </row>
    <row r="1568" spans="2:2" x14ac:dyDescent="0.2">
      <c r="B1568" s="3"/>
    </row>
    <row r="1569" spans="2:2" x14ac:dyDescent="0.2">
      <c r="B1569" s="3"/>
    </row>
    <row r="1570" spans="2:2" x14ac:dyDescent="0.2">
      <c r="B1570" s="3"/>
    </row>
    <row r="1571" spans="2:2" x14ac:dyDescent="0.2">
      <c r="B1571" s="3"/>
    </row>
    <row r="1572" spans="2:2" x14ac:dyDescent="0.2">
      <c r="B1572" s="3"/>
    </row>
    <row r="1573" spans="2:2" x14ac:dyDescent="0.2">
      <c r="B1573" s="3"/>
    </row>
    <row r="1574" spans="2:2" x14ac:dyDescent="0.2">
      <c r="B1574" s="3"/>
    </row>
    <row r="1575" spans="2:2" x14ac:dyDescent="0.2">
      <c r="B1575" s="3"/>
    </row>
    <row r="1576" spans="2:2" x14ac:dyDescent="0.2">
      <c r="B1576" s="3"/>
    </row>
    <row r="1577" spans="2:2" x14ac:dyDescent="0.2">
      <c r="B1577" s="3"/>
    </row>
    <row r="1578" spans="2:2" x14ac:dyDescent="0.2">
      <c r="B1578" s="3"/>
    </row>
    <row r="1579" spans="2:2" x14ac:dyDescent="0.2">
      <c r="B1579" s="3"/>
    </row>
    <row r="1580" spans="2:2" x14ac:dyDescent="0.2">
      <c r="B1580" s="3"/>
    </row>
    <row r="1581" spans="2:2" x14ac:dyDescent="0.2">
      <c r="B1581" s="3"/>
    </row>
    <row r="1582" spans="2:2" x14ac:dyDescent="0.2">
      <c r="B1582" s="3"/>
    </row>
    <row r="1583" spans="2:2" x14ac:dyDescent="0.2">
      <c r="B1583" s="3"/>
    </row>
    <row r="1584" spans="2:2" x14ac:dyDescent="0.2">
      <c r="B1584" s="3"/>
    </row>
    <row r="1585" spans="2:2" x14ac:dyDescent="0.2">
      <c r="B1585" s="3"/>
    </row>
    <row r="1586" spans="2:2" x14ac:dyDescent="0.2">
      <c r="B1586" s="3"/>
    </row>
    <row r="1587" spans="2:2" x14ac:dyDescent="0.2">
      <c r="B1587" s="3"/>
    </row>
    <row r="1588" spans="2:2" x14ac:dyDescent="0.2">
      <c r="B1588" s="3"/>
    </row>
    <row r="1589" spans="2:2" x14ac:dyDescent="0.2">
      <c r="B1589" s="3"/>
    </row>
    <row r="1590" spans="2:2" x14ac:dyDescent="0.2">
      <c r="B1590" s="3"/>
    </row>
    <row r="1591" spans="2:2" x14ac:dyDescent="0.2">
      <c r="B1591" s="3"/>
    </row>
    <row r="1592" spans="2:2" x14ac:dyDescent="0.2">
      <c r="B1592" s="3"/>
    </row>
    <row r="1593" spans="2:2" x14ac:dyDescent="0.2">
      <c r="B1593" s="3"/>
    </row>
    <row r="1594" spans="2:2" x14ac:dyDescent="0.2">
      <c r="B1594" s="3"/>
    </row>
    <row r="1595" spans="2:2" x14ac:dyDescent="0.2">
      <c r="B1595" s="3"/>
    </row>
    <row r="1596" spans="2:2" x14ac:dyDescent="0.2">
      <c r="B1596" s="3"/>
    </row>
    <row r="1597" spans="2:2" x14ac:dyDescent="0.2">
      <c r="B1597" s="3"/>
    </row>
    <row r="1598" spans="2:2" x14ac:dyDescent="0.2">
      <c r="B1598" s="3"/>
    </row>
    <row r="1599" spans="2:2" x14ac:dyDescent="0.2">
      <c r="B1599" s="3"/>
    </row>
    <row r="1600" spans="2:2" x14ac:dyDescent="0.2">
      <c r="B1600" s="3"/>
    </row>
    <row r="1601" spans="2:2" x14ac:dyDescent="0.2">
      <c r="B1601" s="3"/>
    </row>
    <row r="1602" spans="2:2" x14ac:dyDescent="0.2">
      <c r="B1602" s="3"/>
    </row>
    <row r="1603" spans="2:2" x14ac:dyDescent="0.2">
      <c r="B1603" s="3"/>
    </row>
    <row r="1604" spans="2:2" x14ac:dyDescent="0.2">
      <c r="B1604" s="3"/>
    </row>
    <row r="1605" spans="2:2" x14ac:dyDescent="0.2">
      <c r="B1605" s="3"/>
    </row>
    <row r="1606" spans="2:2" x14ac:dyDescent="0.2">
      <c r="B1606" s="3"/>
    </row>
    <row r="1607" spans="2:2" x14ac:dyDescent="0.2">
      <c r="B1607" s="3"/>
    </row>
    <row r="1608" spans="2:2" x14ac:dyDescent="0.2">
      <c r="B1608" s="3"/>
    </row>
    <row r="1609" spans="2:2" x14ac:dyDescent="0.2">
      <c r="B1609" s="3"/>
    </row>
    <row r="1610" spans="2:2" x14ac:dyDescent="0.2">
      <c r="B1610" s="3"/>
    </row>
    <row r="1611" spans="2:2" x14ac:dyDescent="0.2">
      <c r="B1611" s="3"/>
    </row>
    <row r="1612" spans="2:2" x14ac:dyDescent="0.2">
      <c r="B1612" s="3"/>
    </row>
    <row r="1613" spans="2:2" x14ac:dyDescent="0.2">
      <c r="B1613" s="3"/>
    </row>
    <row r="1614" spans="2:2" x14ac:dyDescent="0.2">
      <c r="B1614" s="3"/>
    </row>
    <row r="1615" spans="2:2" x14ac:dyDescent="0.2">
      <c r="B1615" s="3"/>
    </row>
    <row r="1616" spans="2:2" x14ac:dyDescent="0.2">
      <c r="B1616" s="3"/>
    </row>
    <row r="1617" spans="2:2" x14ac:dyDescent="0.2">
      <c r="B1617" s="3"/>
    </row>
    <row r="1618" spans="2:2" x14ac:dyDescent="0.2">
      <c r="B1618" s="3"/>
    </row>
    <row r="1619" spans="2:2" x14ac:dyDescent="0.2">
      <c r="B1619" s="3"/>
    </row>
    <row r="1620" spans="2:2" x14ac:dyDescent="0.2">
      <c r="B1620" s="3"/>
    </row>
    <row r="1621" spans="2:2" x14ac:dyDescent="0.2">
      <c r="B1621" s="3"/>
    </row>
    <row r="1622" spans="2:2" x14ac:dyDescent="0.2">
      <c r="B1622" s="3"/>
    </row>
    <row r="1623" spans="2:2" x14ac:dyDescent="0.2">
      <c r="B1623" s="3"/>
    </row>
    <row r="1624" spans="2:2" x14ac:dyDescent="0.2">
      <c r="B1624" s="3"/>
    </row>
    <row r="1625" spans="2:2" x14ac:dyDescent="0.2">
      <c r="B1625" s="3"/>
    </row>
    <row r="1626" spans="2:2" x14ac:dyDescent="0.2">
      <c r="B1626" s="3"/>
    </row>
    <row r="1627" spans="2:2" x14ac:dyDescent="0.2">
      <c r="B1627" s="3"/>
    </row>
    <row r="1628" spans="2:2" x14ac:dyDescent="0.2">
      <c r="B1628" s="3"/>
    </row>
    <row r="1629" spans="2:2" x14ac:dyDescent="0.2">
      <c r="B1629" s="3"/>
    </row>
    <row r="1630" spans="2:2" x14ac:dyDescent="0.2">
      <c r="B1630" s="3"/>
    </row>
    <row r="1631" spans="2:2" x14ac:dyDescent="0.2">
      <c r="B1631" s="3"/>
    </row>
    <row r="1632" spans="2:2" x14ac:dyDescent="0.2">
      <c r="B1632" s="3"/>
    </row>
    <row r="1633" spans="2:2" x14ac:dyDescent="0.2">
      <c r="B1633" s="3"/>
    </row>
    <row r="1634" spans="2:2" x14ac:dyDescent="0.2">
      <c r="B1634" s="3"/>
    </row>
    <row r="1635" spans="2:2" x14ac:dyDescent="0.2">
      <c r="B1635" s="3"/>
    </row>
    <row r="1636" spans="2:2" x14ac:dyDescent="0.2">
      <c r="B1636" s="3"/>
    </row>
    <row r="1637" spans="2:2" x14ac:dyDescent="0.2">
      <c r="B1637" s="3"/>
    </row>
    <row r="1638" spans="2:2" x14ac:dyDescent="0.2">
      <c r="B1638" s="3"/>
    </row>
    <row r="1639" spans="2:2" x14ac:dyDescent="0.2">
      <c r="B1639" s="3"/>
    </row>
    <row r="1640" spans="2:2" x14ac:dyDescent="0.2">
      <c r="B1640" s="3"/>
    </row>
    <row r="1641" spans="2:2" x14ac:dyDescent="0.2">
      <c r="B1641" s="3"/>
    </row>
    <row r="1642" spans="2:2" x14ac:dyDescent="0.2">
      <c r="B1642" s="3"/>
    </row>
    <row r="1643" spans="2:2" x14ac:dyDescent="0.2">
      <c r="B1643" s="3"/>
    </row>
    <row r="1644" spans="2:2" x14ac:dyDescent="0.2">
      <c r="B1644" s="3"/>
    </row>
    <row r="1645" spans="2:2" x14ac:dyDescent="0.2">
      <c r="B1645" s="3"/>
    </row>
    <row r="1646" spans="2:2" x14ac:dyDescent="0.2">
      <c r="B1646" s="3"/>
    </row>
    <row r="1647" spans="2:2" x14ac:dyDescent="0.2">
      <c r="B1647" s="3"/>
    </row>
    <row r="1648" spans="2:2" x14ac:dyDescent="0.2">
      <c r="B1648" s="3"/>
    </row>
    <row r="1649" spans="2:2" x14ac:dyDescent="0.2">
      <c r="B1649" s="3"/>
    </row>
    <row r="1650" spans="2:2" x14ac:dyDescent="0.2">
      <c r="B1650" s="3"/>
    </row>
    <row r="1651" spans="2:2" x14ac:dyDescent="0.2">
      <c r="B1651" s="3"/>
    </row>
    <row r="1652" spans="2:2" x14ac:dyDescent="0.2">
      <c r="B1652" s="3"/>
    </row>
    <row r="1653" spans="2:2" x14ac:dyDescent="0.2">
      <c r="B1653" s="3"/>
    </row>
    <row r="1654" spans="2:2" x14ac:dyDescent="0.2">
      <c r="B1654" s="3"/>
    </row>
    <row r="1655" spans="2:2" x14ac:dyDescent="0.2">
      <c r="B1655" s="3"/>
    </row>
    <row r="1656" spans="2:2" x14ac:dyDescent="0.2">
      <c r="B1656" s="3"/>
    </row>
    <row r="1657" spans="2:2" x14ac:dyDescent="0.2">
      <c r="B1657" s="3"/>
    </row>
    <row r="1658" spans="2:2" x14ac:dyDescent="0.2">
      <c r="B1658" s="3"/>
    </row>
    <row r="1659" spans="2:2" x14ac:dyDescent="0.2">
      <c r="B1659" s="3"/>
    </row>
    <row r="1660" spans="2:2" x14ac:dyDescent="0.2">
      <c r="B1660" s="3"/>
    </row>
    <row r="1661" spans="2:2" x14ac:dyDescent="0.2">
      <c r="B1661" s="3"/>
    </row>
    <row r="1662" spans="2:2" x14ac:dyDescent="0.2">
      <c r="B1662" s="3"/>
    </row>
    <row r="1663" spans="2:2" x14ac:dyDescent="0.2">
      <c r="B1663" s="3"/>
    </row>
    <row r="1664" spans="2:2" x14ac:dyDescent="0.2">
      <c r="B1664" s="3"/>
    </row>
    <row r="1665" spans="2:2" x14ac:dyDescent="0.2">
      <c r="B1665" s="3"/>
    </row>
    <row r="1666" spans="2:2" x14ac:dyDescent="0.2">
      <c r="B1666" s="3"/>
    </row>
    <row r="1667" spans="2:2" x14ac:dyDescent="0.2">
      <c r="B1667" s="3"/>
    </row>
    <row r="1668" spans="2:2" x14ac:dyDescent="0.2">
      <c r="B1668" s="3"/>
    </row>
    <row r="1669" spans="2:2" x14ac:dyDescent="0.2">
      <c r="B1669" s="3"/>
    </row>
    <row r="1670" spans="2:2" x14ac:dyDescent="0.2">
      <c r="B1670" s="3"/>
    </row>
    <row r="1671" spans="2:2" x14ac:dyDescent="0.2">
      <c r="B1671" s="3"/>
    </row>
    <row r="1672" spans="2:2" x14ac:dyDescent="0.2">
      <c r="B1672" s="3"/>
    </row>
    <row r="1673" spans="2:2" x14ac:dyDescent="0.2">
      <c r="B1673" s="3"/>
    </row>
    <row r="1674" spans="2:2" x14ac:dyDescent="0.2">
      <c r="B1674" s="3"/>
    </row>
    <row r="1675" spans="2:2" x14ac:dyDescent="0.2">
      <c r="B1675" s="3"/>
    </row>
    <row r="1676" spans="2:2" x14ac:dyDescent="0.2">
      <c r="B1676" s="3"/>
    </row>
    <row r="1677" spans="2:2" x14ac:dyDescent="0.2">
      <c r="B1677" s="3"/>
    </row>
    <row r="1678" spans="2:2" x14ac:dyDescent="0.2">
      <c r="B1678" s="3"/>
    </row>
    <row r="1679" spans="2:2" x14ac:dyDescent="0.2">
      <c r="B1679" s="3"/>
    </row>
    <row r="1680" spans="2:2" x14ac:dyDescent="0.2">
      <c r="B1680" s="3"/>
    </row>
    <row r="1681" spans="2:2" x14ac:dyDescent="0.2">
      <c r="B1681" s="3"/>
    </row>
    <row r="1682" spans="2:2" x14ac:dyDescent="0.2">
      <c r="B1682" s="3"/>
    </row>
    <row r="1683" spans="2:2" x14ac:dyDescent="0.2">
      <c r="B1683" s="3"/>
    </row>
    <row r="1684" spans="2:2" x14ac:dyDescent="0.2">
      <c r="B1684" s="3"/>
    </row>
    <row r="1685" spans="2:2" x14ac:dyDescent="0.2">
      <c r="B1685" s="3"/>
    </row>
    <row r="1686" spans="2:2" x14ac:dyDescent="0.2">
      <c r="B1686" s="3"/>
    </row>
    <row r="1687" spans="2:2" x14ac:dyDescent="0.2">
      <c r="B1687" s="3"/>
    </row>
    <row r="1688" spans="2:2" x14ac:dyDescent="0.2">
      <c r="B1688" s="3"/>
    </row>
    <row r="1689" spans="2:2" x14ac:dyDescent="0.2">
      <c r="B1689" s="3"/>
    </row>
    <row r="1690" spans="2:2" x14ac:dyDescent="0.2">
      <c r="B1690" s="3"/>
    </row>
    <row r="1691" spans="2:2" x14ac:dyDescent="0.2">
      <c r="B1691" s="3"/>
    </row>
    <row r="1692" spans="2:2" x14ac:dyDescent="0.2">
      <c r="B1692" s="3"/>
    </row>
    <row r="1693" spans="2:2" x14ac:dyDescent="0.2">
      <c r="B1693" s="3"/>
    </row>
    <row r="1694" spans="2:2" x14ac:dyDescent="0.2">
      <c r="B1694" s="3"/>
    </row>
    <row r="1695" spans="2:2" x14ac:dyDescent="0.2">
      <c r="B1695" s="3"/>
    </row>
    <row r="1696" spans="2:2" x14ac:dyDescent="0.2">
      <c r="B1696" s="3"/>
    </row>
    <row r="1697" spans="2:2" x14ac:dyDescent="0.2">
      <c r="B1697" s="3"/>
    </row>
    <row r="1698" spans="2:2" x14ac:dyDescent="0.2">
      <c r="B1698" s="3"/>
    </row>
    <row r="1699" spans="2:2" x14ac:dyDescent="0.2">
      <c r="B1699" s="3"/>
    </row>
    <row r="1700" spans="2:2" x14ac:dyDescent="0.2">
      <c r="B1700" s="3"/>
    </row>
    <row r="1701" spans="2:2" x14ac:dyDescent="0.2">
      <c r="B1701" s="3"/>
    </row>
    <row r="1702" spans="2:2" x14ac:dyDescent="0.2">
      <c r="B1702" s="3"/>
    </row>
    <row r="1703" spans="2:2" x14ac:dyDescent="0.2">
      <c r="B1703" s="3"/>
    </row>
    <row r="1704" spans="2:2" x14ac:dyDescent="0.2">
      <c r="B1704" s="3"/>
    </row>
    <row r="1705" spans="2:2" x14ac:dyDescent="0.2">
      <c r="B1705" s="3"/>
    </row>
    <row r="1706" spans="2:2" x14ac:dyDescent="0.2">
      <c r="B1706" s="3"/>
    </row>
    <row r="1707" spans="2:2" x14ac:dyDescent="0.2">
      <c r="B1707" s="3"/>
    </row>
    <row r="1708" spans="2:2" x14ac:dyDescent="0.2">
      <c r="B1708" s="3"/>
    </row>
    <row r="1709" spans="2:2" x14ac:dyDescent="0.2">
      <c r="B1709" s="3"/>
    </row>
    <row r="1710" spans="2:2" x14ac:dyDescent="0.2">
      <c r="B1710" s="3"/>
    </row>
    <row r="1711" spans="2:2" x14ac:dyDescent="0.2">
      <c r="B1711" s="3"/>
    </row>
    <row r="1712" spans="2:2" x14ac:dyDescent="0.2">
      <c r="B1712" s="3"/>
    </row>
    <row r="1713" spans="2:2" x14ac:dyDescent="0.2">
      <c r="B1713" s="3"/>
    </row>
    <row r="1714" spans="2:2" x14ac:dyDescent="0.2">
      <c r="B1714" s="3"/>
    </row>
    <row r="1715" spans="2:2" x14ac:dyDescent="0.2">
      <c r="B1715" s="3"/>
    </row>
    <row r="1716" spans="2:2" x14ac:dyDescent="0.2">
      <c r="B1716" s="3"/>
    </row>
    <row r="1717" spans="2:2" x14ac:dyDescent="0.2">
      <c r="B1717" s="3"/>
    </row>
    <row r="1718" spans="2:2" x14ac:dyDescent="0.2">
      <c r="B1718" s="3"/>
    </row>
    <row r="1719" spans="2:2" x14ac:dyDescent="0.2">
      <c r="B1719" s="3"/>
    </row>
    <row r="1720" spans="2:2" x14ac:dyDescent="0.2">
      <c r="B1720" s="3"/>
    </row>
    <row r="1721" spans="2:2" x14ac:dyDescent="0.2">
      <c r="B1721" s="3"/>
    </row>
    <row r="1722" spans="2:2" x14ac:dyDescent="0.2">
      <c r="B1722" s="3"/>
    </row>
    <row r="1723" spans="2:2" x14ac:dyDescent="0.2">
      <c r="B1723" s="3"/>
    </row>
    <row r="1724" spans="2:2" x14ac:dyDescent="0.2">
      <c r="B1724" s="3"/>
    </row>
    <row r="1725" spans="2:2" x14ac:dyDescent="0.2">
      <c r="B1725" s="3"/>
    </row>
    <row r="1726" spans="2:2" x14ac:dyDescent="0.2">
      <c r="B1726" s="3"/>
    </row>
    <row r="1727" spans="2:2" x14ac:dyDescent="0.2">
      <c r="B1727" s="3"/>
    </row>
    <row r="1728" spans="2:2" x14ac:dyDescent="0.2">
      <c r="B1728" s="3"/>
    </row>
    <row r="1729" spans="2:2" x14ac:dyDescent="0.2">
      <c r="B1729" s="3"/>
    </row>
    <row r="1730" spans="2:2" x14ac:dyDescent="0.2">
      <c r="B1730" s="3"/>
    </row>
    <row r="1731" spans="2:2" x14ac:dyDescent="0.2">
      <c r="B1731" s="3"/>
    </row>
    <row r="1732" spans="2:2" x14ac:dyDescent="0.2">
      <c r="B1732" s="3"/>
    </row>
    <row r="1733" spans="2:2" x14ac:dyDescent="0.2">
      <c r="B1733" s="3"/>
    </row>
    <row r="1734" spans="2:2" x14ac:dyDescent="0.2">
      <c r="B1734" s="3"/>
    </row>
    <row r="1735" spans="2:2" x14ac:dyDescent="0.2">
      <c r="B1735" s="3"/>
    </row>
    <row r="1736" spans="2:2" x14ac:dyDescent="0.2">
      <c r="B1736" s="3"/>
    </row>
    <row r="1737" spans="2:2" x14ac:dyDescent="0.2">
      <c r="B1737" s="3"/>
    </row>
    <row r="1738" spans="2:2" x14ac:dyDescent="0.2">
      <c r="B1738" s="3"/>
    </row>
    <row r="1739" spans="2:2" x14ac:dyDescent="0.2">
      <c r="B1739" s="3"/>
    </row>
    <row r="1740" spans="2:2" x14ac:dyDescent="0.2">
      <c r="B1740" s="3"/>
    </row>
    <row r="1741" spans="2:2" x14ac:dyDescent="0.2">
      <c r="B1741" s="3"/>
    </row>
    <row r="1742" spans="2:2" x14ac:dyDescent="0.2">
      <c r="B1742" s="3"/>
    </row>
    <row r="1743" spans="2:2" x14ac:dyDescent="0.2">
      <c r="B1743" s="3"/>
    </row>
    <row r="1744" spans="2:2" x14ac:dyDescent="0.2">
      <c r="B1744" s="3"/>
    </row>
    <row r="1745" spans="2:2" x14ac:dyDescent="0.2">
      <c r="B1745" s="3"/>
    </row>
    <row r="1746" spans="2:2" x14ac:dyDescent="0.2">
      <c r="B1746" s="3"/>
    </row>
    <row r="1747" spans="2:2" x14ac:dyDescent="0.2">
      <c r="B1747" s="3"/>
    </row>
    <row r="1748" spans="2:2" x14ac:dyDescent="0.2">
      <c r="B1748" s="3"/>
    </row>
    <row r="1749" spans="2:2" x14ac:dyDescent="0.2">
      <c r="B1749" s="3"/>
    </row>
    <row r="1750" spans="2:2" x14ac:dyDescent="0.2">
      <c r="B1750" s="3"/>
    </row>
    <row r="1751" spans="2:2" x14ac:dyDescent="0.2">
      <c r="B1751" s="3"/>
    </row>
    <row r="1752" spans="2:2" x14ac:dyDescent="0.2">
      <c r="B1752" s="3"/>
    </row>
    <row r="1753" spans="2:2" x14ac:dyDescent="0.2">
      <c r="B1753" s="3"/>
    </row>
    <row r="1754" spans="2:2" x14ac:dyDescent="0.2">
      <c r="B1754" s="3"/>
    </row>
    <row r="1755" spans="2:2" x14ac:dyDescent="0.2">
      <c r="B1755" s="3"/>
    </row>
    <row r="1756" spans="2:2" x14ac:dyDescent="0.2">
      <c r="B1756" s="3"/>
    </row>
    <row r="1757" spans="2:2" x14ac:dyDescent="0.2">
      <c r="B1757" s="3"/>
    </row>
    <row r="1758" spans="2:2" x14ac:dyDescent="0.2">
      <c r="B1758" s="3"/>
    </row>
    <row r="1759" spans="2:2" x14ac:dyDescent="0.2">
      <c r="B1759" s="3"/>
    </row>
    <row r="1760" spans="2:2" x14ac:dyDescent="0.2">
      <c r="B1760" s="3"/>
    </row>
    <row r="1761" spans="2:2" x14ac:dyDescent="0.2">
      <c r="B1761" s="3"/>
    </row>
    <row r="1762" spans="2:2" x14ac:dyDescent="0.2">
      <c r="B1762" s="3"/>
    </row>
    <row r="1763" spans="2:2" x14ac:dyDescent="0.2">
      <c r="B1763" s="3"/>
    </row>
    <row r="1764" spans="2:2" x14ac:dyDescent="0.2">
      <c r="B1764" s="3"/>
    </row>
    <row r="1765" spans="2:2" x14ac:dyDescent="0.2">
      <c r="B1765" s="3"/>
    </row>
    <row r="1766" spans="2:2" x14ac:dyDescent="0.2">
      <c r="B1766" s="3"/>
    </row>
    <row r="1767" spans="2:2" x14ac:dyDescent="0.2">
      <c r="B1767" s="3"/>
    </row>
    <row r="1768" spans="2:2" x14ac:dyDescent="0.2">
      <c r="B1768" s="3"/>
    </row>
    <row r="1769" spans="2:2" x14ac:dyDescent="0.2">
      <c r="B1769" s="3"/>
    </row>
    <row r="1770" spans="2:2" x14ac:dyDescent="0.2">
      <c r="B1770" s="3"/>
    </row>
    <row r="1771" spans="2:2" x14ac:dyDescent="0.2">
      <c r="B1771" s="3"/>
    </row>
    <row r="1772" spans="2:2" x14ac:dyDescent="0.2">
      <c r="B1772" s="3"/>
    </row>
    <row r="1773" spans="2:2" x14ac:dyDescent="0.2">
      <c r="B1773" s="3"/>
    </row>
    <row r="1774" spans="2:2" x14ac:dyDescent="0.2">
      <c r="B1774" s="3"/>
    </row>
    <row r="1775" spans="2:2" x14ac:dyDescent="0.2">
      <c r="B1775" s="3"/>
    </row>
    <row r="1776" spans="2:2" x14ac:dyDescent="0.2">
      <c r="B1776" s="3"/>
    </row>
    <row r="1777" spans="2:2" x14ac:dyDescent="0.2">
      <c r="B1777" s="3"/>
    </row>
    <row r="1778" spans="2:2" x14ac:dyDescent="0.2">
      <c r="B1778" s="3"/>
    </row>
    <row r="1779" spans="2:2" x14ac:dyDescent="0.2">
      <c r="B1779" s="3"/>
    </row>
    <row r="1780" spans="2:2" x14ac:dyDescent="0.2">
      <c r="B1780" s="3"/>
    </row>
    <row r="1781" spans="2:2" x14ac:dyDescent="0.2">
      <c r="B1781" s="3"/>
    </row>
    <row r="1782" spans="2:2" x14ac:dyDescent="0.2">
      <c r="B1782" s="3"/>
    </row>
    <row r="1783" spans="2:2" x14ac:dyDescent="0.2">
      <c r="B1783" s="3"/>
    </row>
    <row r="1784" spans="2:2" x14ac:dyDescent="0.2">
      <c r="B1784" s="3"/>
    </row>
    <row r="1785" spans="2:2" x14ac:dyDescent="0.2">
      <c r="B1785" s="3"/>
    </row>
    <row r="1786" spans="2:2" x14ac:dyDescent="0.2">
      <c r="B1786" s="3"/>
    </row>
    <row r="1787" spans="2:2" x14ac:dyDescent="0.2">
      <c r="B1787" s="3"/>
    </row>
    <row r="1788" spans="2:2" x14ac:dyDescent="0.2">
      <c r="B1788" s="3"/>
    </row>
    <row r="1789" spans="2:2" x14ac:dyDescent="0.2">
      <c r="B1789" s="3"/>
    </row>
    <row r="1790" spans="2:2" x14ac:dyDescent="0.2">
      <c r="B1790" s="3"/>
    </row>
    <row r="1791" spans="2:2" x14ac:dyDescent="0.2">
      <c r="B1791" s="3"/>
    </row>
    <row r="1792" spans="2:2" x14ac:dyDescent="0.2">
      <c r="B1792" s="3"/>
    </row>
    <row r="1793" spans="2:2" x14ac:dyDescent="0.2">
      <c r="B1793" s="3"/>
    </row>
    <row r="1794" spans="2:2" x14ac:dyDescent="0.2">
      <c r="B1794" s="3"/>
    </row>
    <row r="1795" spans="2:2" x14ac:dyDescent="0.2">
      <c r="B1795" s="3"/>
    </row>
    <row r="1796" spans="2:2" x14ac:dyDescent="0.2">
      <c r="B1796" s="3"/>
    </row>
    <row r="1797" spans="2:2" x14ac:dyDescent="0.2">
      <c r="B1797" s="3"/>
    </row>
    <row r="1798" spans="2:2" x14ac:dyDescent="0.2">
      <c r="B1798" s="3"/>
    </row>
    <row r="1799" spans="2:2" x14ac:dyDescent="0.2">
      <c r="B1799" s="3"/>
    </row>
    <row r="1800" spans="2:2" x14ac:dyDescent="0.2">
      <c r="B1800" s="3"/>
    </row>
    <row r="1801" spans="2:2" x14ac:dyDescent="0.2">
      <c r="B1801" s="3"/>
    </row>
    <row r="1802" spans="2:2" x14ac:dyDescent="0.2">
      <c r="B1802" s="3"/>
    </row>
    <row r="1803" spans="2:2" x14ac:dyDescent="0.2">
      <c r="B1803" s="3"/>
    </row>
    <row r="1804" spans="2:2" x14ac:dyDescent="0.2">
      <c r="B1804" s="3"/>
    </row>
    <row r="1805" spans="2:2" x14ac:dyDescent="0.2">
      <c r="B1805" s="3"/>
    </row>
    <row r="1806" spans="2:2" x14ac:dyDescent="0.2">
      <c r="B1806" s="3"/>
    </row>
    <row r="1807" spans="2:2" x14ac:dyDescent="0.2">
      <c r="B1807" s="3"/>
    </row>
    <row r="1808" spans="2:2" x14ac:dyDescent="0.2">
      <c r="B1808" s="3"/>
    </row>
    <row r="1809" spans="2:2" x14ac:dyDescent="0.2">
      <c r="B1809" s="3"/>
    </row>
    <row r="1810" spans="2:2" x14ac:dyDescent="0.2">
      <c r="B1810" s="3"/>
    </row>
    <row r="1811" spans="2:2" x14ac:dyDescent="0.2">
      <c r="B1811" s="3"/>
    </row>
    <row r="1812" spans="2:2" x14ac:dyDescent="0.2">
      <c r="B1812" s="3"/>
    </row>
    <row r="1813" spans="2:2" x14ac:dyDescent="0.2">
      <c r="B1813" s="3"/>
    </row>
    <row r="1814" spans="2:2" x14ac:dyDescent="0.2">
      <c r="B1814" s="3"/>
    </row>
    <row r="1815" spans="2:2" x14ac:dyDescent="0.2">
      <c r="B1815" s="3"/>
    </row>
    <row r="1816" spans="2:2" x14ac:dyDescent="0.2">
      <c r="B1816" s="3"/>
    </row>
    <row r="1817" spans="2:2" x14ac:dyDescent="0.2">
      <c r="B1817" s="3"/>
    </row>
    <row r="1818" spans="2:2" x14ac:dyDescent="0.2">
      <c r="B1818" s="3"/>
    </row>
    <row r="1819" spans="2:2" x14ac:dyDescent="0.2">
      <c r="B1819" s="3"/>
    </row>
    <row r="1820" spans="2:2" x14ac:dyDescent="0.2">
      <c r="B1820" s="3"/>
    </row>
    <row r="1821" spans="2:2" x14ac:dyDescent="0.2">
      <c r="B1821" s="3"/>
    </row>
    <row r="1822" spans="2:2" x14ac:dyDescent="0.2">
      <c r="B1822" s="3"/>
    </row>
    <row r="1823" spans="2:2" x14ac:dyDescent="0.2">
      <c r="B1823" s="3"/>
    </row>
    <row r="1824" spans="2:2" x14ac:dyDescent="0.2">
      <c r="B1824" s="3"/>
    </row>
    <row r="1825" spans="2:2" x14ac:dyDescent="0.2">
      <c r="B1825" s="3"/>
    </row>
    <row r="1826" spans="2:2" x14ac:dyDescent="0.2">
      <c r="B1826" s="3"/>
    </row>
    <row r="1827" spans="2:2" x14ac:dyDescent="0.2">
      <c r="B1827" s="3"/>
    </row>
    <row r="1828" spans="2:2" x14ac:dyDescent="0.2">
      <c r="B1828" s="3"/>
    </row>
    <row r="1829" spans="2:2" x14ac:dyDescent="0.2">
      <c r="B1829" s="3"/>
    </row>
    <row r="1830" spans="2:2" x14ac:dyDescent="0.2">
      <c r="B1830" s="3"/>
    </row>
    <row r="1831" spans="2:2" x14ac:dyDescent="0.2">
      <c r="B1831" s="3"/>
    </row>
    <row r="1832" spans="2:2" x14ac:dyDescent="0.2">
      <c r="B1832" s="3"/>
    </row>
    <row r="1833" spans="2:2" x14ac:dyDescent="0.2">
      <c r="B1833" s="3"/>
    </row>
    <row r="1834" spans="2:2" x14ac:dyDescent="0.2">
      <c r="B1834" s="3"/>
    </row>
    <row r="1835" spans="2:2" x14ac:dyDescent="0.2">
      <c r="B1835" s="3"/>
    </row>
    <row r="1836" spans="2:2" x14ac:dyDescent="0.2">
      <c r="B1836" s="3"/>
    </row>
    <row r="1837" spans="2:2" x14ac:dyDescent="0.2">
      <c r="B1837" s="3"/>
    </row>
    <row r="1838" spans="2:2" x14ac:dyDescent="0.2">
      <c r="B1838" s="3"/>
    </row>
    <row r="1839" spans="2:2" x14ac:dyDescent="0.2">
      <c r="B1839" s="3"/>
    </row>
    <row r="1840" spans="2:2" x14ac:dyDescent="0.2">
      <c r="B1840" s="3"/>
    </row>
    <row r="1841" spans="2:2" x14ac:dyDescent="0.2">
      <c r="B1841" s="3"/>
    </row>
    <row r="1842" spans="2:2" x14ac:dyDescent="0.2">
      <c r="B1842" s="3"/>
    </row>
    <row r="1843" spans="2:2" x14ac:dyDescent="0.2">
      <c r="B1843" s="3"/>
    </row>
    <row r="1844" spans="2:2" x14ac:dyDescent="0.2">
      <c r="B1844" s="3"/>
    </row>
    <row r="1845" spans="2:2" x14ac:dyDescent="0.2">
      <c r="B1845" s="3"/>
    </row>
    <row r="1846" spans="2:2" x14ac:dyDescent="0.2">
      <c r="B1846" s="3"/>
    </row>
    <row r="1847" spans="2:2" x14ac:dyDescent="0.2">
      <c r="B1847" s="3"/>
    </row>
    <row r="1848" spans="2:2" x14ac:dyDescent="0.2">
      <c r="B1848" s="3"/>
    </row>
    <row r="1849" spans="2:2" x14ac:dyDescent="0.2">
      <c r="B1849" s="3"/>
    </row>
    <row r="1850" spans="2:2" x14ac:dyDescent="0.2">
      <c r="B1850" s="3"/>
    </row>
    <row r="1851" spans="2:2" x14ac:dyDescent="0.2">
      <c r="B1851" s="3"/>
    </row>
    <row r="1852" spans="2:2" x14ac:dyDescent="0.2">
      <c r="B1852" s="3"/>
    </row>
    <row r="1853" spans="2:2" x14ac:dyDescent="0.2">
      <c r="B1853" s="3"/>
    </row>
    <row r="1854" spans="2:2" x14ac:dyDescent="0.2">
      <c r="B1854" s="3"/>
    </row>
    <row r="1855" spans="2:2" x14ac:dyDescent="0.2">
      <c r="B1855" s="3"/>
    </row>
    <row r="1856" spans="2:2" x14ac:dyDescent="0.2">
      <c r="B1856" s="3"/>
    </row>
    <row r="1857" spans="2:2" x14ac:dyDescent="0.2">
      <c r="B1857" s="3"/>
    </row>
    <row r="1858" spans="2:2" x14ac:dyDescent="0.2">
      <c r="B1858" s="3"/>
    </row>
    <row r="1859" spans="2:2" x14ac:dyDescent="0.2">
      <c r="B1859" s="3"/>
    </row>
    <row r="1860" spans="2:2" x14ac:dyDescent="0.2">
      <c r="B1860" s="3"/>
    </row>
    <row r="1861" spans="2:2" x14ac:dyDescent="0.2">
      <c r="B1861" s="3"/>
    </row>
    <row r="1862" spans="2:2" x14ac:dyDescent="0.2">
      <c r="B1862" s="3"/>
    </row>
    <row r="1863" spans="2:2" x14ac:dyDescent="0.2">
      <c r="B1863" s="3"/>
    </row>
    <row r="1864" spans="2:2" x14ac:dyDescent="0.2">
      <c r="B1864" s="3"/>
    </row>
    <row r="1865" spans="2:2" x14ac:dyDescent="0.2">
      <c r="B1865" s="3"/>
    </row>
    <row r="1866" spans="2:2" x14ac:dyDescent="0.2">
      <c r="B1866" s="3"/>
    </row>
    <row r="1867" spans="2:2" x14ac:dyDescent="0.2">
      <c r="B1867" s="3"/>
    </row>
    <row r="1868" spans="2:2" x14ac:dyDescent="0.2">
      <c r="B1868" s="3"/>
    </row>
    <row r="1869" spans="2:2" x14ac:dyDescent="0.2">
      <c r="B1869" s="3"/>
    </row>
    <row r="1870" spans="2:2" x14ac:dyDescent="0.2">
      <c r="B1870" s="3"/>
    </row>
    <row r="1871" spans="2:2" x14ac:dyDescent="0.2">
      <c r="B1871" s="3"/>
    </row>
    <row r="1872" spans="2:2" x14ac:dyDescent="0.2">
      <c r="B1872" s="3"/>
    </row>
    <row r="1873" spans="2:2" x14ac:dyDescent="0.2">
      <c r="B1873" s="3"/>
    </row>
    <row r="1874" spans="2:2" x14ac:dyDescent="0.2">
      <c r="B1874" s="3"/>
    </row>
    <row r="1875" spans="2:2" x14ac:dyDescent="0.2">
      <c r="B1875" s="3"/>
    </row>
    <row r="1876" spans="2:2" x14ac:dyDescent="0.2">
      <c r="B1876" s="3"/>
    </row>
    <row r="1877" spans="2:2" x14ac:dyDescent="0.2">
      <c r="B1877" s="3"/>
    </row>
    <row r="1878" spans="2:2" x14ac:dyDescent="0.2">
      <c r="B1878" s="3"/>
    </row>
    <row r="1879" spans="2:2" x14ac:dyDescent="0.2">
      <c r="B1879" s="3"/>
    </row>
    <row r="1880" spans="2:2" x14ac:dyDescent="0.2">
      <c r="B1880" s="3"/>
    </row>
    <row r="1881" spans="2:2" x14ac:dyDescent="0.2">
      <c r="B1881" s="3"/>
    </row>
    <row r="1882" spans="2:2" x14ac:dyDescent="0.2">
      <c r="B1882" s="3"/>
    </row>
    <row r="1883" spans="2:2" x14ac:dyDescent="0.2">
      <c r="B1883" s="3"/>
    </row>
    <row r="1884" spans="2:2" x14ac:dyDescent="0.2">
      <c r="B1884" s="3"/>
    </row>
    <row r="1885" spans="2:2" x14ac:dyDescent="0.2">
      <c r="B1885" s="3"/>
    </row>
    <row r="1886" spans="2:2" x14ac:dyDescent="0.2">
      <c r="B1886" s="3"/>
    </row>
    <row r="1887" spans="2:2" x14ac:dyDescent="0.2">
      <c r="B1887" s="3"/>
    </row>
    <row r="1888" spans="2:2" x14ac:dyDescent="0.2">
      <c r="B1888" s="3"/>
    </row>
    <row r="1889" spans="2:2" x14ac:dyDescent="0.2">
      <c r="B1889" s="3"/>
    </row>
    <row r="1890" spans="2:2" x14ac:dyDescent="0.2">
      <c r="B1890" s="3"/>
    </row>
    <row r="1891" spans="2:2" x14ac:dyDescent="0.2">
      <c r="B1891" s="3"/>
    </row>
    <row r="1892" spans="2:2" x14ac:dyDescent="0.2">
      <c r="B1892" s="3"/>
    </row>
    <row r="1893" spans="2:2" x14ac:dyDescent="0.2">
      <c r="B1893" s="3"/>
    </row>
    <row r="1894" spans="2:2" x14ac:dyDescent="0.2">
      <c r="B1894" s="3"/>
    </row>
    <row r="1895" spans="2:2" x14ac:dyDescent="0.2">
      <c r="B1895" s="3"/>
    </row>
    <row r="1896" spans="2:2" x14ac:dyDescent="0.2">
      <c r="B1896" s="3"/>
    </row>
    <row r="1897" spans="2:2" x14ac:dyDescent="0.2">
      <c r="B1897" s="3"/>
    </row>
    <row r="1898" spans="2:2" x14ac:dyDescent="0.2">
      <c r="B1898" s="3"/>
    </row>
    <row r="1899" spans="2:2" x14ac:dyDescent="0.2">
      <c r="B1899" s="3"/>
    </row>
    <row r="1900" spans="2:2" x14ac:dyDescent="0.2">
      <c r="B1900" s="3"/>
    </row>
    <row r="1901" spans="2:2" x14ac:dyDescent="0.2">
      <c r="B1901" s="3"/>
    </row>
    <row r="1902" spans="2:2" x14ac:dyDescent="0.2">
      <c r="B1902" s="3"/>
    </row>
    <row r="1903" spans="2:2" x14ac:dyDescent="0.2">
      <c r="B1903" s="3"/>
    </row>
    <row r="1904" spans="2:2" x14ac:dyDescent="0.2">
      <c r="B1904" s="3"/>
    </row>
    <row r="1905" spans="2:2" x14ac:dyDescent="0.2">
      <c r="B1905" s="3"/>
    </row>
    <row r="1906" spans="2:2" x14ac:dyDescent="0.2">
      <c r="B1906" s="3"/>
    </row>
    <row r="1907" spans="2:2" x14ac:dyDescent="0.2">
      <c r="B1907" s="3"/>
    </row>
    <row r="1908" spans="2:2" x14ac:dyDescent="0.2">
      <c r="B1908" s="3"/>
    </row>
    <row r="1909" spans="2:2" x14ac:dyDescent="0.2">
      <c r="B1909" s="3"/>
    </row>
    <row r="1910" spans="2:2" x14ac:dyDescent="0.2">
      <c r="B1910" s="3"/>
    </row>
    <row r="1911" spans="2:2" x14ac:dyDescent="0.2">
      <c r="B1911" s="3"/>
    </row>
    <row r="1912" spans="2:2" x14ac:dyDescent="0.2">
      <c r="B1912" s="3"/>
    </row>
    <row r="1913" spans="2:2" x14ac:dyDescent="0.2">
      <c r="B1913" s="3"/>
    </row>
    <row r="1914" spans="2:2" x14ac:dyDescent="0.2">
      <c r="B1914" s="3"/>
    </row>
    <row r="1915" spans="2:2" x14ac:dyDescent="0.2">
      <c r="B1915" s="3"/>
    </row>
    <row r="1916" spans="2:2" x14ac:dyDescent="0.2">
      <c r="B1916" s="3"/>
    </row>
    <row r="1917" spans="2:2" x14ac:dyDescent="0.2">
      <c r="B1917" s="3"/>
    </row>
    <row r="1918" spans="2:2" x14ac:dyDescent="0.2">
      <c r="B1918" s="3"/>
    </row>
    <row r="1919" spans="2:2" x14ac:dyDescent="0.2">
      <c r="B1919" s="3"/>
    </row>
    <row r="1920" spans="2:2" x14ac:dyDescent="0.2">
      <c r="B1920" s="3"/>
    </row>
    <row r="1921" spans="2:2" x14ac:dyDescent="0.2">
      <c r="B1921" s="3"/>
    </row>
    <row r="1922" spans="2:2" x14ac:dyDescent="0.2">
      <c r="B1922" s="3"/>
    </row>
    <row r="1923" spans="2:2" x14ac:dyDescent="0.2">
      <c r="B1923" s="3"/>
    </row>
    <row r="1924" spans="2:2" x14ac:dyDescent="0.2">
      <c r="B1924" s="3"/>
    </row>
    <row r="1925" spans="2:2" x14ac:dyDescent="0.2">
      <c r="B1925" s="3"/>
    </row>
    <row r="1926" spans="2:2" x14ac:dyDescent="0.2">
      <c r="B1926" s="3"/>
    </row>
    <row r="1927" spans="2:2" x14ac:dyDescent="0.2">
      <c r="B1927" s="3"/>
    </row>
    <row r="1928" spans="2:2" x14ac:dyDescent="0.2">
      <c r="B1928" s="3"/>
    </row>
    <row r="1929" spans="2:2" x14ac:dyDescent="0.2">
      <c r="B1929" s="3"/>
    </row>
    <row r="1930" spans="2:2" x14ac:dyDescent="0.2">
      <c r="B1930" s="3"/>
    </row>
    <row r="1931" spans="2:2" x14ac:dyDescent="0.2">
      <c r="B1931" s="3"/>
    </row>
    <row r="1932" spans="2:2" x14ac:dyDescent="0.2">
      <c r="B1932" s="3"/>
    </row>
    <row r="1933" spans="2:2" x14ac:dyDescent="0.2">
      <c r="B1933" s="3"/>
    </row>
    <row r="1934" spans="2:2" x14ac:dyDescent="0.2">
      <c r="B1934" s="3"/>
    </row>
    <row r="1935" spans="2:2" x14ac:dyDescent="0.2">
      <c r="B1935" s="3"/>
    </row>
    <row r="1936" spans="2:2" x14ac:dyDescent="0.2">
      <c r="B1936" s="3"/>
    </row>
    <row r="1937" spans="2:2" x14ac:dyDescent="0.2">
      <c r="B1937" s="3"/>
    </row>
    <row r="1938" spans="2:2" x14ac:dyDescent="0.2">
      <c r="B1938" s="3"/>
    </row>
    <row r="1939" spans="2:2" x14ac:dyDescent="0.2">
      <c r="B1939" s="3"/>
    </row>
    <row r="1940" spans="2:2" x14ac:dyDescent="0.2">
      <c r="B1940" s="3"/>
    </row>
    <row r="1941" spans="2:2" x14ac:dyDescent="0.2">
      <c r="B1941" s="3"/>
    </row>
    <row r="1942" spans="2:2" x14ac:dyDescent="0.2">
      <c r="B1942" s="3"/>
    </row>
    <row r="1943" spans="2:2" x14ac:dyDescent="0.2">
      <c r="B1943" s="3"/>
    </row>
    <row r="1944" spans="2:2" x14ac:dyDescent="0.2">
      <c r="B1944" s="3"/>
    </row>
    <row r="1945" spans="2:2" x14ac:dyDescent="0.2">
      <c r="B1945" s="3"/>
    </row>
    <row r="1946" spans="2:2" x14ac:dyDescent="0.2">
      <c r="B1946" s="3"/>
    </row>
    <row r="1947" spans="2:2" x14ac:dyDescent="0.2">
      <c r="B1947" s="3"/>
    </row>
    <row r="1948" spans="2:2" x14ac:dyDescent="0.2">
      <c r="B1948" s="3"/>
    </row>
    <row r="1949" spans="2:2" x14ac:dyDescent="0.2">
      <c r="B1949" s="3"/>
    </row>
    <row r="1950" spans="2:2" x14ac:dyDescent="0.2">
      <c r="B1950" s="3"/>
    </row>
    <row r="1951" spans="2:2" x14ac:dyDescent="0.2">
      <c r="B1951" s="3"/>
    </row>
    <row r="1952" spans="2:2" x14ac:dyDescent="0.2">
      <c r="B1952" s="3"/>
    </row>
    <row r="1953" spans="2:2" x14ac:dyDescent="0.2">
      <c r="B1953" s="3"/>
    </row>
    <row r="1954" spans="2:2" x14ac:dyDescent="0.2">
      <c r="B1954" s="3"/>
    </row>
    <row r="1955" spans="2:2" x14ac:dyDescent="0.2">
      <c r="B1955" s="3"/>
    </row>
    <row r="1956" spans="2:2" x14ac:dyDescent="0.2">
      <c r="B1956" s="3"/>
    </row>
    <row r="1957" spans="2:2" x14ac:dyDescent="0.2">
      <c r="B1957" s="3"/>
    </row>
    <row r="1958" spans="2:2" x14ac:dyDescent="0.2">
      <c r="B1958" s="3"/>
    </row>
    <row r="1959" spans="2:2" x14ac:dyDescent="0.2">
      <c r="B1959" s="3"/>
    </row>
    <row r="1960" spans="2:2" x14ac:dyDescent="0.2">
      <c r="B1960" s="3"/>
    </row>
    <row r="1961" spans="2:2" x14ac:dyDescent="0.2">
      <c r="B1961" s="3"/>
    </row>
    <row r="1962" spans="2:2" x14ac:dyDescent="0.2">
      <c r="B1962" s="3"/>
    </row>
    <row r="1963" spans="2:2" x14ac:dyDescent="0.2">
      <c r="B1963" s="3"/>
    </row>
    <row r="1964" spans="2:2" x14ac:dyDescent="0.2">
      <c r="B1964" s="3"/>
    </row>
    <row r="1965" spans="2:2" x14ac:dyDescent="0.2">
      <c r="B1965" s="3"/>
    </row>
    <row r="1966" spans="2:2" x14ac:dyDescent="0.2">
      <c r="B1966" s="3"/>
    </row>
    <row r="1967" spans="2:2" x14ac:dyDescent="0.2">
      <c r="B1967" s="3"/>
    </row>
    <row r="1968" spans="2:2" x14ac:dyDescent="0.2">
      <c r="B1968" s="3"/>
    </row>
    <row r="1969" spans="2:2" x14ac:dyDescent="0.2">
      <c r="B1969" s="3"/>
    </row>
    <row r="1970" spans="2:2" x14ac:dyDescent="0.2">
      <c r="B1970" s="3"/>
    </row>
    <row r="1971" spans="2:2" x14ac:dyDescent="0.2">
      <c r="B1971" s="3"/>
    </row>
    <row r="1972" spans="2:2" x14ac:dyDescent="0.2">
      <c r="B1972" s="3"/>
    </row>
    <row r="1973" spans="2:2" x14ac:dyDescent="0.2">
      <c r="B1973" s="3"/>
    </row>
    <row r="1974" spans="2:2" x14ac:dyDescent="0.2">
      <c r="B1974" s="3"/>
    </row>
    <row r="1975" spans="2:2" x14ac:dyDescent="0.2">
      <c r="B1975" s="3"/>
    </row>
    <row r="1976" spans="2:2" x14ac:dyDescent="0.2">
      <c r="B1976" s="3"/>
    </row>
    <row r="1977" spans="2:2" x14ac:dyDescent="0.2">
      <c r="B1977" s="3"/>
    </row>
    <row r="1978" spans="2:2" x14ac:dyDescent="0.2">
      <c r="B1978" s="3"/>
    </row>
    <row r="1979" spans="2:2" x14ac:dyDescent="0.2">
      <c r="B1979" s="3"/>
    </row>
    <row r="1980" spans="2:2" x14ac:dyDescent="0.2">
      <c r="B1980" s="3"/>
    </row>
    <row r="1981" spans="2:2" x14ac:dyDescent="0.2">
      <c r="B1981" s="3"/>
    </row>
    <row r="1982" spans="2:2" x14ac:dyDescent="0.2">
      <c r="B1982" s="3"/>
    </row>
    <row r="1983" spans="2:2" x14ac:dyDescent="0.2">
      <c r="B1983" s="3"/>
    </row>
    <row r="1984" spans="2:2" x14ac:dyDescent="0.2">
      <c r="B1984" s="3"/>
    </row>
    <row r="1985" spans="2:2" x14ac:dyDescent="0.2">
      <c r="B1985" s="3"/>
    </row>
    <row r="1986" spans="2:2" x14ac:dyDescent="0.2">
      <c r="B1986" s="3"/>
    </row>
    <row r="1987" spans="2:2" x14ac:dyDescent="0.2">
      <c r="B1987" s="3"/>
    </row>
    <row r="1988" spans="2:2" x14ac:dyDescent="0.2">
      <c r="B1988" s="3"/>
    </row>
    <row r="1989" spans="2:2" x14ac:dyDescent="0.2">
      <c r="B1989" s="3"/>
    </row>
    <row r="1990" spans="2:2" x14ac:dyDescent="0.2">
      <c r="B1990" s="3"/>
    </row>
    <row r="1991" spans="2:2" x14ac:dyDescent="0.2">
      <c r="B1991" s="3"/>
    </row>
    <row r="1992" spans="2:2" x14ac:dyDescent="0.2">
      <c r="B1992" s="3"/>
    </row>
    <row r="1993" spans="2:2" x14ac:dyDescent="0.2">
      <c r="B1993" s="3"/>
    </row>
    <row r="1994" spans="2:2" x14ac:dyDescent="0.2">
      <c r="B1994" s="3"/>
    </row>
    <row r="1995" spans="2:2" x14ac:dyDescent="0.2">
      <c r="B1995" s="3"/>
    </row>
    <row r="1996" spans="2:2" x14ac:dyDescent="0.2">
      <c r="B1996" s="3"/>
    </row>
    <row r="1997" spans="2:2" x14ac:dyDescent="0.2">
      <c r="B1997" s="3"/>
    </row>
    <row r="1998" spans="2:2" x14ac:dyDescent="0.2">
      <c r="B1998" s="3"/>
    </row>
    <row r="1999" spans="2:2" x14ac:dyDescent="0.2">
      <c r="B1999" s="3"/>
    </row>
    <row r="2000" spans="2:2" x14ac:dyDescent="0.2">
      <c r="B2000" s="3"/>
    </row>
    <row r="2001" spans="2:2" x14ac:dyDescent="0.2">
      <c r="B2001" s="3"/>
    </row>
    <row r="2002" spans="2:2" x14ac:dyDescent="0.2">
      <c r="B2002" s="3"/>
    </row>
    <row r="2003" spans="2:2" x14ac:dyDescent="0.2">
      <c r="B2003" s="3"/>
    </row>
    <row r="2004" spans="2:2" x14ac:dyDescent="0.2">
      <c r="B2004" s="3"/>
    </row>
    <row r="2005" spans="2:2" x14ac:dyDescent="0.2">
      <c r="B2005" s="3"/>
    </row>
    <row r="2006" spans="2:2" x14ac:dyDescent="0.2">
      <c r="B2006" s="3"/>
    </row>
    <row r="2007" spans="2:2" x14ac:dyDescent="0.2">
      <c r="B2007" s="3"/>
    </row>
    <row r="2008" spans="2:2" x14ac:dyDescent="0.2">
      <c r="B2008" s="3"/>
    </row>
    <row r="2009" spans="2:2" x14ac:dyDescent="0.2">
      <c r="B2009" s="3"/>
    </row>
    <row r="2010" spans="2:2" x14ac:dyDescent="0.2">
      <c r="B2010" s="3"/>
    </row>
    <row r="2011" spans="2:2" x14ac:dyDescent="0.2">
      <c r="B2011" s="3"/>
    </row>
    <row r="2012" spans="2:2" x14ac:dyDescent="0.2">
      <c r="B2012" s="3"/>
    </row>
    <row r="2013" spans="2:2" x14ac:dyDescent="0.2">
      <c r="B2013" s="3"/>
    </row>
    <row r="2014" spans="2:2" x14ac:dyDescent="0.2">
      <c r="B2014" s="3"/>
    </row>
    <row r="2015" spans="2:2" x14ac:dyDescent="0.2">
      <c r="B2015" s="3"/>
    </row>
    <row r="2016" spans="2:2" x14ac:dyDescent="0.2">
      <c r="B2016" s="3"/>
    </row>
    <row r="2017" spans="2:2" x14ac:dyDescent="0.2">
      <c r="B2017" s="3"/>
    </row>
    <row r="2018" spans="2:2" x14ac:dyDescent="0.2">
      <c r="B2018" s="3"/>
    </row>
    <row r="2019" spans="2:2" x14ac:dyDescent="0.2">
      <c r="B2019" s="3"/>
    </row>
    <row r="2020" spans="2:2" x14ac:dyDescent="0.2">
      <c r="B2020" s="3"/>
    </row>
    <row r="2021" spans="2:2" x14ac:dyDescent="0.2">
      <c r="B2021" s="3"/>
    </row>
    <row r="2022" spans="2:2" x14ac:dyDescent="0.2">
      <c r="B2022" s="3"/>
    </row>
    <row r="2023" spans="2:2" x14ac:dyDescent="0.2">
      <c r="B2023" s="3"/>
    </row>
    <row r="2024" spans="2:2" x14ac:dyDescent="0.2">
      <c r="B2024" s="3"/>
    </row>
    <row r="2025" spans="2:2" x14ac:dyDescent="0.2">
      <c r="B2025" s="3"/>
    </row>
    <row r="2026" spans="2:2" x14ac:dyDescent="0.2">
      <c r="B2026" s="3"/>
    </row>
    <row r="2027" spans="2:2" x14ac:dyDescent="0.2">
      <c r="B2027" s="3"/>
    </row>
    <row r="2028" spans="2:2" x14ac:dyDescent="0.2">
      <c r="B2028" s="3"/>
    </row>
    <row r="2029" spans="2:2" x14ac:dyDescent="0.2">
      <c r="B2029" s="3"/>
    </row>
    <row r="2030" spans="2:2" x14ac:dyDescent="0.2">
      <c r="B2030" s="3"/>
    </row>
    <row r="2031" spans="2:2" x14ac:dyDescent="0.2">
      <c r="B2031" s="3"/>
    </row>
    <row r="2032" spans="2:2" x14ac:dyDescent="0.2">
      <c r="B2032" s="3"/>
    </row>
    <row r="2033" spans="2:2" x14ac:dyDescent="0.2">
      <c r="B2033" s="3"/>
    </row>
    <row r="2034" spans="2:2" x14ac:dyDescent="0.2">
      <c r="B2034" s="3"/>
    </row>
    <row r="2035" spans="2:2" x14ac:dyDescent="0.2">
      <c r="B2035" s="3"/>
    </row>
    <row r="2036" spans="2:2" x14ac:dyDescent="0.2">
      <c r="B2036" s="3"/>
    </row>
    <row r="2037" spans="2:2" x14ac:dyDescent="0.2">
      <c r="B2037" s="3"/>
    </row>
    <row r="2038" spans="2:2" x14ac:dyDescent="0.2">
      <c r="B2038" s="3"/>
    </row>
    <row r="2039" spans="2:2" x14ac:dyDescent="0.2">
      <c r="B2039" s="3"/>
    </row>
    <row r="2040" spans="2:2" x14ac:dyDescent="0.2">
      <c r="B2040" s="3"/>
    </row>
    <row r="2041" spans="2:2" x14ac:dyDescent="0.2">
      <c r="B2041" s="3"/>
    </row>
    <row r="2042" spans="2:2" x14ac:dyDescent="0.2">
      <c r="B2042" s="3"/>
    </row>
    <row r="2043" spans="2:2" x14ac:dyDescent="0.2">
      <c r="B2043" s="3"/>
    </row>
    <row r="2044" spans="2:2" x14ac:dyDescent="0.2">
      <c r="B2044" s="3"/>
    </row>
    <row r="2045" spans="2:2" x14ac:dyDescent="0.2">
      <c r="B2045" s="3"/>
    </row>
    <row r="2046" spans="2:2" x14ac:dyDescent="0.2">
      <c r="B2046" s="3"/>
    </row>
    <row r="2047" spans="2:2" x14ac:dyDescent="0.2">
      <c r="B2047" s="3"/>
    </row>
    <row r="2048" spans="2:2" x14ac:dyDescent="0.2">
      <c r="B2048" s="3"/>
    </row>
    <row r="2049" spans="2:2" x14ac:dyDescent="0.2">
      <c r="B2049" s="3"/>
    </row>
    <row r="2050" spans="2:2" x14ac:dyDescent="0.2">
      <c r="B2050" s="3"/>
    </row>
    <row r="2051" spans="2:2" x14ac:dyDescent="0.2">
      <c r="B2051" s="3"/>
    </row>
    <row r="2052" spans="2:2" x14ac:dyDescent="0.2">
      <c r="B2052" s="3"/>
    </row>
    <row r="2053" spans="2:2" x14ac:dyDescent="0.2">
      <c r="B2053" s="3"/>
    </row>
    <row r="2054" spans="2:2" x14ac:dyDescent="0.2">
      <c r="B2054" s="3"/>
    </row>
    <row r="2055" spans="2:2" x14ac:dyDescent="0.2">
      <c r="B2055" s="3"/>
    </row>
    <row r="2056" spans="2:2" x14ac:dyDescent="0.2">
      <c r="B2056" s="3"/>
    </row>
    <row r="2057" spans="2:2" x14ac:dyDescent="0.2">
      <c r="B2057" s="3"/>
    </row>
    <row r="2058" spans="2:2" x14ac:dyDescent="0.2">
      <c r="B2058" s="3"/>
    </row>
    <row r="2059" spans="2:2" x14ac:dyDescent="0.2">
      <c r="B2059" s="3"/>
    </row>
    <row r="2060" spans="2:2" x14ac:dyDescent="0.2">
      <c r="B2060" s="3"/>
    </row>
    <row r="2061" spans="2:2" x14ac:dyDescent="0.2">
      <c r="B2061" s="3"/>
    </row>
    <row r="2062" spans="2:2" x14ac:dyDescent="0.2">
      <c r="B2062" s="3"/>
    </row>
    <row r="2063" spans="2:2" x14ac:dyDescent="0.2">
      <c r="B2063" s="3"/>
    </row>
    <row r="2064" spans="2:2" x14ac:dyDescent="0.2">
      <c r="B2064" s="3"/>
    </row>
    <row r="2065" spans="2:2" x14ac:dyDescent="0.2">
      <c r="B2065" s="3"/>
    </row>
    <row r="2066" spans="2:2" x14ac:dyDescent="0.2">
      <c r="B2066" s="3"/>
    </row>
    <row r="2067" spans="2:2" x14ac:dyDescent="0.2">
      <c r="B2067" s="3"/>
    </row>
    <row r="2068" spans="2:2" x14ac:dyDescent="0.2">
      <c r="B2068" s="3"/>
    </row>
    <row r="2069" spans="2:2" x14ac:dyDescent="0.2">
      <c r="B2069" s="3"/>
    </row>
    <row r="2070" spans="2:2" x14ac:dyDescent="0.2">
      <c r="B2070" s="3"/>
    </row>
    <row r="2071" spans="2:2" x14ac:dyDescent="0.2">
      <c r="B2071" s="3"/>
    </row>
    <row r="2072" spans="2:2" x14ac:dyDescent="0.2">
      <c r="B2072" s="3"/>
    </row>
    <row r="2073" spans="2:2" x14ac:dyDescent="0.2">
      <c r="B2073" s="3"/>
    </row>
    <row r="2074" spans="2:2" x14ac:dyDescent="0.2">
      <c r="B2074" s="3"/>
    </row>
    <row r="2075" spans="2:2" x14ac:dyDescent="0.2">
      <c r="B2075" s="3"/>
    </row>
    <row r="2076" spans="2:2" x14ac:dyDescent="0.2">
      <c r="B2076" s="3"/>
    </row>
    <row r="2077" spans="2:2" x14ac:dyDescent="0.2">
      <c r="B2077" s="3"/>
    </row>
    <row r="2078" spans="2:2" x14ac:dyDescent="0.2">
      <c r="B2078" s="3"/>
    </row>
    <row r="2079" spans="2:2" x14ac:dyDescent="0.2">
      <c r="B2079" s="3"/>
    </row>
    <row r="2080" spans="2:2" x14ac:dyDescent="0.2">
      <c r="B2080" s="3"/>
    </row>
    <row r="2081" spans="2:2" x14ac:dyDescent="0.2">
      <c r="B2081" s="3"/>
    </row>
    <row r="2082" spans="2:2" x14ac:dyDescent="0.2">
      <c r="B2082" s="3"/>
    </row>
    <row r="2083" spans="2:2" x14ac:dyDescent="0.2">
      <c r="B2083" s="3"/>
    </row>
    <row r="2084" spans="2:2" x14ac:dyDescent="0.2">
      <c r="B2084" s="3"/>
    </row>
    <row r="2085" spans="2:2" x14ac:dyDescent="0.2">
      <c r="B2085" s="3"/>
    </row>
    <row r="2086" spans="2:2" x14ac:dyDescent="0.2">
      <c r="B2086" s="3"/>
    </row>
    <row r="2087" spans="2:2" x14ac:dyDescent="0.2">
      <c r="B2087" s="3"/>
    </row>
    <row r="2088" spans="2:2" x14ac:dyDescent="0.2">
      <c r="B2088" s="3"/>
    </row>
    <row r="2089" spans="2:2" x14ac:dyDescent="0.2">
      <c r="B2089" s="3"/>
    </row>
    <row r="2090" spans="2:2" x14ac:dyDescent="0.2">
      <c r="B2090" s="3"/>
    </row>
    <row r="2091" spans="2:2" x14ac:dyDescent="0.2">
      <c r="B2091" s="3"/>
    </row>
    <row r="2092" spans="2:2" x14ac:dyDescent="0.2">
      <c r="B2092" s="3"/>
    </row>
    <row r="2093" spans="2:2" x14ac:dyDescent="0.2">
      <c r="B2093" s="3"/>
    </row>
    <row r="2094" spans="2:2" x14ac:dyDescent="0.2">
      <c r="B2094" s="3"/>
    </row>
    <row r="2095" spans="2:2" x14ac:dyDescent="0.2">
      <c r="B2095" s="3"/>
    </row>
    <row r="2096" spans="2:2" x14ac:dyDescent="0.2">
      <c r="B2096" s="3"/>
    </row>
    <row r="2097" spans="2:2" x14ac:dyDescent="0.2">
      <c r="B2097" s="3"/>
    </row>
    <row r="2098" spans="2:2" x14ac:dyDescent="0.2">
      <c r="B2098" s="3"/>
    </row>
    <row r="2099" spans="2:2" x14ac:dyDescent="0.2">
      <c r="B2099" s="3"/>
    </row>
    <row r="2100" spans="2:2" x14ac:dyDescent="0.2">
      <c r="B2100" s="3"/>
    </row>
    <row r="2101" spans="2:2" x14ac:dyDescent="0.2">
      <c r="B2101" s="3"/>
    </row>
    <row r="2102" spans="2:2" x14ac:dyDescent="0.2">
      <c r="B2102" s="3"/>
    </row>
    <row r="2103" spans="2:2" x14ac:dyDescent="0.2">
      <c r="B2103" s="3"/>
    </row>
    <row r="2104" spans="2:2" x14ac:dyDescent="0.2">
      <c r="B2104" s="3"/>
    </row>
    <row r="2105" spans="2:2" x14ac:dyDescent="0.2">
      <c r="B2105" s="3"/>
    </row>
    <row r="2106" spans="2:2" x14ac:dyDescent="0.2">
      <c r="B2106" s="3"/>
    </row>
    <row r="2107" spans="2:2" x14ac:dyDescent="0.2">
      <c r="B2107" s="3"/>
    </row>
    <row r="2108" spans="2:2" x14ac:dyDescent="0.2">
      <c r="B2108" s="3"/>
    </row>
    <row r="2109" spans="2:2" x14ac:dyDescent="0.2">
      <c r="B2109" s="3"/>
    </row>
    <row r="2110" spans="2:2" x14ac:dyDescent="0.2">
      <c r="B2110" s="3"/>
    </row>
    <row r="2111" spans="2:2" x14ac:dyDescent="0.2">
      <c r="B2111" s="3"/>
    </row>
    <row r="2112" spans="2:2" x14ac:dyDescent="0.2">
      <c r="B2112" s="3"/>
    </row>
    <row r="2113" spans="2:2" x14ac:dyDescent="0.2">
      <c r="B2113" s="3"/>
    </row>
    <row r="2114" spans="2:2" x14ac:dyDescent="0.2">
      <c r="B2114" s="3"/>
    </row>
    <row r="2115" spans="2:2" x14ac:dyDescent="0.2">
      <c r="B2115" s="3"/>
    </row>
    <row r="2116" spans="2:2" x14ac:dyDescent="0.2">
      <c r="B2116" s="3"/>
    </row>
    <row r="2117" spans="2:2" x14ac:dyDescent="0.2">
      <c r="B2117" s="3"/>
    </row>
    <row r="2118" spans="2:2" x14ac:dyDescent="0.2">
      <c r="B2118" s="3"/>
    </row>
    <row r="2119" spans="2:2" x14ac:dyDescent="0.2">
      <c r="B2119" s="3"/>
    </row>
    <row r="2120" spans="2:2" x14ac:dyDescent="0.2">
      <c r="B2120" s="3"/>
    </row>
    <row r="2121" spans="2:2" x14ac:dyDescent="0.2">
      <c r="B2121" s="3"/>
    </row>
    <row r="2122" spans="2:2" x14ac:dyDescent="0.2">
      <c r="B2122" s="3"/>
    </row>
    <row r="2123" spans="2:2" x14ac:dyDescent="0.2">
      <c r="B2123" s="3"/>
    </row>
    <row r="2124" spans="2:2" x14ac:dyDescent="0.2">
      <c r="B2124" s="3"/>
    </row>
    <row r="2125" spans="2:2" x14ac:dyDescent="0.2">
      <c r="B2125" s="3"/>
    </row>
    <row r="2126" spans="2:2" x14ac:dyDescent="0.2">
      <c r="B2126" s="3"/>
    </row>
    <row r="2127" spans="2:2" x14ac:dyDescent="0.2">
      <c r="B2127" s="3"/>
    </row>
    <row r="2128" spans="2:2" x14ac:dyDescent="0.2">
      <c r="B2128" s="3"/>
    </row>
    <row r="2129" spans="2:2" x14ac:dyDescent="0.2">
      <c r="B2129" s="3"/>
    </row>
    <row r="2130" spans="2:2" x14ac:dyDescent="0.2">
      <c r="B2130" s="3"/>
    </row>
    <row r="2131" spans="2:2" x14ac:dyDescent="0.2">
      <c r="B2131" s="3"/>
    </row>
    <row r="2132" spans="2:2" x14ac:dyDescent="0.2">
      <c r="B2132" s="3"/>
    </row>
    <row r="2133" spans="2:2" x14ac:dyDescent="0.2">
      <c r="B2133" s="3"/>
    </row>
    <row r="2134" spans="2:2" x14ac:dyDescent="0.2">
      <c r="B2134" s="3"/>
    </row>
    <row r="2135" spans="2:2" x14ac:dyDescent="0.2">
      <c r="B2135" s="3"/>
    </row>
    <row r="2136" spans="2:2" x14ac:dyDescent="0.2">
      <c r="B2136" s="3"/>
    </row>
    <row r="2137" spans="2:2" x14ac:dyDescent="0.2">
      <c r="B2137" s="3"/>
    </row>
    <row r="2138" spans="2:2" x14ac:dyDescent="0.2">
      <c r="B2138" s="3"/>
    </row>
    <row r="2139" spans="2:2" x14ac:dyDescent="0.2">
      <c r="B2139" s="3"/>
    </row>
    <row r="2140" spans="2:2" x14ac:dyDescent="0.2">
      <c r="B2140" s="3"/>
    </row>
    <row r="2141" spans="2:2" x14ac:dyDescent="0.2">
      <c r="B2141" s="3"/>
    </row>
    <row r="2142" spans="2:2" x14ac:dyDescent="0.2">
      <c r="B2142" s="3"/>
    </row>
    <row r="2143" spans="2:2" x14ac:dyDescent="0.2">
      <c r="B2143" s="3"/>
    </row>
    <row r="2144" spans="2:2" x14ac:dyDescent="0.2">
      <c r="B2144" s="3"/>
    </row>
    <row r="2145" spans="2:2" x14ac:dyDescent="0.2">
      <c r="B2145" s="3"/>
    </row>
    <row r="2146" spans="2:2" x14ac:dyDescent="0.2">
      <c r="B2146" s="3"/>
    </row>
    <row r="2147" spans="2:2" x14ac:dyDescent="0.2">
      <c r="B2147" s="3"/>
    </row>
    <row r="2148" spans="2:2" x14ac:dyDescent="0.2">
      <c r="B2148" s="3"/>
    </row>
    <row r="2149" spans="2:2" x14ac:dyDescent="0.2">
      <c r="B2149" s="3"/>
    </row>
    <row r="2150" spans="2:2" x14ac:dyDescent="0.2">
      <c r="B2150" s="3"/>
    </row>
    <row r="2151" spans="2:2" x14ac:dyDescent="0.2">
      <c r="B2151" s="3"/>
    </row>
    <row r="2152" spans="2:2" x14ac:dyDescent="0.2">
      <c r="B2152" s="3"/>
    </row>
    <row r="2153" spans="2:2" x14ac:dyDescent="0.2">
      <c r="B2153" s="3"/>
    </row>
    <row r="2154" spans="2:2" x14ac:dyDescent="0.2">
      <c r="B2154" s="3"/>
    </row>
    <row r="2155" spans="2:2" x14ac:dyDescent="0.2">
      <c r="B2155" s="3"/>
    </row>
    <row r="2156" spans="2:2" x14ac:dyDescent="0.2">
      <c r="B2156" s="3"/>
    </row>
    <row r="2157" spans="2:2" x14ac:dyDescent="0.2">
      <c r="B2157" s="3"/>
    </row>
    <row r="2158" spans="2:2" x14ac:dyDescent="0.2">
      <c r="B2158" s="3"/>
    </row>
    <row r="2159" spans="2:2" x14ac:dyDescent="0.2">
      <c r="B2159" s="3"/>
    </row>
    <row r="2160" spans="2:2" x14ac:dyDescent="0.2">
      <c r="B2160" s="3"/>
    </row>
    <row r="2161" spans="2:2" x14ac:dyDescent="0.2">
      <c r="B2161" s="3"/>
    </row>
    <row r="2162" spans="2:2" x14ac:dyDescent="0.2">
      <c r="B2162" s="3"/>
    </row>
    <row r="2163" spans="2:2" x14ac:dyDescent="0.2">
      <c r="B2163" s="3"/>
    </row>
    <row r="2164" spans="2:2" x14ac:dyDescent="0.2">
      <c r="B2164" s="3"/>
    </row>
    <row r="2165" spans="2:2" x14ac:dyDescent="0.2">
      <c r="B2165" s="3"/>
    </row>
    <row r="2166" spans="2:2" x14ac:dyDescent="0.2">
      <c r="B2166" s="3"/>
    </row>
    <row r="2167" spans="2:2" x14ac:dyDescent="0.2">
      <c r="B2167" s="3"/>
    </row>
    <row r="2168" spans="2:2" x14ac:dyDescent="0.2">
      <c r="B2168" s="3"/>
    </row>
    <row r="2169" spans="2:2" x14ac:dyDescent="0.2">
      <c r="B2169" s="3"/>
    </row>
    <row r="2170" spans="2:2" x14ac:dyDescent="0.2">
      <c r="B2170" s="3"/>
    </row>
    <row r="2171" spans="2:2" x14ac:dyDescent="0.2">
      <c r="B2171" s="3"/>
    </row>
    <row r="2172" spans="2:2" x14ac:dyDescent="0.2">
      <c r="B2172" s="3"/>
    </row>
    <row r="2173" spans="2:2" x14ac:dyDescent="0.2">
      <c r="B2173" s="3"/>
    </row>
    <row r="2174" spans="2:2" x14ac:dyDescent="0.2">
      <c r="B2174" s="3"/>
    </row>
    <row r="2175" spans="2:2" x14ac:dyDescent="0.2">
      <c r="B2175" s="3"/>
    </row>
    <row r="2176" spans="2:2" x14ac:dyDescent="0.2">
      <c r="B2176" s="3"/>
    </row>
    <row r="2177" spans="2:2" x14ac:dyDescent="0.2">
      <c r="B2177" s="3"/>
    </row>
    <row r="2178" spans="2:2" x14ac:dyDescent="0.2">
      <c r="B2178" s="3"/>
    </row>
    <row r="2179" spans="2:2" x14ac:dyDescent="0.2">
      <c r="B2179" s="3"/>
    </row>
    <row r="2180" spans="2:2" x14ac:dyDescent="0.2">
      <c r="B2180" s="3"/>
    </row>
    <row r="2181" spans="2:2" x14ac:dyDescent="0.2">
      <c r="B2181" s="3"/>
    </row>
    <row r="2182" spans="2:2" x14ac:dyDescent="0.2">
      <c r="B2182" s="3"/>
    </row>
    <row r="2183" spans="2:2" x14ac:dyDescent="0.2">
      <c r="B2183" s="3"/>
    </row>
    <row r="2184" spans="2:2" x14ac:dyDescent="0.2">
      <c r="B2184" s="3"/>
    </row>
    <row r="2185" spans="2:2" x14ac:dyDescent="0.2">
      <c r="B2185" s="3"/>
    </row>
    <row r="2186" spans="2:2" x14ac:dyDescent="0.2">
      <c r="B2186" s="3"/>
    </row>
    <row r="2187" spans="2:2" x14ac:dyDescent="0.2">
      <c r="B2187" s="3"/>
    </row>
    <row r="2188" spans="2:2" x14ac:dyDescent="0.2">
      <c r="B2188" s="3"/>
    </row>
    <row r="2189" spans="2:2" x14ac:dyDescent="0.2">
      <c r="B2189" s="3"/>
    </row>
    <row r="2190" spans="2:2" x14ac:dyDescent="0.2">
      <c r="B2190" s="3"/>
    </row>
    <row r="2191" spans="2:2" x14ac:dyDescent="0.2">
      <c r="B2191" s="3"/>
    </row>
    <row r="2192" spans="2:2" x14ac:dyDescent="0.2">
      <c r="B2192" s="3"/>
    </row>
    <row r="2193" spans="2:2" x14ac:dyDescent="0.2">
      <c r="B2193" s="3"/>
    </row>
    <row r="2194" spans="2:2" x14ac:dyDescent="0.2">
      <c r="B2194" s="3"/>
    </row>
    <row r="2195" spans="2:2" x14ac:dyDescent="0.2">
      <c r="B2195" s="3"/>
    </row>
    <row r="2196" spans="2:2" x14ac:dyDescent="0.2">
      <c r="B2196" s="3"/>
    </row>
    <row r="2197" spans="2:2" x14ac:dyDescent="0.2">
      <c r="B2197" s="3"/>
    </row>
    <row r="2198" spans="2:2" x14ac:dyDescent="0.2">
      <c r="B2198" s="3"/>
    </row>
    <row r="2199" spans="2:2" x14ac:dyDescent="0.2">
      <c r="B2199" s="3"/>
    </row>
    <row r="2200" spans="2:2" x14ac:dyDescent="0.2">
      <c r="B2200" s="3"/>
    </row>
    <row r="2201" spans="2:2" x14ac:dyDescent="0.2">
      <c r="B2201" s="3"/>
    </row>
    <row r="2202" spans="2:2" x14ac:dyDescent="0.2">
      <c r="B2202" s="3"/>
    </row>
    <row r="2203" spans="2:2" x14ac:dyDescent="0.2">
      <c r="B2203" s="3"/>
    </row>
    <row r="2204" spans="2:2" x14ac:dyDescent="0.2">
      <c r="B2204" s="3"/>
    </row>
    <row r="2205" spans="2:2" x14ac:dyDescent="0.2">
      <c r="B2205" s="3"/>
    </row>
    <row r="2206" spans="2:2" x14ac:dyDescent="0.2">
      <c r="B2206" s="3"/>
    </row>
    <row r="2207" spans="2:2" x14ac:dyDescent="0.2">
      <c r="B2207" s="3"/>
    </row>
    <row r="2208" spans="2:2" x14ac:dyDescent="0.2">
      <c r="B2208" s="3"/>
    </row>
    <row r="2209" spans="2:2" x14ac:dyDescent="0.2">
      <c r="B2209" s="3"/>
    </row>
    <row r="2210" spans="2:2" x14ac:dyDescent="0.2">
      <c r="B2210" s="3"/>
    </row>
    <row r="2211" spans="2:2" x14ac:dyDescent="0.2">
      <c r="B2211" s="3"/>
    </row>
    <row r="2212" spans="2:2" x14ac:dyDescent="0.2">
      <c r="B2212" s="3"/>
    </row>
    <row r="2213" spans="2:2" x14ac:dyDescent="0.2">
      <c r="B2213" s="3"/>
    </row>
    <row r="2214" spans="2:2" x14ac:dyDescent="0.2">
      <c r="B2214" s="3"/>
    </row>
    <row r="2215" spans="2:2" x14ac:dyDescent="0.2">
      <c r="B2215" s="3"/>
    </row>
    <row r="2216" spans="2:2" x14ac:dyDescent="0.2">
      <c r="B2216" s="3"/>
    </row>
    <row r="2217" spans="2:2" x14ac:dyDescent="0.2">
      <c r="B2217" s="3"/>
    </row>
    <row r="2218" spans="2:2" x14ac:dyDescent="0.2">
      <c r="B2218" s="3"/>
    </row>
    <row r="2219" spans="2:2" x14ac:dyDescent="0.2">
      <c r="B2219" s="3"/>
    </row>
    <row r="2220" spans="2:2" x14ac:dyDescent="0.2">
      <c r="B2220" s="3"/>
    </row>
    <row r="2221" spans="2:2" x14ac:dyDescent="0.2">
      <c r="B2221" s="3"/>
    </row>
    <row r="2222" spans="2:2" x14ac:dyDescent="0.2">
      <c r="B2222" s="3"/>
    </row>
    <row r="2223" spans="2:2" x14ac:dyDescent="0.2">
      <c r="B2223" s="3"/>
    </row>
    <row r="2224" spans="2:2" x14ac:dyDescent="0.2">
      <c r="B2224" s="3"/>
    </row>
    <row r="2225" spans="2:2" x14ac:dyDescent="0.2">
      <c r="B2225" s="3"/>
    </row>
    <row r="2226" spans="2:2" x14ac:dyDescent="0.2">
      <c r="B2226" s="3"/>
    </row>
    <row r="2227" spans="2:2" x14ac:dyDescent="0.2">
      <c r="B2227" s="3"/>
    </row>
    <row r="2228" spans="2:2" x14ac:dyDescent="0.2">
      <c r="B2228" s="3"/>
    </row>
    <row r="2229" spans="2:2" x14ac:dyDescent="0.2">
      <c r="B2229" s="3"/>
    </row>
    <row r="2230" spans="2:2" x14ac:dyDescent="0.2">
      <c r="B2230" s="3"/>
    </row>
    <row r="2231" spans="2:2" x14ac:dyDescent="0.2">
      <c r="B2231" s="3"/>
    </row>
    <row r="2232" spans="2:2" x14ac:dyDescent="0.2">
      <c r="B2232" s="3"/>
    </row>
    <row r="2233" spans="2:2" x14ac:dyDescent="0.2">
      <c r="B2233" s="3"/>
    </row>
    <row r="2234" spans="2:2" x14ac:dyDescent="0.2">
      <c r="B2234" s="3"/>
    </row>
    <row r="2235" spans="2:2" x14ac:dyDescent="0.2">
      <c r="B2235" s="3"/>
    </row>
    <row r="2236" spans="2:2" x14ac:dyDescent="0.2">
      <c r="B2236" s="3"/>
    </row>
    <row r="2237" spans="2:2" x14ac:dyDescent="0.2">
      <c r="B2237" s="3"/>
    </row>
    <row r="2238" spans="2:2" x14ac:dyDescent="0.2">
      <c r="B2238" s="3"/>
    </row>
    <row r="2239" spans="2:2" x14ac:dyDescent="0.2">
      <c r="B2239" s="3"/>
    </row>
    <row r="2240" spans="2:2" x14ac:dyDescent="0.2">
      <c r="B2240" s="3"/>
    </row>
    <row r="2241" spans="2:2" x14ac:dyDescent="0.2">
      <c r="B2241" s="3"/>
    </row>
    <row r="2242" spans="2:2" x14ac:dyDescent="0.2">
      <c r="B2242" s="3"/>
    </row>
    <row r="2243" spans="2:2" x14ac:dyDescent="0.2">
      <c r="B2243" s="3"/>
    </row>
    <row r="2244" spans="2:2" x14ac:dyDescent="0.2">
      <c r="B2244" s="3"/>
    </row>
    <row r="2245" spans="2:2" x14ac:dyDescent="0.2">
      <c r="B2245" s="3"/>
    </row>
    <row r="2246" spans="2:2" x14ac:dyDescent="0.2">
      <c r="B2246" s="3"/>
    </row>
    <row r="2247" spans="2:2" x14ac:dyDescent="0.2">
      <c r="B2247" s="3"/>
    </row>
    <row r="2248" spans="2:2" x14ac:dyDescent="0.2">
      <c r="B2248" s="3"/>
    </row>
    <row r="2249" spans="2:2" x14ac:dyDescent="0.2">
      <c r="B2249" s="3"/>
    </row>
    <row r="2250" spans="2:2" x14ac:dyDescent="0.2">
      <c r="B2250" s="3"/>
    </row>
    <row r="2251" spans="2:2" x14ac:dyDescent="0.2">
      <c r="B2251" s="3"/>
    </row>
    <row r="2252" spans="2:2" x14ac:dyDescent="0.2">
      <c r="B2252" s="3"/>
    </row>
    <row r="2253" spans="2:2" x14ac:dyDescent="0.2">
      <c r="B2253" s="3"/>
    </row>
    <row r="2254" spans="2:2" x14ac:dyDescent="0.2">
      <c r="B2254" s="3"/>
    </row>
    <row r="2255" spans="2:2" x14ac:dyDescent="0.2">
      <c r="B2255" s="3"/>
    </row>
    <row r="2256" spans="2:2" x14ac:dyDescent="0.2">
      <c r="B2256" s="3"/>
    </row>
    <row r="2257" spans="2:2" x14ac:dyDescent="0.2">
      <c r="B2257" s="3"/>
    </row>
    <row r="2258" spans="2:2" x14ac:dyDescent="0.2">
      <c r="B2258" s="3"/>
    </row>
    <row r="2259" spans="2:2" x14ac:dyDescent="0.2">
      <c r="B2259" s="3"/>
    </row>
    <row r="2260" spans="2:2" x14ac:dyDescent="0.2">
      <c r="B2260" s="3"/>
    </row>
    <row r="2261" spans="2:2" x14ac:dyDescent="0.2">
      <c r="B2261" s="3"/>
    </row>
    <row r="2262" spans="2:2" x14ac:dyDescent="0.2">
      <c r="B2262" s="3"/>
    </row>
    <row r="2263" spans="2:2" x14ac:dyDescent="0.2">
      <c r="B2263" s="3"/>
    </row>
    <row r="2264" spans="2:2" x14ac:dyDescent="0.2">
      <c r="B2264" s="3"/>
    </row>
    <row r="2265" spans="2:2" x14ac:dyDescent="0.2">
      <c r="B2265" s="3"/>
    </row>
    <row r="2266" spans="2:2" x14ac:dyDescent="0.2">
      <c r="B2266" s="3"/>
    </row>
    <row r="2267" spans="2:2" x14ac:dyDescent="0.2">
      <c r="B2267" s="3"/>
    </row>
    <row r="2268" spans="2:2" x14ac:dyDescent="0.2">
      <c r="B2268" s="3"/>
    </row>
    <row r="2269" spans="2:2" x14ac:dyDescent="0.2">
      <c r="B2269" s="3"/>
    </row>
    <row r="2270" spans="2:2" x14ac:dyDescent="0.2">
      <c r="B2270" s="3"/>
    </row>
    <row r="2271" spans="2:2" x14ac:dyDescent="0.2">
      <c r="B2271" s="3"/>
    </row>
    <row r="2272" spans="2:2" x14ac:dyDescent="0.2">
      <c r="B2272" s="3"/>
    </row>
    <row r="2273" spans="2:2" x14ac:dyDescent="0.2">
      <c r="B2273" s="3"/>
    </row>
    <row r="2274" spans="2:2" x14ac:dyDescent="0.2">
      <c r="B2274" s="3"/>
    </row>
    <row r="2275" spans="2:2" x14ac:dyDescent="0.2">
      <c r="B2275" s="3"/>
    </row>
    <row r="2276" spans="2:2" x14ac:dyDescent="0.2">
      <c r="B2276" s="3"/>
    </row>
    <row r="2277" spans="2:2" x14ac:dyDescent="0.2">
      <c r="B2277" s="3"/>
    </row>
    <row r="2278" spans="2:2" x14ac:dyDescent="0.2">
      <c r="B2278" s="3"/>
    </row>
    <row r="2279" spans="2:2" x14ac:dyDescent="0.2">
      <c r="B2279" s="3"/>
    </row>
    <row r="2280" spans="2:2" x14ac:dyDescent="0.2">
      <c r="B2280" s="3"/>
    </row>
    <row r="2281" spans="2:2" x14ac:dyDescent="0.2">
      <c r="B2281" s="3"/>
    </row>
    <row r="2282" spans="2:2" x14ac:dyDescent="0.2">
      <c r="B2282" s="3"/>
    </row>
    <row r="2283" spans="2:2" x14ac:dyDescent="0.2">
      <c r="B2283" s="3"/>
    </row>
    <row r="2284" spans="2:2" x14ac:dyDescent="0.2">
      <c r="B2284" s="3"/>
    </row>
    <row r="2285" spans="2:2" x14ac:dyDescent="0.2">
      <c r="B2285" s="3"/>
    </row>
    <row r="2286" spans="2:2" x14ac:dyDescent="0.2">
      <c r="B2286" s="3"/>
    </row>
    <row r="2287" spans="2:2" x14ac:dyDescent="0.2">
      <c r="B2287" s="3"/>
    </row>
    <row r="2288" spans="2:2" x14ac:dyDescent="0.2">
      <c r="B2288" s="3"/>
    </row>
    <row r="2289" spans="2:2" x14ac:dyDescent="0.2">
      <c r="B2289" s="3"/>
    </row>
    <row r="2290" spans="2:2" x14ac:dyDescent="0.2">
      <c r="B2290" s="3"/>
    </row>
    <row r="2291" spans="2:2" x14ac:dyDescent="0.2">
      <c r="B2291" s="3"/>
    </row>
    <row r="2292" spans="2:2" x14ac:dyDescent="0.2">
      <c r="B2292" s="3"/>
    </row>
    <row r="2293" spans="2:2" x14ac:dyDescent="0.2">
      <c r="B2293" s="3"/>
    </row>
    <row r="2294" spans="2:2" x14ac:dyDescent="0.2">
      <c r="B2294" s="3"/>
    </row>
    <row r="2295" spans="2:2" x14ac:dyDescent="0.2">
      <c r="B2295" s="3"/>
    </row>
    <row r="2296" spans="2:2" x14ac:dyDescent="0.2">
      <c r="B2296" s="3"/>
    </row>
    <row r="2297" spans="2:2" x14ac:dyDescent="0.2">
      <c r="B2297" s="3"/>
    </row>
    <row r="2298" spans="2:2" x14ac:dyDescent="0.2">
      <c r="B2298" s="3"/>
    </row>
    <row r="2299" spans="2:2" x14ac:dyDescent="0.2">
      <c r="B2299" s="3"/>
    </row>
    <row r="2300" spans="2:2" x14ac:dyDescent="0.2">
      <c r="B2300" s="3"/>
    </row>
    <row r="2301" spans="2:2" x14ac:dyDescent="0.2">
      <c r="B2301" s="3"/>
    </row>
    <row r="2302" spans="2:2" x14ac:dyDescent="0.2">
      <c r="B2302" s="3"/>
    </row>
    <row r="2303" spans="2:2" x14ac:dyDescent="0.2">
      <c r="B2303" s="3"/>
    </row>
    <row r="2304" spans="2:2" x14ac:dyDescent="0.2">
      <c r="B2304" s="3"/>
    </row>
    <row r="2305" spans="2:2" x14ac:dyDescent="0.2">
      <c r="B2305" s="3"/>
    </row>
    <row r="2306" spans="2:2" x14ac:dyDescent="0.2">
      <c r="B2306" s="3"/>
    </row>
    <row r="2307" spans="2:2" x14ac:dyDescent="0.2">
      <c r="B2307" s="3"/>
    </row>
    <row r="2308" spans="2:2" x14ac:dyDescent="0.2">
      <c r="B2308" s="3"/>
    </row>
    <row r="2309" spans="2:2" x14ac:dyDescent="0.2">
      <c r="B2309" s="3"/>
    </row>
    <row r="2310" spans="2:2" x14ac:dyDescent="0.2">
      <c r="B2310" s="3"/>
    </row>
    <row r="2311" spans="2:2" x14ac:dyDescent="0.2">
      <c r="B2311" s="3"/>
    </row>
    <row r="2312" spans="2:2" x14ac:dyDescent="0.2">
      <c r="B2312" s="3"/>
    </row>
    <row r="2313" spans="2:2" x14ac:dyDescent="0.2">
      <c r="B2313" s="3"/>
    </row>
    <row r="2314" spans="2:2" x14ac:dyDescent="0.2">
      <c r="B2314" s="3"/>
    </row>
    <row r="2315" spans="2:2" x14ac:dyDescent="0.2">
      <c r="B2315" s="3"/>
    </row>
    <row r="2316" spans="2:2" x14ac:dyDescent="0.2">
      <c r="B2316" s="3"/>
    </row>
    <row r="2317" spans="2:2" x14ac:dyDescent="0.2">
      <c r="B2317" s="3"/>
    </row>
    <row r="2318" spans="2:2" x14ac:dyDescent="0.2">
      <c r="B2318" s="3"/>
    </row>
    <row r="2319" spans="2:2" x14ac:dyDescent="0.2">
      <c r="B2319" s="3"/>
    </row>
    <row r="2320" spans="2:2" x14ac:dyDescent="0.2">
      <c r="B2320" s="3"/>
    </row>
    <row r="2321" spans="2:2" x14ac:dyDescent="0.2">
      <c r="B2321" s="3"/>
    </row>
    <row r="2322" spans="2:2" x14ac:dyDescent="0.2">
      <c r="B2322" s="3"/>
    </row>
    <row r="2323" spans="2:2" x14ac:dyDescent="0.2">
      <c r="B2323" s="3"/>
    </row>
    <row r="2324" spans="2:2" x14ac:dyDescent="0.2">
      <c r="B2324" s="3"/>
    </row>
    <row r="2325" spans="2:2" x14ac:dyDescent="0.2">
      <c r="B2325" s="3"/>
    </row>
    <row r="2326" spans="2:2" x14ac:dyDescent="0.2">
      <c r="B2326" s="3"/>
    </row>
    <row r="2327" spans="2:2" x14ac:dyDescent="0.2">
      <c r="B2327" s="3"/>
    </row>
    <row r="2328" spans="2:2" x14ac:dyDescent="0.2">
      <c r="B2328" s="3"/>
    </row>
    <row r="2329" spans="2:2" x14ac:dyDescent="0.2">
      <c r="B2329" s="3"/>
    </row>
    <row r="2330" spans="2:2" x14ac:dyDescent="0.2">
      <c r="B2330" s="3"/>
    </row>
    <row r="2331" spans="2:2" x14ac:dyDescent="0.2">
      <c r="B2331" s="3"/>
    </row>
    <row r="2332" spans="2:2" x14ac:dyDescent="0.2">
      <c r="B2332" s="3"/>
    </row>
    <row r="2333" spans="2:2" x14ac:dyDescent="0.2">
      <c r="B2333" s="3"/>
    </row>
    <row r="2334" spans="2:2" x14ac:dyDescent="0.2">
      <c r="B2334" s="3"/>
    </row>
    <row r="2335" spans="2:2" x14ac:dyDescent="0.2">
      <c r="B2335" s="3"/>
    </row>
    <row r="2336" spans="2:2" x14ac:dyDescent="0.2">
      <c r="B2336" s="3"/>
    </row>
    <row r="2337" spans="2:2" x14ac:dyDescent="0.2">
      <c r="B2337" s="3"/>
    </row>
    <row r="2338" spans="2:2" x14ac:dyDescent="0.2">
      <c r="B2338" s="3"/>
    </row>
    <row r="2339" spans="2:2" x14ac:dyDescent="0.2">
      <c r="B2339" s="3"/>
    </row>
    <row r="2340" spans="2:2" x14ac:dyDescent="0.2">
      <c r="B2340" s="3"/>
    </row>
    <row r="2341" spans="2:2" x14ac:dyDescent="0.2">
      <c r="B2341" s="3"/>
    </row>
    <row r="2342" spans="2:2" x14ac:dyDescent="0.2">
      <c r="B2342" s="3"/>
    </row>
    <row r="2343" spans="2:2" x14ac:dyDescent="0.2">
      <c r="B2343" s="3"/>
    </row>
    <row r="2344" spans="2:2" x14ac:dyDescent="0.2">
      <c r="B2344" s="3"/>
    </row>
    <row r="2345" spans="2:2" x14ac:dyDescent="0.2">
      <c r="B2345" s="3"/>
    </row>
    <row r="2346" spans="2:2" x14ac:dyDescent="0.2">
      <c r="B2346" s="3"/>
    </row>
    <row r="2347" spans="2:2" x14ac:dyDescent="0.2">
      <c r="B2347" s="3"/>
    </row>
    <row r="2348" spans="2:2" x14ac:dyDescent="0.2">
      <c r="B2348" s="3"/>
    </row>
    <row r="2349" spans="2:2" x14ac:dyDescent="0.2">
      <c r="B2349" s="3"/>
    </row>
    <row r="2350" spans="2:2" x14ac:dyDescent="0.2">
      <c r="B2350" s="3"/>
    </row>
    <row r="2351" spans="2:2" x14ac:dyDescent="0.2">
      <c r="B2351" s="3"/>
    </row>
    <row r="2352" spans="2:2" x14ac:dyDescent="0.2">
      <c r="B2352" s="3"/>
    </row>
    <row r="2353" spans="2:2" x14ac:dyDescent="0.2">
      <c r="B2353" s="3"/>
    </row>
    <row r="2354" spans="2:2" x14ac:dyDescent="0.2">
      <c r="B2354" s="3"/>
    </row>
    <row r="2355" spans="2:2" x14ac:dyDescent="0.2">
      <c r="B2355" s="3"/>
    </row>
    <row r="2356" spans="2:2" x14ac:dyDescent="0.2">
      <c r="B2356" s="3"/>
    </row>
    <row r="2357" spans="2:2" x14ac:dyDescent="0.2">
      <c r="B2357" s="3"/>
    </row>
    <row r="2358" spans="2:2" x14ac:dyDescent="0.2">
      <c r="B2358" s="3"/>
    </row>
    <row r="2359" spans="2:2" x14ac:dyDescent="0.2">
      <c r="B2359" s="3"/>
    </row>
    <row r="2360" spans="2:2" x14ac:dyDescent="0.2">
      <c r="B2360" s="3"/>
    </row>
    <row r="2361" spans="2:2" x14ac:dyDescent="0.2">
      <c r="B2361" s="3"/>
    </row>
    <row r="2362" spans="2:2" x14ac:dyDescent="0.2">
      <c r="B2362" s="3"/>
    </row>
    <row r="2363" spans="2:2" x14ac:dyDescent="0.2">
      <c r="B2363" s="3"/>
    </row>
    <row r="2364" spans="2:2" x14ac:dyDescent="0.2">
      <c r="B2364" s="3"/>
    </row>
    <row r="2365" spans="2:2" x14ac:dyDescent="0.2">
      <c r="B2365" s="3"/>
    </row>
    <row r="2366" spans="2:2" x14ac:dyDescent="0.2">
      <c r="B2366" s="3"/>
    </row>
    <row r="2367" spans="2:2" x14ac:dyDescent="0.2">
      <c r="B2367" s="3"/>
    </row>
    <row r="2368" spans="2:2" x14ac:dyDescent="0.2">
      <c r="B2368" s="3"/>
    </row>
    <row r="2369" spans="2:2" x14ac:dyDescent="0.2">
      <c r="B2369" s="3"/>
    </row>
    <row r="2370" spans="2:2" x14ac:dyDescent="0.2">
      <c r="B2370" s="3"/>
    </row>
    <row r="2371" spans="2:2" x14ac:dyDescent="0.2">
      <c r="B2371" s="3"/>
    </row>
    <row r="2372" spans="2:2" x14ac:dyDescent="0.2">
      <c r="B2372" s="3"/>
    </row>
    <row r="2373" spans="2:2" x14ac:dyDescent="0.2">
      <c r="B2373" s="3"/>
    </row>
    <row r="2374" spans="2:2" x14ac:dyDescent="0.2">
      <c r="B2374" s="3"/>
    </row>
    <row r="2375" spans="2:2" x14ac:dyDescent="0.2">
      <c r="B2375" s="3"/>
    </row>
    <row r="2376" spans="2:2" x14ac:dyDescent="0.2">
      <c r="B2376" s="3"/>
    </row>
    <row r="2377" spans="2:2" x14ac:dyDescent="0.2">
      <c r="B2377" s="3"/>
    </row>
    <row r="2378" spans="2:2" x14ac:dyDescent="0.2">
      <c r="B2378" s="3"/>
    </row>
    <row r="2379" spans="2:2" x14ac:dyDescent="0.2">
      <c r="B2379" s="3"/>
    </row>
    <row r="2380" spans="2:2" x14ac:dyDescent="0.2">
      <c r="B2380" s="3"/>
    </row>
    <row r="2381" spans="2:2" x14ac:dyDescent="0.2">
      <c r="B2381" s="3"/>
    </row>
    <row r="2382" spans="2:2" x14ac:dyDescent="0.2">
      <c r="B2382" s="3"/>
    </row>
    <row r="2383" spans="2:2" x14ac:dyDescent="0.2">
      <c r="B2383" s="3"/>
    </row>
    <row r="2384" spans="2:2" x14ac:dyDescent="0.2">
      <c r="B2384" s="3"/>
    </row>
    <row r="2385" spans="2:2" x14ac:dyDescent="0.2">
      <c r="B2385" s="3"/>
    </row>
    <row r="2386" spans="2:2" x14ac:dyDescent="0.2">
      <c r="B2386" s="3"/>
    </row>
    <row r="2387" spans="2:2" x14ac:dyDescent="0.2">
      <c r="B2387" s="3"/>
    </row>
    <row r="2388" spans="2:2" x14ac:dyDescent="0.2">
      <c r="B2388" s="3"/>
    </row>
    <row r="2389" spans="2:2" x14ac:dyDescent="0.2">
      <c r="B2389" s="3"/>
    </row>
    <row r="2390" spans="2:2" x14ac:dyDescent="0.2">
      <c r="B2390" s="3"/>
    </row>
    <row r="2391" spans="2:2" x14ac:dyDescent="0.2">
      <c r="B2391" s="3"/>
    </row>
    <row r="2392" spans="2:2" x14ac:dyDescent="0.2">
      <c r="B2392" s="3"/>
    </row>
    <row r="2393" spans="2:2" x14ac:dyDescent="0.2">
      <c r="B2393" s="3"/>
    </row>
    <row r="2394" spans="2:2" x14ac:dyDescent="0.2">
      <c r="B2394" s="3"/>
    </row>
    <row r="2395" spans="2:2" x14ac:dyDescent="0.2">
      <c r="B2395" s="3"/>
    </row>
    <row r="2396" spans="2:2" x14ac:dyDescent="0.2">
      <c r="B2396" s="3"/>
    </row>
    <row r="2397" spans="2:2" x14ac:dyDescent="0.2">
      <c r="B2397" s="3"/>
    </row>
    <row r="2398" spans="2:2" x14ac:dyDescent="0.2">
      <c r="B2398" s="3"/>
    </row>
    <row r="2399" spans="2:2" x14ac:dyDescent="0.2">
      <c r="B2399" s="3"/>
    </row>
    <row r="2400" spans="2:2" x14ac:dyDescent="0.2">
      <c r="B2400" s="3"/>
    </row>
    <row r="2401" spans="2:2" x14ac:dyDescent="0.2">
      <c r="B2401" s="3"/>
    </row>
    <row r="2402" spans="2:2" x14ac:dyDescent="0.2">
      <c r="B2402" s="3"/>
    </row>
    <row r="2403" spans="2:2" x14ac:dyDescent="0.2">
      <c r="B2403" s="3"/>
    </row>
    <row r="2404" spans="2:2" x14ac:dyDescent="0.2">
      <c r="B2404" s="3"/>
    </row>
    <row r="2405" spans="2:2" x14ac:dyDescent="0.2">
      <c r="B2405" s="3"/>
    </row>
    <row r="2406" spans="2:2" x14ac:dyDescent="0.2">
      <c r="B2406" s="3"/>
    </row>
    <row r="2407" spans="2:2" x14ac:dyDescent="0.2">
      <c r="B2407" s="3"/>
    </row>
    <row r="2408" spans="2:2" x14ac:dyDescent="0.2">
      <c r="B2408" s="3"/>
    </row>
    <row r="2409" spans="2:2" x14ac:dyDescent="0.2">
      <c r="B2409" s="3"/>
    </row>
    <row r="2410" spans="2:2" x14ac:dyDescent="0.2">
      <c r="B2410" s="3"/>
    </row>
    <row r="2411" spans="2:2" x14ac:dyDescent="0.2">
      <c r="B2411" s="3"/>
    </row>
    <row r="2412" spans="2:2" x14ac:dyDescent="0.2">
      <c r="B2412" s="3"/>
    </row>
    <row r="2413" spans="2:2" x14ac:dyDescent="0.2">
      <c r="B2413" s="3"/>
    </row>
    <row r="2414" spans="2:2" x14ac:dyDescent="0.2">
      <c r="B2414" s="3"/>
    </row>
    <row r="2415" spans="2:2" x14ac:dyDescent="0.2">
      <c r="B2415" s="3"/>
    </row>
    <row r="2416" spans="2:2" x14ac:dyDescent="0.2">
      <c r="B2416" s="3"/>
    </row>
    <row r="2417" spans="2:2" x14ac:dyDescent="0.2">
      <c r="B2417" s="3"/>
    </row>
    <row r="2418" spans="2:2" x14ac:dyDescent="0.2">
      <c r="B2418" s="3"/>
    </row>
    <row r="2419" spans="2:2" x14ac:dyDescent="0.2">
      <c r="B2419" s="3"/>
    </row>
    <row r="2420" spans="2:2" x14ac:dyDescent="0.2">
      <c r="B2420" s="3"/>
    </row>
    <row r="2421" spans="2:2" x14ac:dyDescent="0.2">
      <c r="B2421" s="3"/>
    </row>
    <row r="2422" spans="2:2" x14ac:dyDescent="0.2">
      <c r="B2422" s="3"/>
    </row>
    <row r="2423" spans="2:2" x14ac:dyDescent="0.2">
      <c r="B2423" s="3"/>
    </row>
    <row r="2424" spans="2:2" x14ac:dyDescent="0.2">
      <c r="B2424" s="3"/>
    </row>
    <row r="2425" spans="2:2" x14ac:dyDescent="0.2">
      <c r="B2425" s="3"/>
    </row>
    <row r="2426" spans="2:2" x14ac:dyDescent="0.2">
      <c r="B2426" s="3"/>
    </row>
    <row r="2427" spans="2:2" x14ac:dyDescent="0.2">
      <c r="B2427" s="3"/>
    </row>
    <row r="2428" spans="2:2" x14ac:dyDescent="0.2">
      <c r="B2428" s="3"/>
    </row>
    <row r="2429" spans="2:2" x14ac:dyDescent="0.2">
      <c r="B2429" s="3"/>
    </row>
    <row r="2430" spans="2:2" x14ac:dyDescent="0.2">
      <c r="B2430" s="3"/>
    </row>
    <row r="2431" spans="2:2" x14ac:dyDescent="0.2">
      <c r="B2431" s="3"/>
    </row>
    <row r="2432" spans="2:2" x14ac:dyDescent="0.2">
      <c r="B2432" s="3"/>
    </row>
    <row r="2433" spans="2:2" x14ac:dyDescent="0.2">
      <c r="B2433" s="3"/>
    </row>
    <row r="2434" spans="2:2" x14ac:dyDescent="0.2">
      <c r="B2434" s="3"/>
    </row>
    <row r="2435" spans="2:2" x14ac:dyDescent="0.2">
      <c r="B2435" s="3"/>
    </row>
    <row r="2436" spans="2:2" x14ac:dyDescent="0.2">
      <c r="B2436" s="3"/>
    </row>
    <row r="2437" spans="2:2" x14ac:dyDescent="0.2">
      <c r="B2437" s="3"/>
    </row>
    <row r="2438" spans="2:2" x14ac:dyDescent="0.2">
      <c r="B2438" s="3"/>
    </row>
    <row r="2439" spans="2:2" x14ac:dyDescent="0.2">
      <c r="B2439" s="3"/>
    </row>
    <row r="2440" spans="2:2" x14ac:dyDescent="0.2">
      <c r="B2440" s="3"/>
    </row>
    <row r="2441" spans="2:2" x14ac:dyDescent="0.2">
      <c r="B2441" s="3"/>
    </row>
    <row r="2442" spans="2:2" x14ac:dyDescent="0.2">
      <c r="B2442" s="3"/>
    </row>
    <row r="2443" spans="2:2" x14ac:dyDescent="0.2">
      <c r="B2443" s="3"/>
    </row>
    <row r="2444" spans="2:2" x14ac:dyDescent="0.2">
      <c r="B2444" s="3"/>
    </row>
    <row r="2445" spans="2:2" x14ac:dyDescent="0.2">
      <c r="B2445" s="3"/>
    </row>
    <row r="2446" spans="2:2" x14ac:dyDescent="0.2">
      <c r="B2446" s="3"/>
    </row>
    <row r="2447" spans="2:2" x14ac:dyDescent="0.2">
      <c r="B2447" s="3"/>
    </row>
    <row r="2448" spans="2:2" x14ac:dyDescent="0.2">
      <c r="B2448" s="3"/>
    </row>
    <row r="2449" spans="2:2" x14ac:dyDescent="0.2">
      <c r="B2449" s="3"/>
    </row>
    <row r="2450" spans="2:2" x14ac:dyDescent="0.2">
      <c r="B2450" s="3"/>
    </row>
    <row r="2451" spans="2:2" x14ac:dyDescent="0.2">
      <c r="B2451" s="3"/>
    </row>
    <row r="2452" spans="2:2" x14ac:dyDescent="0.2">
      <c r="B2452" s="3"/>
    </row>
    <row r="2453" spans="2:2" x14ac:dyDescent="0.2">
      <c r="B2453" s="3"/>
    </row>
    <row r="2454" spans="2:2" x14ac:dyDescent="0.2">
      <c r="B2454" s="3"/>
    </row>
    <row r="2455" spans="2:2" x14ac:dyDescent="0.2">
      <c r="B2455" s="3"/>
    </row>
    <row r="2456" spans="2:2" x14ac:dyDescent="0.2">
      <c r="B2456" s="3"/>
    </row>
    <row r="2457" spans="2:2" x14ac:dyDescent="0.2">
      <c r="B2457" s="3"/>
    </row>
    <row r="2458" spans="2:2" x14ac:dyDescent="0.2">
      <c r="B2458" s="3"/>
    </row>
    <row r="2459" spans="2:2" x14ac:dyDescent="0.2">
      <c r="B2459" s="3"/>
    </row>
    <row r="2460" spans="2:2" x14ac:dyDescent="0.2">
      <c r="B2460" s="3"/>
    </row>
    <row r="2461" spans="2:2" x14ac:dyDescent="0.2">
      <c r="B2461" s="3"/>
    </row>
    <row r="2462" spans="2:2" x14ac:dyDescent="0.2">
      <c r="B2462" s="3"/>
    </row>
    <row r="2463" spans="2:2" x14ac:dyDescent="0.2">
      <c r="B2463" s="3"/>
    </row>
    <row r="2464" spans="2:2" x14ac:dyDescent="0.2">
      <c r="B2464" s="3"/>
    </row>
    <row r="2465" spans="2:2" x14ac:dyDescent="0.2">
      <c r="B2465" s="3"/>
    </row>
    <row r="2466" spans="2:2" x14ac:dyDescent="0.2">
      <c r="B2466" s="3"/>
    </row>
    <row r="2467" spans="2:2" x14ac:dyDescent="0.2">
      <c r="B2467" s="3"/>
    </row>
    <row r="2468" spans="2:2" x14ac:dyDescent="0.2">
      <c r="B2468" s="3"/>
    </row>
    <row r="2469" spans="2:2" x14ac:dyDescent="0.2">
      <c r="B2469" s="3"/>
    </row>
    <row r="2470" spans="2:2" x14ac:dyDescent="0.2">
      <c r="B2470" s="3"/>
    </row>
    <row r="2471" spans="2:2" x14ac:dyDescent="0.2">
      <c r="B2471" s="3"/>
    </row>
    <row r="2472" spans="2:2" x14ac:dyDescent="0.2">
      <c r="B2472" s="3"/>
    </row>
    <row r="2473" spans="2:2" x14ac:dyDescent="0.2">
      <c r="B2473" s="3"/>
    </row>
    <row r="2474" spans="2:2" x14ac:dyDescent="0.2">
      <c r="B2474" s="3"/>
    </row>
    <row r="2475" spans="2:2" x14ac:dyDescent="0.2">
      <c r="B2475" s="3"/>
    </row>
    <row r="2476" spans="2:2" x14ac:dyDescent="0.2">
      <c r="B2476" s="3"/>
    </row>
    <row r="2477" spans="2:2" x14ac:dyDescent="0.2">
      <c r="B2477" s="3"/>
    </row>
    <row r="2478" spans="2:2" x14ac:dyDescent="0.2">
      <c r="B2478" s="3"/>
    </row>
    <row r="2479" spans="2:2" x14ac:dyDescent="0.2">
      <c r="B2479" s="3"/>
    </row>
    <row r="2480" spans="2:2" x14ac:dyDescent="0.2">
      <c r="B2480" s="3"/>
    </row>
    <row r="2481" spans="2:2" x14ac:dyDescent="0.2">
      <c r="B2481" s="3"/>
    </row>
    <row r="2482" spans="2:2" x14ac:dyDescent="0.2">
      <c r="B2482" s="3"/>
    </row>
    <row r="2483" spans="2:2" x14ac:dyDescent="0.2">
      <c r="B2483" s="3"/>
    </row>
    <row r="2484" spans="2:2" x14ac:dyDescent="0.2">
      <c r="B2484" s="3"/>
    </row>
    <row r="2485" spans="2:2" x14ac:dyDescent="0.2">
      <c r="B2485" s="3"/>
    </row>
    <row r="2486" spans="2:2" x14ac:dyDescent="0.2">
      <c r="B2486" s="3"/>
    </row>
    <row r="2487" spans="2:2" x14ac:dyDescent="0.2">
      <c r="B2487" s="3"/>
    </row>
    <row r="2488" spans="2:2" x14ac:dyDescent="0.2">
      <c r="B2488" s="3"/>
    </row>
    <row r="2489" spans="2:2" x14ac:dyDescent="0.2">
      <c r="B2489" s="3"/>
    </row>
    <row r="2490" spans="2:2" x14ac:dyDescent="0.2">
      <c r="B2490" s="3"/>
    </row>
    <row r="2491" spans="2:2" x14ac:dyDescent="0.2">
      <c r="B2491" s="3"/>
    </row>
    <row r="2492" spans="2:2" x14ac:dyDescent="0.2">
      <c r="B2492" s="3"/>
    </row>
    <row r="2493" spans="2:2" x14ac:dyDescent="0.2">
      <c r="B2493" s="3"/>
    </row>
    <row r="2494" spans="2:2" x14ac:dyDescent="0.2">
      <c r="B2494" s="3"/>
    </row>
    <row r="2495" spans="2:2" x14ac:dyDescent="0.2">
      <c r="B2495" s="3"/>
    </row>
    <row r="2496" spans="2:2" x14ac:dyDescent="0.2">
      <c r="B2496" s="3"/>
    </row>
    <row r="2497" spans="2:2" x14ac:dyDescent="0.2">
      <c r="B2497" s="3"/>
    </row>
    <row r="2498" spans="2:2" x14ac:dyDescent="0.2">
      <c r="B2498" s="3"/>
    </row>
    <row r="2499" spans="2:2" x14ac:dyDescent="0.2">
      <c r="B2499" s="3"/>
    </row>
    <row r="2500" spans="2:2" x14ac:dyDescent="0.2">
      <c r="B2500" s="3"/>
    </row>
    <row r="2501" spans="2:2" x14ac:dyDescent="0.2">
      <c r="B2501" s="3"/>
    </row>
    <row r="2502" spans="2:2" x14ac:dyDescent="0.2">
      <c r="B2502" s="3"/>
    </row>
    <row r="2503" spans="2:2" x14ac:dyDescent="0.2">
      <c r="B2503" s="3"/>
    </row>
    <row r="2504" spans="2:2" x14ac:dyDescent="0.2">
      <c r="B2504" s="3"/>
    </row>
    <row r="2505" spans="2:2" x14ac:dyDescent="0.2">
      <c r="B2505" s="3"/>
    </row>
    <row r="2506" spans="2:2" x14ac:dyDescent="0.2">
      <c r="B2506" s="3"/>
    </row>
    <row r="2507" spans="2:2" x14ac:dyDescent="0.2">
      <c r="B2507" s="3"/>
    </row>
    <row r="2508" spans="2:2" x14ac:dyDescent="0.2">
      <c r="B2508" s="3"/>
    </row>
    <row r="2509" spans="2:2" x14ac:dyDescent="0.2">
      <c r="B2509" s="3"/>
    </row>
    <row r="2510" spans="2:2" x14ac:dyDescent="0.2">
      <c r="B2510" s="3"/>
    </row>
    <row r="2511" spans="2:2" x14ac:dyDescent="0.2">
      <c r="B2511" s="3"/>
    </row>
    <row r="2512" spans="2:2" x14ac:dyDescent="0.2">
      <c r="B2512" s="3"/>
    </row>
    <row r="2513" spans="2:2" x14ac:dyDescent="0.2">
      <c r="B2513" s="3"/>
    </row>
    <row r="2514" spans="2:2" x14ac:dyDescent="0.2">
      <c r="B2514" s="3"/>
    </row>
    <row r="2515" spans="2:2" x14ac:dyDescent="0.2">
      <c r="B2515" s="3"/>
    </row>
    <row r="2516" spans="2:2" x14ac:dyDescent="0.2">
      <c r="B2516" s="3"/>
    </row>
    <row r="2517" spans="2:2" x14ac:dyDescent="0.2">
      <c r="B2517" s="3"/>
    </row>
    <row r="2518" spans="2:2" x14ac:dyDescent="0.2">
      <c r="B2518" s="3"/>
    </row>
    <row r="2519" spans="2:2" x14ac:dyDescent="0.2">
      <c r="B2519" s="3"/>
    </row>
    <row r="2520" spans="2:2" x14ac:dyDescent="0.2">
      <c r="B2520" s="3"/>
    </row>
    <row r="2521" spans="2:2" x14ac:dyDescent="0.2">
      <c r="B2521" s="3"/>
    </row>
    <row r="2522" spans="2:2" x14ac:dyDescent="0.2">
      <c r="B2522" s="3"/>
    </row>
    <row r="2523" spans="2:2" x14ac:dyDescent="0.2">
      <c r="B2523" s="3"/>
    </row>
    <row r="2524" spans="2:2" x14ac:dyDescent="0.2">
      <c r="B2524" s="3"/>
    </row>
    <row r="2525" spans="2:2" x14ac:dyDescent="0.2">
      <c r="B2525" s="3"/>
    </row>
    <row r="2526" spans="2:2" x14ac:dyDescent="0.2">
      <c r="B2526" s="3"/>
    </row>
    <row r="2527" spans="2:2" x14ac:dyDescent="0.2">
      <c r="B2527" s="3"/>
    </row>
    <row r="2528" spans="2:2" x14ac:dyDescent="0.2">
      <c r="B2528" s="3"/>
    </row>
    <row r="2529" spans="2:2" x14ac:dyDescent="0.2">
      <c r="B2529" s="3"/>
    </row>
    <row r="2530" spans="2:2" x14ac:dyDescent="0.2">
      <c r="B2530" s="3"/>
    </row>
    <row r="2531" spans="2:2" x14ac:dyDescent="0.2">
      <c r="B2531" s="3"/>
    </row>
    <row r="2532" spans="2:2" x14ac:dyDescent="0.2">
      <c r="B2532" s="3"/>
    </row>
    <row r="2533" spans="2:2" x14ac:dyDescent="0.2">
      <c r="B2533" s="3"/>
    </row>
    <row r="2534" spans="2:2" x14ac:dyDescent="0.2">
      <c r="B2534" s="3"/>
    </row>
    <row r="2535" spans="2:2" x14ac:dyDescent="0.2">
      <c r="B2535" s="3"/>
    </row>
    <row r="2536" spans="2:2" x14ac:dyDescent="0.2">
      <c r="B2536" s="3"/>
    </row>
    <row r="2537" spans="2:2" x14ac:dyDescent="0.2">
      <c r="B2537" s="3"/>
    </row>
    <row r="2538" spans="2:2" x14ac:dyDescent="0.2">
      <c r="B2538" s="3"/>
    </row>
    <row r="2539" spans="2:2" x14ac:dyDescent="0.2">
      <c r="B2539" s="3"/>
    </row>
    <row r="2540" spans="2:2" x14ac:dyDescent="0.2">
      <c r="B2540" s="3"/>
    </row>
    <row r="2541" spans="2:2" x14ac:dyDescent="0.2">
      <c r="B2541" s="3"/>
    </row>
    <row r="2542" spans="2:2" x14ac:dyDescent="0.2">
      <c r="B2542" s="3"/>
    </row>
    <row r="2543" spans="2:2" x14ac:dyDescent="0.2">
      <c r="B2543" s="3"/>
    </row>
    <row r="2544" spans="2:2" x14ac:dyDescent="0.2">
      <c r="B2544" s="3"/>
    </row>
    <row r="2545" spans="2:2" x14ac:dyDescent="0.2">
      <c r="B2545" s="3"/>
    </row>
    <row r="2546" spans="2:2" x14ac:dyDescent="0.2">
      <c r="B2546" s="3"/>
    </row>
    <row r="2547" spans="2:2" x14ac:dyDescent="0.2">
      <c r="B2547" s="3"/>
    </row>
    <row r="2548" spans="2:2" x14ac:dyDescent="0.2">
      <c r="B2548" s="3"/>
    </row>
    <row r="2549" spans="2:2" x14ac:dyDescent="0.2">
      <c r="B2549" s="3"/>
    </row>
    <row r="2550" spans="2:2" x14ac:dyDescent="0.2">
      <c r="B2550" s="3"/>
    </row>
    <row r="2551" spans="2:2" x14ac:dyDescent="0.2">
      <c r="B2551" s="3"/>
    </row>
    <row r="2552" spans="2:2" x14ac:dyDescent="0.2">
      <c r="B2552" s="3"/>
    </row>
    <row r="2553" spans="2:2" x14ac:dyDescent="0.2">
      <c r="B2553" s="3"/>
    </row>
    <row r="2554" spans="2:2" x14ac:dyDescent="0.2">
      <c r="B2554" s="3"/>
    </row>
    <row r="2555" spans="2:2" x14ac:dyDescent="0.2">
      <c r="B2555" s="3"/>
    </row>
    <row r="2556" spans="2:2" x14ac:dyDescent="0.2">
      <c r="B2556" s="3"/>
    </row>
    <row r="2557" spans="2:2" x14ac:dyDescent="0.2">
      <c r="B2557" s="3"/>
    </row>
    <row r="2558" spans="2:2" x14ac:dyDescent="0.2">
      <c r="B2558" s="3"/>
    </row>
    <row r="2559" spans="2:2" x14ac:dyDescent="0.2">
      <c r="B2559" s="3"/>
    </row>
    <row r="2560" spans="2:2" x14ac:dyDescent="0.2">
      <c r="B2560" s="3"/>
    </row>
    <row r="2561" spans="2:2" x14ac:dyDescent="0.2">
      <c r="B2561" s="3"/>
    </row>
    <row r="2562" spans="2:2" x14ac:dyDescent="0.2">
      <c r="B2562" s="3"/>
    </row>
    <row r="2563" spans="2:2" x14ac:dyDescent="0.2">
      <c r="B2563" s="3"/>
    </row>
    <row r="2564" spans="2:2" x14ac:dyDescent="0.2">
      <c r="B2564" s="3"/>
    </row>
    <row r="2565" spans="2:2" x14ac:dyDescent="0.2">
      <c r="B2565" s="3"/>
    </row>
    <row r="2566" spans="2:2" x14ac:dyDescent="0.2">
      <c r="B2566" s="3"/>
    </row>
    <row r="2567" spans="2:2" x14ac:dyDescent="0.2">
      <c r="B2567" s="3"/>
    </row>
    <row r="2568" spans="2:2" x14ac:dyDescent="0.2">
      <c r="B2568" s="3"/>
    </row>
    <row r="2569" spans="2:2" x14ac:dyDescent="0.2">
      <c r="B2569" s="3"/>
    </row>
    <row r="2570" spans="2:2" x14ac:dyDescent="0.2">
      <c r="B2570" s="3"/>
    </row>
    <row r="2571" spans="2:2" x14ac:dyDescent="0.2">
      <c r="B2571" s="3"/>
    </row>
    <row r="2572" spans="2:2" x14ac:dyDescent="0.2">
      <c r="B2572" s="3"/>
    </row>
    <row r="2573" spans="2:2" x14ac:dyDescent="0.2">
      <c r="B2573" s="3"/>
    </row>
    <row r="2574" spans="2:2" x14ac:dyDescent="0.2">
      <c r="B2574" s="3"/>
    </row>
    <row r="2575" spans="2:2" x14ac:dyDescent="0.2">
      <c r="B2575" s="3"/>
    </row>
    <row r="2576" spans="2:2" x14ac:dyDescent="0.2">
      <c r="B2576" s="3"/>
    </row>
    <row r="2577" spans="2:2" x14ac:dyDescent="0.2">
      <c r="B2577" s="3"/>
    </row>
    <row r="2578" spans="2:2" x14ac:dyDescent="0.2">
      <c r="B2578" s="3"/>
    </row>
    <row r="2579" spans="2:2" x14ac:dyDescent="0.2">
      <c r="B2579" s="3"/>
    </row>
    <row r="2580" spans="2:2" x14ac:dyDescent="0.2">
      <c r="B2580" s="3"/>
    </row>
    <row r="2581" spans="2:2" x14ac:dyDescent="0.2">
      <c r="B2581" s="3"/>
    </row>
    <row r="2582" spans="2:2" x14ac:dyDescent="0.2">
      <c r="B2582" s="3"/>
    </row>
    <row r="2583" spans="2:2" x14ac:dyDescent="0.2">
      <c r="B2583" s="3"/>
    </row>
    <row r="2584" spans="2:2" x14ac:dyDescent="0.2">
      <c r="B2584" s="3"/>
    </row>
    <row r="2585" spans="2:2" x14ac:dyDescent="0.2">
      <c r="B2585" s="3"/>
    </row>
    <row r="2586" spans="2:2" x14ac:dyDescent="0.2">
      <c r="B2586" s="3"/>
    </row>
    <row r="2587" spans="2:2" x14ac:dyDescent="0.2">
      <c r="B2587" s="3"/>
    </row>
    <row r="2588" spans="2:2" x14ac:dyDescent="0.2">
      <c r="B2588" s="3"/>
    </row>
    <row r="2589" spans="2:2" x14ac:dyDescent="0.2">
      <c r="B2589" s="3"/>
    </row>
    <row r="2590" spans="2:2" x14ac:dyDescent="0.2">
      <c r="B2590" s="3"/>
    </row>
    <row r="2591" spans="2:2" x14ac:dyDescent="0.2">
      <c r="B2591" s="3"/>
    </row>
    <row r="2592" spans="2:2" x14ac:dyDescent="0.2">
      <c r="B2592" s="3"/>
    </row>
    <row r="2593" spans="2:2" x14ac:dyDescent="0.2">
      <c r="B2593" s="3"/>
    </row>
    <row r="2594" spans="2:2" x14ac:dyDescent="0.2">
      <c r="B2594" s="3"/>
    </row>
    <row r="2595" spans="2:2" x14ac:dyDescent="0.2">
      <c r="B2595" s="3"/>
    </row>
    <row r="2596" spans="2:2" x14ac:dyDescent="0.2">
      <c r="B2596" s="3"/>
    </row>
    <row r="2597" spans="2:2" x14ac:dyDescent="0.2">
      <c r="B2597" s="3"/>
    </row>
    <row r="2598" spans="2:2" x14ac:dyDescent="0.2">
      <c r="B2598" s="3"/>
    </row>
    <row r="2599" spans="2:2" x14ac:dyDescent="0.2">
      <c r="B2599" s="3"/>
    </row>
    <row r="2600" spans="2:2" x14ac:dyDescent="0.2">
      <c r="B2600" s="3"/>
    </row>
    <row r="2601" spans="2:2" x14ac:dyDescent="0.2">
      <c r="B2601" s="3"/>
    </row>
    <row r="2602" spans="2:2" x14ac:dyDescent="0.2">
      <c r="B2602" s="3"/>
    </row>
    <row r="2603" spans="2:2" x14ac:dyDescent="0.2">
      <c r="B2603" s="3"/>
    </row>
    <row r="2604" spans="2:2" x14ac:dyDescent="0.2">
      <c r="B2604" s="3"/>
    </row>
    <row r="2605" spans="2:2" x14ac:dyDescent="0.2">
      <c r="B2605" s="3"/>
    </row>
    <row r="2606" spans="2:2" x14ac:dyDescent="0.2">
      <c r="B2606" s="3"/>
    </row>
    <row r="2607" spans="2:2" x14ac:dyDescent="0.2">
      <c r="B2607" s="3"/>
    </row>
    <row r="2608" spans="2:2" x14ac:dyDescent="0.2">
      <c r="B2608" s="3"/>
    </row>
    <row r="2609" spans="2:2" x14ac:dyDescent="0.2">
      <c r="B2609" s="3"/>
    </row>
    <row r="2610" spans="2:2" x14ac:dyDescent="0.2">
      <c r="B2610" s="3"/>
    </row>
    <row r="2611" spans="2:2" x14ac:dyDescent="0.2">
      <c r="B2611" s="3"/>
    </row>
    <row r="2612" spans="2:2" x14ac:dyDescent="0.2">
      <c r="B2612" s="3"/>
    </row>
    <row r="2613" spans="2:2" x14ac:dyDescent="0.2">
      <c r="B2613" s="3"/>
    </row>
    <row r="2614" spans="2:2" x14ac:dyDescent="0.2">
      <c r="B2614" s="3"/>
    </row>
    <row r="2615" spans="2:2" x14ac:dyDescent="0.2">
      <c r="B2615" s="3"/>
    </row>
    <row r="2616" spans="2:2" x14ac:dyDescent="0.2">
      <c r="B2616" s="3"/>
    </row>
    <row r="2617" spans="2:2" x14ac:dyDescent="0.2">
      <c r="B2617" s="3"/>
    </row>
    <row r="2618" spans="2:2" x14ac:dyDescent="0.2">
      <c r="B2618" s="3"/>
    </row>
    <row r="2619" spans="2:2" x14ac:dyDescent="0.2">
      <c r="B2619" s="3"/>
    </row>
    <row r="2620" spans="2:2" x14ac:dyDescent="0.2">
      <c r="B2620" s="3"/>
    </row>
    <row r="2621" spans="2:2" x14ac:dyDescent="0.2">
      <c r="B2621" s="3"/>
    </row>
    <row r="2622" spans="2:2" x14ac:dyDescent="0.2">
      <c r="B2622" s="3"/>
    </row>
    <row r="2623" spans="2:2" x14ac:dyDescent="0.2">
      <c r="B2623" s="3"/>
    </row>
    <row r="2624" spans="2:2" x14ac:dyDescent="0.2">
      <c r="B2624" s="3"/>
    </row>
    <row r="2625" spans="2:2" x14ac:dyDescent="0.2">
      <c r="B2625" s="3"/>
    </row>
    <row r="2626" spans="2:2" x14ac:dyDescent="0.2">
      <c r="B2626" s="3"/>
    </row>
    <row r="2627" spans="2:2" x14ac:dyDescent="0.2">
      <c r="B2627" s="3"/>
    </row>
    <row r="2628" spans="2:2" x14ac:dyDescent="0.2">
      <c r="B2628" s="3"/>
    </row>
    <row r="2629" spans="2:2" x14ac:dyDescent="0.2">
      <c r="B2629" s="3"/>
    </row>
    <row r="2630" spans="2:2" x14ac:dyDescent="0.2">
      <c r="B2630" s="3"/>
    </row>
    <row r="2631" spans="2:2" x14ac:dyDescent="0.2">
      <c r="B2631" s="3"/>
    </row>
    <row r="2632" spans="2:2" x14ac:dyDescent="0.2">
      <c r="B2632" s="3"/>
    </row>
    <row r="2633" spans="2:2" x14ac:dyDescent="0.2">
      <c r="B2633" s="3"/>
    </row>
    <row r="2634" spans="2:2" x14ac:dyDescent="0.2">
      <c r="B2634" s="3"/>
    </row>
    <row r="2635" spans="2:2" x14ac:dyDescent="0.2">
      <c r="B2635" s="3"/>
    </row>
    <row r="2636" spans="2:2" x14ac:dyDescent="0.2">
      <c r="B2636" s="3"/>
    </row>
    <row r="2637" spans="2:2" x14ac:dyDescent="0.2">
      <c r="B2637" s="3"/>
    </row>
    <row r="2638" spans="2:2" x14ac:dyDescent="0.2">
      <c r="B2638" s="3"/>
    </row>
    <row r="2639" spans="2:2" x14ac:dyDescent="0.2">
      <c r="B2639" s="3"/>
    </row>
    <row r="2640" spans="2:2" x14ac:dyDescent="0.2">
      <c r="B2640" s="3"/>
    </row>
    <row r="2641" spans="2:2" x14ac:dyDescent="0.2">
      <c r="B2641" s="3"/>
    </row>
    <row r="2642" spans="2:2" x14ac:dyDescent="0.2">
      <c r="B2642" s="3"/>
    </row>
    <row r="2643" spans="2:2" x14ac:dyDescent="0.2">
      <c r="B2643" s="3"/>
    </row>
    <row r="2644" spans="2:2" x14ac:dyDescent="0.2">
      <c r="B2644" s="3"/>
    </row>
    <row r="2645" spans="2:2" x14ac:dyDescent="0.2">
      <c r="B2645" s="3"/>
    </row>
    <row r="2646" spans="2:2" x14ac:dyDescent="0.2">
      <c r="B2646" s="3"/>
    </row>
    <row r="2647" spans="2:2" x14ac:dyDescent="0.2">
      <c r="B2647" s="3"/>
    </row>
    <row r="2648" spans="2:2" x14ac:dyDescent="0.2">
      <c r="B2648" s="3"/>
    </row>
    <row r="2649" spans="2:2" x14ac:dyDescent="0.2">
      <c r="B2649" s="3"/>
    </row>
    <row r="2650" spans="2:2" x14ac:dyDescent="0.2">
      <c r="B2650" s="3"/>
    </row>
    <row r="2651" spans="2:2" x14ac:dyDescent="0.2">
      <c r="B2651" s="3"/>
    </row>
    <row r="2652" spans="2:2" x14ac:dyDescent="0.2">
      <c r="B2652" s="3"/>
    </row>
    <row r="2653" spans="2:2" x14ac:dyDescent="0.2">
      <c r="B2653" s="3"/>
    </row>
    <row r="2654" spans="2:2" x14ac:dyDescent="0.2">
      <c r="B2654" s="3"/>
    </row>
    <row r="2655" spans="2:2" x14ac:dyDescent="0.2">
      <c r="B2655" s="3"/>
    </row>
    <row r="2656" spans="2:2" x14ac:dyDescent="0.2">
      <c r="B2656" s="3"/>
    </row>
    <row r="2657" spans="2:2" x14ac:dyDescent="0.2">
      <c r="B2657" s="3"/>
    </row>
    <row r="2658" spans="2:2" x14ac:dyDescent="0.2">
      <c r="B2658" s="3"/>
    </row>
    <row r="2659" spans="2:2" x14ac:dyDescent="0.2">
      <c r="B2659" s="3"/>
    </row>
    <row r="2660" spans="2:2" x14ac:dyDescent="0.2">
      <c r="B2660" s="3"/>
    </row>
    <row r="2661" spans="2:2" x14ac:dyDescent="0.2">
      <c r="B2661" s="3"/>
    </row>
    <row r="2662" spans="2:2" x14ac:dyDescent="0.2">
      <c r="B2662" s="3"/>
    </row>
    <row r="2663" spans="2:2" x14ac:dyDescent="0.2">
      <c r="B2663" s="3"/>
    </row>
    <row r="2664" spans="2:2" x14ac:dyDescent="0.2">
      <c r="B2664" s="3"/>
    </row>
    <row r="2665" spans="2:2" x14ac:dyDescent="0.2">
      <c r="B2665" s="3"/>
    </row>
    <row r="2666" spans="2:2" x14ac:dyDescent="0.2">
      <c r="B2666" s="3"/>
    </row>
    <row r="2667" spans="2:2" x14ac:dyDescent="0.2">
      <c r="B2667" s="3"/>
    </row>
    <row r="2668" spans="2:2" x14ac:dyDescent="0.2">
      <c r="B2668" s="3"/>
    </row>
    <row r="2669" spans="2:2" x14ac:dyDescent="0.2">
      <c r="B2669" s="3"/>
    </row>
    <row r="2670" spans="2:2" x14ac:dyDescent="0.2">
      <c r="B2670" s="3"/>
    </row>
    <row r="2671" spans="2:2" x14ac:dyDescent="0.2">
      <c r="B2671" s="3"/>
    </row>
    <row r="2672" spans="2:2" x14ac:dyDescent="0.2">
      <c r="B2672" s="3"/>
    </row>
    <row r="2673" spans="2:2" x14ac:dyDescent="0.2">
      <c r="B2673" s="3"/>
    </row>
    <row r="2674" spans="2:2" x14ac:dyDescent="0.2">
      <c r="B2674" s="3"/>
    </row>
    <row r="2675" spans="2:2" x14ac:dyDescent="0.2">
      <c r="B2675" s="3"/>
    </row>
    <row r="2676" spans="2:2" x14ac:dyDescent="0.2">
      <c r="B2676" s="3"/>
    </row>
    <row r="2677" spans="2:2" x14ac:dyDescent="0.2">
      <c r="B2677" s="3"/>
    </row>
    <row r="2678" spans="2:2" x14ac:dyDescent="0.2">
      <c r="B2678" s="3"/>
    </row>
    <row r="2679" spans="2:2" x14ac:dyDescent="0.2">
      <c r="B2679" s="3"/>
    </row>
    <row r="2680" spans="2:2" x14ac:dyDescent="0.2">
      <c r="B2680" s="3"/>
    </row>
    <row r="2681" spans="2:2" x14ac:dyDescent="0.2">
      <c r="B2681" s="3"/>
    </row>
    <row r="2682" spans="2:2" x14ac:dyDescent="0.2">
      <c r="B2682" s="3"/>
    </row>
    <row r="2683" spans="2:2" x14ac:dyDescent="0.2">
      <c r="B2683" s="3"/>
    </row>
    <row r="2684" spans="2:2" x14ac:dyDescent="0.2">
      <c r="B2684" s="3"/>
    </row>
    <row r="2685" spans="2:2" x14ac:dyDescent="0.2">
      <c r="B2685" s="3"/>
    </row>
    <row r="2686" spans="2:2" x14ac:dyDescent="0.2">
      <c r="B2686" s="3"/>
    </row>
    <row r="2687" spans="2:2" x14ac:dyDescent="0.2">
      <c r="B2687" s="3"/>
    </row>
    <row r="2688" spans="2:2" x14ac:dyDescent="0.2">
      <c r="B2688" s="3"/>
    </row>
    <row r="2689" spans="2:2" x14ac:dyDescent="0.2">
      <c r="B2689" s="3"/>
    </row>
    <row r="2690" spans="2:2" x14ac:dyDescent="0.2">
      <c r="B2690" s="3"/>
    </row>
    <row r="2691" spans="2:2" x14ac:dyDescent="0.2">
      <c r="B2691" s="3"/>
    </row>
    <row r="2692" spans="2:2" x14ac:dyDescent="0.2">
      <c r="B2692" s="3"/>
    </row>
    <row r="2693" spans="2:2" x14ac:dyDescent="0.2">
      <c r="B2693" s="3"/>
    </row>
    <row r="2694" spans="2:2" x14ac:dyDescent="0.2">
      <c r="B2694" s="3"/>
    </row>
    <row r="2695" spans="2:2" x14ac:dyDescent="0.2">
      <c r="B2695" s="3"/>
    </row>
    <row r="2696" spans="2:2" x14ac:dyDescent="0.2">
      <c r="B2696" s="3"/>
    </row>
    <row r="2697" spans="2:2" x14ac:dyDescent="0.2">
      <c r="B2697" s="3"/>
    </row>
    <row r="2698" spans="2:2" x14ac:dyDescent="0.2">
      <c r="B2698" s="3"/>
    </row>
    <row r="2699" spans="2:2" x14ac:dyDescent="0.2">
      <c r="B2699" s="3"/>
    </row>
    <row r="2700" spans="2:2" x14ac:dyDescent="0.2">
      <c r="B2700" s="3"/>
    </row>
    <row r="2701" spans="2:2" x14ac:dyDescent="0.2">
      <c r="B2701" s="3"/>
    </row>
    <row r="2702" spans="2:2" x14ac:dyDescent="0.2">
      <c r="B2702" s="3"/>
    </row>
    <row r="2703" spans="2:2" x14ac:dyDescent="0.2">
      <c r="B2703" s="3"/>
    </row>
    <row r="2704" spans="2:2" x14ac:dyDescent="0.2">
      <c r="B2704" s="3"/>
    </row>
    <row r="2705" spans="2:2" x14ac:dyDescent="0.2">
      <c r="B2705" s="3"/>
    </row>
    <row r="2706" spans="2:2" x14ac:dyDescent="0.2">
      <c r="B2706" s="3"/>
    </row>
    <row r="2707" spans="2:2" x14ac:dyDescent="0.2">
      <c r="B2707" s="3"/>
    </row>
    <row r="2708" spans="2:2" x14ac:dyDescent="0.2">
      <c r="B2708" s="3"/>
    </row>
    <row r="2709" spans="2:2" x14ac:dyDescent="0.2">
      <c r="B2709" s="3"/>
    </row>
    <row r="2710" spans="2:2" x14ac:dyDescent="0.2">
      <c r="B2710" s="3"/>
    </row>
    <row r="2711" spans="2:2" x14ac:dyDescent="0.2">
      <c r="B2711" s="3"/>
    </row>
    <row r="2712" spans="2:2" x14ac:dyDescent="0.2">
      <c r="B2712" s="3"/>
    </row>
    <row r="2713" spans="2:2" x14ac:dyDescent="0.2">
      <c r="B2713" s="3"/>
    </row>
    <row r="2714" spans="2:2" x14ac:dyDescent="0.2">
      <c r="B2714" s="3"/>
    </row>
    <row r="2715" spans="2:2" x14ac:dyDescent="0.2">
      <c r="B2715" s="3"/>
    </row>
    <row r="2716" spans="2:2" x14ac:dyDescent="0.2">
      <c r="B2716" s="3"/>
    </row>
    <row r="2717" spans="2:2" x14ac:dyDescent="0.2">
      <c r="B2717" s="3"/>
    </row>
    <row r="2718" spans="2:2" x14ac:dyDescent="0.2">
      <c r="B2718" s="3"/>
    </row>
    <row r="2719" spans="2:2" x14ac:dyDescent="0.2">
      <c r="B2719" s="3"/>
    </row>
    <row r="2720" spans="2:2" x14ac:dyDescent="0.2">
      <c r="B2720" s="3"/>
    </row>
    <row r="2721" spans="2:2" x14ac:dyDescent="0.2">
      <c r="B2721" s="3"/>
    </row>
    <row r="2722" spans="2:2" x14ac:dyDescent="0.2">
      <c r="B2722" s="3"/>
    </row>
    <row r="2723" spans="2:2" x14ac:dyDescent="0.2">
      <c r="B2723" s="3"/>
    </row>
    <row r="2724" spans="2:2" x14ac:dyDescent="0.2">
      <c r="B2724" s="3"/>
    </row>
    <row r="2725" spans="2:2" x14ac:dyDescent="0.2">
      <c r="B2725" s="3"/>
    </row>
    <row r="2726" spans="2:2" x14ac:dyDescent="0.2">
      <c r="B2726" s="3"/>
    </row>
    <row r="2727" spans="2:2" x14ac:dyDescent="0.2">
      <c r="B2727" s="3"/>
    </row>
    <row r="2728" spans="2:2" x14ac:dyDescent="0.2">
      <c r="B2728" s="3"/>
    </row>
    <row r="2729" spans="2:2" x14ac:dyDescent="0.2">
      <c r="B2729" s="3"/>
    </row>
    <row r="2730" spans="2:2" x14ac:dyDescent="0.2">
      <c r="B2730" s="3"/>
    </row>
    <row r="2731" spans="2:2" x14ac:dyDescent="0.2">
      <c r="B2731" s="3"/>
    </row>
    <row r="2732" spans="2:2" x14ac:dyDescent="0.2">
      <c r="B2732" s="3"/>
    </row>
    <row r="2733" spans="2:2" x14ac:dyDescent="0.2">
      <c r="B2733" s="3"/>
    </row>
    <row r="2734" spans="2:2" x14ac:dyDescent="0.2">
      <c r="B2734" s="3"/>
    </row>
    <row r="2735" spans="2:2" x14ac:dyDescent="0.2">
      <c r="B2735" s="3"/>
    </row>
    <row r="2736" spans="2:2" x14ac:dyDescent="0.2">
      <c r="B2736" s="3"/>
    </row>
    <row r="2737" spans="2:2" x14ac:dyDescent="0.2">
      <c r="B2737" s="3"/>
    </row>
    <row r="2738" spans="2:2" x14ac:dyDescent="0.2">
      <c r="B2738" s="3"/>
    </row>
    <row r="2739" spans="2:2" x14ac:dyDescent="0.2">
      <c r="B2739" s="3"/>
    </row>
    <row r="2740" spans="2:2" x14ac:dyDescent="0.2">
      <c r="B2740" s="3"/>
    </row>
    <row r="2741" spans="2:2" x14ac:dyDescent="0.2">
      <c r="B2741" s="3"/>
    </row>
    <row r="2742" spans="2:2" x14ac:dyDescent="0.2">
      <c r="B2742" s="3"/>
    </row>
    <row r="2743" spans="2:2" x14ac:dyDescent="0.2">
      <c r="B2743" s="3"/>
    </row>
    <row r="2744" spans="2:2" x14ac:dyDescent="0.2">
      <c r="B2744" s="3"/>
    </row>
    <row r="2745" spans="2:2" x14ac:dyDescent="0.2">
      <c r="B2745" s="3"/>
    </row>
    <row r="2746" spans="2:2" x14ac:dyDescent="0.2">
      <c r="B2746" s="3"/>
    </row>
    <row r="2747" spans="2:2" x14ac:dyDescent="0.2">
      <c r="B2747" s="3"/>
    </row>
    <row r="2748" spans="2:2" x14ac:dyDescent="0.2">
      <c r="B2748" s="3"/>
    </row>
    <row r="2749" spans="2:2" x14ac:dyDescent="0.2">
      <c r="B2749" s="3"/>
    </row>
    <row r="2750" spans="2:2" x14ac:dyDescent="0.2">
      <c r="B2750" s="3"/>
    </row>
    <row r="2751" spans="2:2" x14ac:dyDescent="0.2">
      <c r="B2751" s="3"/>
    </row>
    <row r="2752" spans="2:2" x14ac:dyDescent="0.2">
      <c r="B2752" s="3"/>
    </row>
    <row r="2753" spans="2:2" x14ac:dyDescent="0.2">
      <c r="B2753" s="3"/>
    </row>
    <row r="2754" spans="2:2" x14ac:dyDescent="0.2">
      <c r="B2754" s="3"/>
    </row>
    <row r="2755" spans="2:2" x14ac:dyDescent="0.2">
      <c r="B2755" s="3"/>
    </row>
    <row r="2756" spans="2:2" x14ac:dyDescent="0.2">
      <c r="B2756" s="3"/>
    </row>
    <row r="2757" spans="2:2" x14ac:dyDescent="0.2">
      <c r="B2757" s="3"/>
    </row>
    <row r="2758" spans="2:2" x14ac:dyDescent="0.2">
      <c r="B2758" s="3"/>
    </row>
    <row r="2759" spans="2:2" x14ac:dyDescent="0.2">
      <c r="B2759" s="3"/>
    </row>
    <row r="2760" spans="2:2" x14ac:dyDescent="0.2">
      <c r="B2760" s="3"/>
    </row>
    <row r="2761" spans="2:2" x14ac:dyDescent="0.2">
      <c r="B2761" s="3"/>
    </row>
    <row r="2762" spans="2:2" x14ac:dyDescent="0.2">
      <c r="B2762" s="3"/>
    </row>
    <row r="2763" spans="2:2" x14ac:dyDescent="0.2">
      <c r="B2763" s="3"/>
    </row>
    <row r="2764" spans="2:2" x14ac:dyDescent="0.2">
      <c r="B2764" s="3"/>
    </row>
    <row r="2765" spans="2:2" x14ac:dyDescent="0.2">
      <c r="B2765" s="3"/>
    </row>
    <row r="2766" spans="2:2" x14ac:dyDescent="0.2">
      <c r="B2766" s="3"/>
    </row>
    <row r="2767" spans="2:2" x14ac:dyDescent="0.2">
      <c r="B2767" s="3"/>
    </row>
    <row r="2768" spans="2:2" x14ac:dyDescent="0.2">
      <c r="B2768" s="3"/>
    </row>
    <row r="2769" spans="2:2" x14ac:dyDescent="0.2">
      <c r="B2769" s="3"/>
    </row>
    <row r="2770" spans="2:2" x14ac:dyDescent="0.2">
      <c r="B2770" s="3"/>
    </row>
    <row r="2771" spans="2:2" x14ac:dyDescent="0.2">
      <c r="B2771" s="3"/>
    </row>
    <row r="2772" spans="2:2" x14ac:dyDescent="0.2">
      <c r="B2772" s="3"/>
    </row>
    <row r="2773" spans="2:2" x14ac:dyDescent="0.2">
      <c r="B2773" s="3"/>
    </row>
    <row r="2774" spans="2:2" x14ac:dyDescent="0.2">
      <c r="B2774" s="3"/>
    </row>
    <row r="2775" spans="2:2" x14ac:dyDescent="0.2">
      <c r="B2775" s="3"/>
    </row>
    <row r="2776" spans="2:2" x14ac:dyDescent="0.2">
      <c r="B2776" s="3"/>
    </row>
    <row r="2777" spans="2:2" x14ac:dyDescent="0.2">
      <c r="B2777" s="3"/>
    </row>
    <row r="2778" spans="2:2" x14ac:dyDescent="0.2">
      <c r="B2778" s="3"/>
    </row>
    <row r="2779" spans="2:2" x14ac:dyDescent="0.2">
      <c r="B2779" s="3"/>
    </row>
    <row r="2780" spans="2:2" x14ac:dyDescent="0.2">
      <c r="B2780" s="3"/>
    </row>
    <row r="2781" spans="2:2" x14ac:dyDescent="0.2">
      <c r="B2781" s="3"/>
    </row>
    <row r="2782" spans="2:2" x14ac:dyDescent="0.2">
      <c r="B2782" s="3"/>
    </row>
    <row r="2783" spans="2:2" x14ac:dyDescent="0.2">
      <c r="B2783" s="3"/>
    </row>
    <row r="2784" spans="2:2" x14ac:dyDescent="0.2">
      <c r="B2784" s="3"/>
    </row>
    <row r="2785" spans="2:2" x14ac:dyDescent="0.2">
      <c r="B2785" s="3"/>
    </row>
    <row r="2786" spans="2:2" x14ac:dyDescent="0.2">
      <c r="B2786" s="3"/>
    </row>
    <row r="2787" spans="2:2" x14ac:dyDescent="0.2">
      <c r="B2787" s="3"/>
    </row>
    <row r="2788" spans="2:2" x14ac:dyDescent="0.2">
      <c r="B2788" s="3"/>
    </row>
    <row r="2789" spans="2:2" x14ac:dyDescent="0.2">
      <c r="B2789" s="3"/>
    </row>
    <row r="2790" spans="2:2" x14ac:dyDescent="0.2">
      <c r="B2790" s="3"/>
    </row>
    <row r="2791" spans="2:2" x14ac:dyDescent="0.2">
      <c r="B2791" s="3"/>
    </row>
    <row r="2792" spans="2:2" x14ac:dyDescent="0.2">
      <c r="B2792" s="3"/>
    </row>
    <row r="2793" spans="2:2" x14ac:dyDescent="0.2">
      <c r="B2793" s="3"/>
    </row>
    <row r="2794" spans="2:2" x14ac:dyDescent="0.2">
      <c r="B2794" s="3"/>
    </row>
    <row r="2795" spans="2:2" x14ac:dyDescent="0.2">
      <c r="B2795" s="3"/>
    </row>
    <row r="2796" spans="2:2" x14ac:dyDescent="0.2">
      <c r="B2796" s="3"/>
    </row>
    <row r="2797" spans="2:2" x14ac:dyDescent="0.2">
      <c r="B2797" s="3"/>
    </row>
    <row r="2798" spans="2:2" x14ac:dyDescent="0.2">
      <c r="B2798" s="3"/>
    </row>
    <row r="2799" spans="2:2" x14ac:dyDescent="0.2">
      <c r="B2799" s="3"/>
    </row>
    <row r="2800" spans="2:2" x14ac:dyDescent="0.2">
      <c r="B2800" s="3"/>
    </row>
    <row r="2801" spans="2:2" x14ac:dyDescent="0.2">
      <c r="B2801" s="3"/>
    </row>
    <row r="2802" spans="2:2" x14ac:dyDescent="0.2">
      <c r="B2802" s="3"/>
    </row>
    <row r="2803" spans="2:2" x14ac:dyDescent="0.2">
      <c r="B2803" s="3"/>
    </row>
    <row r="2804" spans="2:2" x14ac:dyDescent="0.2">
      <c r="B2804" s="3"/>
    </row>
    <row r="2805" spans="2:2" x14ac:dyDescent="0.2">
      <c r="B2805" s="3"/>
    </row>
    <row r="2806" spans="2:2" x14ac:dyDescent="0.2">
      <c r="B2806" s="3"/>
    </row>
    <row r="2807" spans="2:2" x14ac:dyDescent="0.2">
      <c r="B2807" s="3"/>
    </row>
    <row r="2808" spans="2:2" x14ac:dyDescent="0.2">
      <c r="B2808" s="3"/>
    </row>
    <row r="2809" spans="2:2" x14ac:dyDescent="0.2">
      <c r="B2809" s="3"/>
    </row>
    <row r="2810" spans="2:2" x14ac:dyDescent="0.2">
      <c r="B2810" s="3"/>
    </row>
    <row r="2811" spans="2:2" x14ac:dyDescent="0.2">
      <c r="B2811" s="3"/>
    </row>
    <row r="2812" spans="2:2" x14ac:dyDescent="0.2">
      <c r="B2812" s="3"/>
    </row>
    <row r="2813" spans="2:2" x14ac:dyDescent="0.2">
      <c r="B2813" s="3"/>
    </row>
    <row r="2814" spans="2:2" x14ac:dyDescent="0.2">
      <c r="B2814" s="3"/>
    </row>
    <row r="2815" spans="2:2" x14ac:dyDescent="0.2">
      <c r="B2815" s="3"/>
    </row>
    <row r="2816" spans="2:2" x14ac:dyDescent="0.2">
      <c r="B2816" s="3"/>
    </row>
    <row r="2817" spans="2:2" x14ac:dyDescent="0.2">
      <c r="B2817" s="3"/>
    </row>
    <row r="2818" spans="2:2" x14ac:dyDescent="0.2">
      <c r="B2818" s="3"/>
    </row>
    <row r="2819" spans="2:2" x14ac:dyDescent="0.2">
      <c r="B2819" s="3"/>
    </row>
    <row r="2820" spans="2:2" x14ac:dyDescent="0.2">
      <c r="B2820" s="3"/>
    </row>
    <row r="2821" spans="2:2" x14ac:dyDescent="0.2">
      <c r="B2821" s="3"/>
    </row>
    <row r="2822" spans="2:2" x14ac:dyDescent="0.2">
      <c r="B2822" s="3"/>
    </row>
    <row r="2823" spans="2:2" x14ac:dyDescent="0.2">
      <c r="B2823" s="3"/>
    </row>
    <row r="2824" spans="2:2" x14ac:dyDescent="0.2">
      <c r="B2824" s="3"/>
    </row>
    <row r="2825" spans="2:2" x14ac:dyDescent="0.2">
      <c r="B2825" s="3"/>
    </row>
    <row r="2826" spans="2:2" x14ac:dyDescent="0.2">
      <c r="B2826" s="3"/>
    </row>
    <row r="2827" spans="2:2" x14ac:dyDescent="0.2">
      <c r="B2827" s="3"/>
    </row>
    <row r="2828" spans="2:2" x14ac:dyDescent="0.2">
      <c r="B2828" s="3"/>
    </row>
    <row r="2829" spans="2:2" x14ac:dyDescent="0.2">
      <c r="B2829" s="3"/>
    </row>
    <row r="2830" spans="2:2" x14ac:dyDescent="0.2">
      <c r="B2830" s="3"/>
    </row>
    <row r="2831" spans="2:2" x14ac:dyDescent="0.2">
      <c r="B2831" s="3"/>
    </row>
    <row r="2832" spans="2:2" x14ac:dyDescent="0.2">
      <c r="B2832" s="3"/>
    </row>
    <row r="2833" spans="2:2" x14ac:dyDescent="0.2">
      <c r="B2833" s="3"/>
    </row>
    <row r="2834" spans="2:2" x14ac:dyDescent="0.2">
      <c r="B2834" s="3"/>
    </row>
    <row r="2835" spans="2:2" x14ac:dyDescent="0.2">
      <c r="B2835" s="3"/>
    </row>
    <row r="2836" spans="2:2" x14ac:dyDescent="0.2">
      <c r="B2836" s="3"/>
    </row>
    <row r="2837" spans="2:2" x14ac:dyDescent="0.2">
      <c r="B2837" s="3"/>
    </row>
    <row r="2838" spans="2:2" x14ac:dyDescent="0.2">
      <c r="B2838" s="3"/>
    </row>
    <row r="2839" spans="2:2" x14ac:dyDescent="0.2">
      <c r="B2839" s="3"/>
    </row>
    <row r="2840" spans="2:2" x14ac:dyDescent="0.2">
      <c r="B2840" s="3"/>
    </row>
    <row r="2841" spans="2:2" x14ac:dyDescent="0.2">
      <c r="B2841" s="3"/>
    </row>
    <row r="2842" spans="2:2" x14ac:dyDescent="0.2">
      <c r="B2842" s="3"/>
    </row>
    <row r="2843" spans="2:2" x14ac:dyDescent="0.2">
      <c r="B2843" s="3"/>
    </row>
    <row r="2844" spans="2:2" x14ac:dyDescent="0.2">
      <c r="B2844" s="3"/>
    </row>
    <row r="2845" spans="2:2" x14ac:dyDescent="0.2">
      <c r="B2845" s="3"/>
    </row>
    <row r="2846" spans="2:2" x14ac:dyDescent="0.2">
      <c r="B2846" s="3"/>
    </row>
    <row r="2847" spans="2:2" x14ac:dyDescent="0.2">
      <c r="B2847" s="3"/>
    </row>
    <row r="2848" spans="2:2" x14ac:dyDescent="0.2">
      <c r="B2848" s="3"/>
    </row>
    <row r="2849" spans="2:2" x14ac:dyDescent="0.2">
      <c r="B2849" s="3"/>
    </row>
    <row r="2850" spans="2:2" x14ac:dyDescent="0.2">
      <c r="B2850" s="3"/>
    </row>
    <row r="2851" spans="2:2" x14ac:dyDescent="0.2">
      <c r="B2851" s="3"/>
    </row>
    <row r="2852" spans="2:2" x14ac:dyDescent="0.2">
      <c r="B2852" s="3"/>
    </row>
    <row r="2853" spans="2:2" x14ac:dyDescent="0.2">
      <c r="B2853" s="3"/>
    </row>
    <row r="2854" spans="2:2" x14ac:dyDescent="0.2">
      <c r="B2854" s="3"/>
    </row>
    <row r="2855" spans="2:2" x14ac:dyDescent="0.2">
      <c r="B2855" s="3"/>
    </row>
    <row r="2856" spans="2:2" x14ac:dyDescent="0.2">
      <c r="B2856" s="3"/>
    </row>
    <row r="2857" spans="2:2" x14ac:dyDescent="0.2">
      <c r="B2857" s="3"/>
    </row>
    <row r="2858" spans="2:2" x14ac:dyDescent="0.2">
      <c r="B2858" s="3"/>
    </row>
    <row r="2859" spans="2:2" x14ac:dyDescent="0.2">
      <c r="B2859" s="3"/>
    </row>
    <row r="2860" spans="2:2" x14ac:dyDescent="0.2">
      <c r="B2860" s="3"/>
    </row>
    <row r="2861" spans="2:2" x14ac:dyDescent="0.2">
      <c r="B2861" s="3"/>
    </row>
    <row r="2862" spans="2:2" x14ac:dyDescent="0.2">
      <c r="B2862" s="3"/>
    </row>
    <row r="2863" spans="2:2" x14ac:dyDescent="0.2">
      <c r="B2863" s="3"/>
    </row>
    <row r="2864" spans="2:2" x14ac:dyDescent="0.2">
      <c r="B2864" s="3"/>
    </row>
    <row r="2865" spans="2:2" x14ac:dyDescent="0.2">
      <c r="B2865" s="3"/>
    </row>
    <row r="2866" spans="2:2" x14ac:dyDescent="0.2">
      <c r="B2866" s="3"/>
    </row>
    <row r="2867" spans="2:2" x14ac:dyDescent="0.2">
      <c r="B2867" s="3"/>
    </row>
    <row r="2868" spans="2:2" x14ac:dyDescent="0.2">
      <c r="B2868" s="3"/>
    </row>
    <row r="2869" spans="2:2" x14ac:dyDescent="0.2">
      <c r="B2869" s="3"/>
    </row>
    <row r="2870" spans="2:2" x14ac:dyDescent="0.2">
      <c r="B2870" s="3"/>
    </row>
    <row r="2871" spans="2:2" x14ac:dyDescent="0.2">
      <c r="B2871" s="3"/>
    </row>
    <row r="2872" spans="2:2" x14ac:dyDescent="0.2">
      <c r="B2872" s="3"/>
    </row>
    <row r="2873" spans="2:2" x14ac:dyDescent="0.2">
      <c r="B2873" s="3"/>
    </row>
    <row r="2874" spans="2:2" x14ac:dyDescent="0.2">
      <c r="B2874" s="3"/>
    </row>
    <row r="2875" spans="2:2" x14ac:dyDescent="0.2">
      <c r="B2875" s="3"/>
    </row>
    <row r="2876" spans="2:2" x14ac:dyDescent="0.2">
      <c r="B2876" s="3"/>
    </row>
    <row r="2877" spans="2:2" x14ac:dyDescent="0.2">
      <c r="B2877" s="3"/>
    </row>
    <row r="2878" spans="2:2" x14ac:dyDescent="0.2">
      <c r="B2878" s="3"/>
    </row>
    <row r="2879" spans="2:2" x14ac:dyDescent="0.2">
      <c r="B2879" s="3"/>
    </row>
    <row r="2880" spans="2:2" x14ac:dyDescent="0.2">
      <c r="B2880" s="3"/>
    </row>
    <row r="2881" spans="2:2" x14ac:dyDescent="0.2">
      <c r="B2881" s="3"/>
    </row>
    <row r="2882" spans="2:2" x14ac:dyDescent="0.2">
      <c r="B2882" s="3"/>
    </row>
    <row r="2883" spans="2:2" x14ac:dyDescent="0.2">
      <c r="B2883" s="3"/>
    </row>
    <row r="2884" spans="2:2" x14ac:dyDescent="0.2">
      <c r="B2884" s="3"/>
    </row>
    <row r="2885" spans="2:2" x14ac:dyDescent="0.2">
      <c r="B2885" s="3"/>
    </row>
    <row r="2886" spans="2:2" x14ac:dyDescent="0.2">
      <c r="B2886" s="3"/>
    </row>
    <row r="2887" spans="2:2" x14ac:dyDescent="0.2">
      <c r="B2887" s="3"/>
    </row>
    <row r="2888" spans="2:2" x14ac:dyDescent="0.2">
      <c r="B2888" s="3"/>
    </row>
    <row r="2889" spans="2:2" x14ac:dyDescent="0.2">
      <c r="B2889" s="3"/>
    </row>
    <row r="2890" spans="2:2" x14ac:dyDescent="0.2">
      <c r="B2890" s="3"/>
    </row>
    <row r="2891" spans="2:2" x14ac:dyDescent="0.2">
      <c r="B2891" s="3"/>
    </row>
    <row r="2892" spans="2:2" x14ac:dyDescent="0.2">
      <c r="B2892" s="3"/>
    </row>
    <row r="2893" spans="2:2" x14ac:dyDescent="0.2">
      <c r="B2893" s="3"/>
    </row>
    <row r="2894" spans="2:2" x14ac:dyDescent="0.2">
      <c r="B2894" s="3"/>
    </row>
    <row r="2895" spans="2:2" x14ac:dyDescent="0.2">
      <c r="B2895" s="3"/>
    </row>
    <row r="2896" spans="2:2" x14ac:dyDescent="0.2">
      <c r="B2896" s="3"/>
    </row>
    <row r="2897" spans="2:2" x14ac:dyDescent="0.2">
      <c r="B2897" s="3"/>
    </row>
    <row r="2898" spans="2:2" x14ac:dyDescent="0.2">
      <c r="B2898" s="3"/>
    </row>
    <row r="2899" spans="2:2" x14ac:dyDescent="0.2">
      <c r="B2899" s="3"/>
    </row>
    <row r="2900" spans="2:2" x14ac:dyDescent="0.2">
      <c r="B2900" s="3"/>
    </row>
    <row r="2901" spans="2:2" x14ac:dyDescent="0.2">
      <c r="B2901" s="3"/>
    </row>
    <row r="2902" spans="2:2" x14ac:dyDescent="0.2">
      <c r="B2902" s="3"/>
    </row>
    <row r="2903" spans="2:2" x14ac:dyDescent="0.2">
      <c r="B2903" s="3"/>
    </row>
    <row r="2904" spans="2:2" x14ac:dyDescent="0.2">
      <c r="B2904" s="3"/>
    </row>
    <row r="2905" spans="2:2" x14ac:dyDescent="0.2">
      <c r="B2905" s="3"/>
    </row>
    <row r="2906" spans="2:2" x14ac:dyDescent="0.2">
      <c r="B2906" s="3"/>
    </row>
    <row r="2907" spans="2:2" x14ac:dyDescent="0.2">
      <c r="B2907" s="3"/>
    </row>
    <row r="2908" spans="2:2" x14ac:dyDescent="0.2">
      <c r="B2908" s="3"/>
    </row>
    <row r="2909" spans="2:2" x14ac:dyDescent="0.2">
      <c r="B2909" s="3"/>
    </row>
    <row r="2910" spans="2:2" x14ac:dyDescent="0.2">
      <c r="B2910" s="3"/>
    </row>
    <row r="2911" spans="2:2" x14ac:dyDescent="0.2">
      <c r="B2911" s="3"/>
    </row>
    <row r="2912" spans="2:2" x14ac:dyDescent="0.2">
      <c r="B2912" s="3"/>
    </row>
    <row r="2913" spans="2:2" x14ac:dyDescent="0.2">
      <c r="B2913" s="3"/>
    </row>
    <row r="2914" spans="2:2" x14ac:dyDescent="0.2">
      <c r="B2914" s="3"/>
    </row>
    <row r="2915" spans="2:2" x14ac:dyDescent="0.2">
      <c r="B2915" s="3"/>
    </row>
    <row r="2916" spans="2:2" x14ac:dyDescent="0.2">
      <c r="B2916" s="3"/>
    </row>
    <row r="2917" spans="2:2" x14ac:dyDescent="0.2">
      <c r="B2917" s="3"/>
    </row>
    <row r="2918" spans="2:2" x14ac:dyDescent="0.2">
      <c r="B2918" s="3"/>
    </row>
    <row r="2919" spans="2:2" x14ac:dyDescent="0.2">
      <c r="B2919" s="3"/>
    </row>
    <row r="2920" spans="2:2" x14ac:dyDescent="0.2">
      <c r="B2920" s="3"/>
    </row>
    <row r="2921" spans="2:2" x14ac:dyDescent="0.2">
      <c r="B2921" s="3"/>
    </row>
    <row r="2922" spans="2:2" x14ac:dyDescent="0.2">
      <c r="B2922" s="3"/>
    </row>
    <row r="2923" spans="2:2" x14ac:dyDescent="0.2">
      <c r="B2923" s="3"/>
    </row>
    <row r="2924" spans="2:2" x14ac:dyDescent="0.2">
      <c r="B2924" s="3"/>
    </row>
    <row r="2925" spans="2:2" x14ac:dyDescent="0.2">
      <c r="B2925" s="3"/>
    </row>
    <row r="2926" spans="2:2" x14ac:dyDescent="0.2">
      <c r="B2926" s="3"/>
    </row>
    <row r="2927" spans="2:2" x14ac:dyDescent="0.2">
      <c r="B2927" s="3"/>
    </row>
    <row r="2928" spans="2:2" x14ac:dyDescent="0.2">
      <c r="B2928" s="3"/>
    </row>
    <row r="2929" spans="2:2" x14ac:dyDescent="0.2">
      <c r="B2929" s="3"/>
    </row>
    <row r="2930" spans="2:2" x14ac:dyDescent="0.2">
      <c r="B2930" s="3"/>
    </row>
    <row r="2931" spans="2:2" x14ac:dyDescent="0.2">
      <c r="B2931" s="3"/>
    </row>
    <row r="2932" spans="2:2" x14ac:dyDescent="0.2">
      <c r="B2932" s="3"/>
    </row>
    <row r="2933" spans="2:2" x14ac:dyDescent="0.2">
      <c r="B2933" s="3"/>
    </row>
    <row r="2934" spans="2:2" x14ac:dyDescent="0.2">
      <c r="B2934" s="3"/>
    </row>
    <row r="2935" spans="2:2" x14ac:dyDescent="0.2">
      <c r="B2935" s="3"/>
    </row>
    <row r="2936" spans="2:2" x14ac:dyDescent="0.2">
      <c r="B2936" s="3"/>
    </row>
    <row r="2937" spans="2:2" x14ac:dyDescent="0.2">
      <c r="B2937" s="3"/>
    </row>
    <row r="2938" spans="2:2" x14ac:dyDescent="0.2">
      <c r="B2938" s="3"/>
    </row>
    <row r="2939" spans="2:2" x14ac:dyDescent="0.2">
      <c r="B2939" s="3"/>
    </row>
    <row r="2940" spans="2:2" x14ac:dyDescent="0.2">
      <c r="B2940" s="3"/>
    </row>
    <row r="2941" spans="2:2" x14ac:dyDescent="0.2">
      <c r="B2941" s="3"/>
    </row>
    <row r="2942" spans="2:2" x14ac:dyDescent="0.2">
      <c r="B2942" s="3"/>
    </row>
    <row r="2943" spans="2:2" x14ac:dyDescent="0.2">
      <c r="B2943" s="3"/>
    </row>
    <row r="2944" spans="2:2" x14ac:dyDescent="0.2">
      <c r="B2944" s="3"/>
    </row>
    <row r="2945" spans="2:2" x14ac:dyDescent="0.2">
      <c r="B2945" s="3"/>
    </row>
    <row r="2946" spans="2:2" x14ac:dyDescent="0.2">
      <c r="B2946" s="3"/>
    </row>
    <row r="2947" spans="2:2" x14ac:dyDescent="0.2">
      <c r="B2947" s="3"/>
    </row>
    <row r="2948" spans="2:2" x14ac:dyDescent="0.2">
      <c r="B2948" s="3"/>
    </row>
    <row r="2949" spans="2:2" x14ac:dyDescent="0.2">
      <c r="B2949" s="3"/>
    </row>
    <row r="2950" spans="2:2" x14ac:dyDescent="0.2">
      <c r="B2950" s="3"/>
    </row>
    <row r="2951" spans="2:2" x14ac:dyDescent="0.2">
      <c r="B2951" s="3"/>
    </row>
    <row r="2952" spans="2:2" x14ac:dyDescent="0.2">
      <c r="B2952" s="3"/>
    </row>
    <row r="2953" spans="2:2" x14ac:dyDescent="0.2">
      <c r="B2953" s="3"/>
    </row>
    <row r="2954" spans="2:2" x14ac:dyDescent="0.2">
      <c r="B2954" s="3"/>
    </row>
    <row r="2955" spans="2:2" x14ac:dyDescent="0.2">
      <c r="B2955" s="3"/>
    </row>
    <row r="2956" spans="2:2" x14ac:dyDescent="0.2">
      <c r="B2956" s="3"/>
    </row>
    <row r="2957" spans="2:2" x14ac:dyDescent="0.2">
      <c r="B2957" s="3"/>
    </row>
    <row r="2958" spans="2:2" x14ac:dyDescent="0.2">
      <c r="B2958" s="3"/>
    </row>
    <row r="2959" spans="2:2" x14ac:dyDescent="0.2">
      <c r="B2959" s="3"/>
    </row>
    <row r="2960" spans="2:2" x14ac:dyDescent="0.2">
      <c r="B2960" s="3"/>
    </row>
    <row r="2961" spans="2:2" x14ac:dyDescent="0.2">
      <c r="B2961" s="3"/>
    </row>
    <row r="2962" spans="2:2" x14ac:dyDescent="0.2">
      <c r="B2962" s="3"/>
    </row>
    <row r="2963" spans="2:2" x14ac:dyDescent="0.2">
      <c r="B2963" s="3"/>
    </row>
    <row r="2964" spans="2:2" x14ac:dyDescent="0.2">
      <c r="B2964" s="3"/>
    </row>
    <row r="2965" spans="2:2" x14ac:dyDescent="0.2">
      <c r="B2965" s="3"/>
    </row>
    <row r="2966" spans="2:2" x14ac:dyDescent="0.2">
      <c r="B2966" s="3"/>
    </row>
    <row r="2967" spans="2:2" x14ac:dyDescent="0.2">
      <c r="B2967" s="3"/>
    </row>
    <row r="2968" spans="2:2" x14ac:dyDescent="0.2">
      <c r="B2968" s="3"/>
    </row>
    <row r="2969" spans="2:2" x14ac:dyDescent="0.2">
      <c r="B2969" s="3"/>
    </row>
    <row r="2970" spans="2:2" x14ac:dyDescent="0.2">
      <c r="B2970" s="3"/>
    </row>
    <row r="2971" spans="2:2" x14ac:dyDescent="0.2">
      <c r="B2971" s="3"/>
    </row>
    <row r="2972" spans="2:2" x14ac:dyDescent="0.2">
      <c r="B2972" s="3"/>
    </row>
    <row r="2973" spans="2:2" x14ac:dyDescent="0.2">
      <c r="B2973" s="3"/>
    </row>
    <row r="2974" spans="2:2" x14ac:dyDescent="0.2">
      <c r="B2974" s="3"/>
    </row>
    <row r="2975" spans="2:2" x14ac:dyDescent="0.2">
      <c r="B2975" s="3"/>
    </row>
    <row r="2976" spans="2:2" x14ac:dyDescent="0.2">
      <c r="B2976" s="3"/>
    </row>
    <row r="2977" spans="2:2" x14ac:dyDescent="0.2">
      <c r="B2977" s="3"/>
    </row>
    <row r="2978" spans="2:2" x14ac:dyDescent="0.2">
      <c r="B2978" s="3"/>
    </row>
    <row r="2979" spans="2:2" x14ac:dyDescent="0.2">
      <c r="B2979" s="3"/>
    </row>
    <row r="2980" spans="2:2" x14ac:dyDescent="0.2">
      <c r="B2980" s="3"/>
    </row>
    <row r="2981" spans="2:2" x14ac:dyDescent="0.2">
      <c r="B2981" s="3"/>
    </row>
    <row r="2982" spans="2:2" x14ac:dyDescent="0.2">
      <c r="B2982" s="3"/>
    </row>
    <row r="2983" spans="2:2" x14ac:dyDescent="0.2">
      <c r="B2983" s="3"/>
    </row>
    <row r="2984" spans="2:2" x14ac:dyDescent="0.2">
      <c r="B2984" s="3"/>
    </row>
    <row r="2985" spans="2:2" x14ac:dyDescent="0.2">
      <c r="B2985" s="3"/>
    </row>
    <row r="2986" spans="2:2" x14ac:dyDescent="0.2">
      <c r="B2986" s="3"/>
    </row>
    <row r="2987" spans="2:2" x14ac:dyDescent="0.2">
      <c r="B2987" s="3"/>
    </row>
    <row r="2988" spans="2:2" x14ac:dyDescent="0.2">
      <c r="B2988" s="3"/>
    </row>
    <row r="2989" spans="2:2" x14ac:dyDescent="0.2">
      <c r="B2989" s="3"/>
    </row>
    <row r="2990" spans="2:2" x14ac:dyDescent="0.2">
      <c r="B2990" s="3"/>
    </row>
    <row r="2991" spans="2:2" x14ac:dyDescent="0.2">
      <c r="B2991" s="3"/>
    </row>
    <row r="2992" spans="2:2" x14ac:dyDescent="0.2">
      <c r="B2992" s="3"/>
    </row>
    <row r="2993" spans="2:2" x14ac:dyDescent="0.2">
      <c r="B2993" s="3"/>
    </row>
    <row r="2994" spans="2:2" x14ac:dyDescent="0.2">
      <c r="B2994" s="3"/>
    </row>
    <row r="2995" spans="2:2" x14ac:dyDescent="0.2">
      <c r="B2995" s="3"/>
    </row>
    <row r="2996" spans="2:2" x14ac:dyDescent="0.2">
      <c r="B2996" s="3"/>
    </row>
    <row r="2997" spans="2:2" x14ac:dyDescent="0.2">
      <c r="B2997" s="3"/>
    </row>
    <row r="2998" spans="2:2" x14ac:dyDescent="0.2">
      <c r="B2998" s="3"/>
    </row>
    <row r="2999" spans="2:2" x14ac:dyDescent="0.2">
      <c r="B2999" s="3"/>
    </row>
    <row r="3000" spans="2:2" x14ac:dyDescent="0.2">
      <c r="B3000" s="3"/>
    </row>
    <row r="3001" spans="2:2" x14ac:dyDescent="0.2">
      <c r="B3001" s="3"/>
    </row>
    <row r="3002" spans="2:2" x14ac:dyDescent="0.2">
      <c r="B3002" s="3"/>
    </row>
    <row r="3003" spans="2:2" x14ac:dyDescent="0.2">
      <c r="B3003" s="3"/>
    </row>
    <row r="3004" spans="2:2" x14ac:dyDescent="0.2">
      <c r="B3004" s="3"/>
    </row>
    <row r="3005" spans="2:2" x14ac:dyDescent="0.2">
      <c r="B3005" s="3"/>
    </row>
    <row r="3006" spans="2:2" x14ac:dyDescent="0.2">
      <c r="B3006" s="3"/>
    </row>
    <row r="3007" spans="2:2" x14ac:dyDescent="0.2">
      <c r="B3007" s="3"/>
    </row>
    <row r="3008" spans="2:2" x14ac:dyDescent="0.2">
      <c r="B3008" s="3"/>
    </row>
    <row r="3009" spans="2:2" x14ac:dyDescent="0.2">
      <c r="B3009" s="3"/>
    </row>
    <row r="3010" spans="2:2" x14ac:dyDescent="0.2">
      <c r="B3010" s="3"/>
    </row>
    <row r="3011" spans="2:2" x14ac:dyDescent="0.2">
      <c r="B3011" s="3"/>
    </row>
    <row r="3012" spans="2:2" x14ac:dyDescent="0.2">
      <c r="B3012" s="3"/>
    </row>
    <row r="3013" spans="2:2" x14ac:dyDescent="0.2">
      <c r="B3013" s="3"/>
    </row>
    <row r="3014" spans="2:2" x14ac:dyDescent="0.2">
      <c r="B3014" s="3"/>
    </row>
    <row r="3015" spans="2:2" x14ac:dyDescent="0.2">
      <c r="B3015" s="3"/>
    </row>
    <row r="3016" spans="2:2" x14ac:dyDescent="0.2">
      <c r="B3016" s="3"/>
    </row>
    <row r="3017" spans="2:2" x14ac:dyDescent="0.2">
      <c r="B3017" s="3"/>
    </row>
    <row r="3018" spans="2:2" x14ac:dyDescent="0.2">
      <c r="B3018" s="3"/>
    </row>
    <row r="3019" spans="2:2" x14ac:dyDescent="0.2">
      <c r="B3019" s="3"/>
    </row>
    <row r="3020" spans="2:2" x14ac:dyDescent="0.2">
      <c r="B3020" s="3"/>
    </row>
    <row r="3021" spans="2:2" x14ac:dyDescent="0.2">
      <c r="B3021" s="3"/>
    </row>
    <row r="3022" spans="2:2" x14ac:dyDescent="0.2">
      <c r="B3022" s="3"/>
    </row>
    <row r="3023" spans="2:2" x14ac:dyDescent="0.2">
      <c r="B3023" s="3"/>
    </row>
    <row r="3024" spans="2:2" x14ac:dyDescent="0.2">
      <c r="B3024" s="3"/>
    </row>
    <row r="3025" spans="2:2" x14ac:dyDescent="0.2">
      <c r="B3025" s="3"/>
    </row>
    <row r="3026" spans="2:2" x14ac:dyDescent="0.2">
      <c r="B3026" s="3"/>
    </row>
    <row r="3027" spans="2:2" x14ac:dyDescent="0.2">
      <c r="B3027" s="3"/>
    </row>
    <row r="3028" spans="2:2" x14ac:dyDescent="0.2">
      <c r="B3028" s="3"/>
    </row>
    <row r="3029" spans="2:2" x14ac:dyDescent="0.2">
      <c r="B3029" s="3"/>
    </row>
    <row r="3030" spans="2:2" x14ac:dyDescent="0.2">
      <c r="B3030" s="3"/>
    </row>
    <row r="3031" spans="2:2" x14ac:dyDescent="0.2">
      <c r="B3031" s="3"/>
    </row>
    <row r="3032" spans="2:2" x14ac:dyDescent="0.2">
      <c r="B3032" s="3"/>
    </row>
    <row r="3033" spans="2:2" x14ac:dyDescent="0.2">
      <c r="B3033" s="3"/>
    </row>
    <row r="3034" spans="2:2" x14ac:dyDescent="0.2">
      <c r="B3034" s="3"/>
    </row>
    <row r="3035" spans="2:2" x14ac:dyDescent="0.2">
      <c r="B3035" s="3"/>
    </row>
    <row r="3036" spans="2:2" x14ac:dyDescent="0.2">
      <c r="B3036" s="3"/>
    </row>
    <row r="3037" spans="2:2" x14ac:dyDescent="0.2">
      <c r="B3037" s="3"/>
    </row>
    <row r="3038" spans="2:2" x14ac:dyDescent="0.2">
      <c r="B3038" s="3"/>
    </row>
    <row r="3039" spans="2:2" x14ac:dyDescent="0.2">
      <c r="B3039" s="3"/>
    </row>
    <row r="3040" spans="2:2" x14ac:dyDescent="0.2">
      <c r="B3040" s="3"/>
    </row>
    <row r="3041" spans="2:2" x14ac:dyDescent="0.2">
      <c r="B3041" s="3"/>
    </row>
    <row r="3042" spans="2:2" x14ac:dyDescent="0.2">
      <c r="B3042" s="3"/>
    </row>
    <row r="3043" spans="2:2" x14ac:dyDescent="0.2">
      <c r="B3043" s="3"/>
    </row>
    <row r="3044" spans="2:2" x14ac:dyDescent="0.2">
      <c r="B3044" s="3"/>
    </row>
    <row r="3045" spans="2:2" x14ac:dyDescent="0.2">
      <c r="B3045" s="3"/>
    </row>
    <row r="3046" spans="2:2" x14ac:dyDescent="0.2">
      <c r="B3046" s="3"/>
    </row>
    <row r="3047" spans="2:2" x14ac:dyDescent="0.2">
      <c r="B3047" s="3"/>
    </row>
    <row r="3048" spans="2:2" x14ac:dyDescent="0.2">
      <c r="B3048" s="3"/>
    </row>
    <row r="3049" spans="2:2" x14ac:dyDescent="0.2">
      <c r="B3049" s="3"/>
    </row>
    <row r="3050" spans="2:2" x14ac:dyDescent="0.2">
      <c r="B3050" s="3"/>
    </row>
    <row r="3051" spans="2:2" x14ac:dyDescent="0.2">
      <c r="B3051" s="3"/>
    </row>
    <row r="3052" spans="2:2" x14ac:dyDescent="0.2">
      <c r="B3052" s="3"/>
    </row>
    <row r="3053" spans="2:2" x14ac:dyDescent="0.2">
      <c r="B3053" s="3"/>
    </row>
    <row r="3054" spans="2:2" x14ac:dyDescent="0.2">
      <c r="B3054" s="3"/>
    </row>
    <row r="3055" spans="2:2" x14ac:dyDescent="0.2">
      <c r="B3055" s="3"/>
    </row>
    <row r="3056" spans="2:2" x14ac:dyDescent="0.2">
      <c r="B3056" s="3"/>
    </row>
    <row r="3057" spans="2:2" x14ac:dyDescent="0.2">
      <c r="B3057" s="3"/>
    </row>
    <row r="3058" spans="2:2" x14ac:dyDescent="0.2">
      <c r="B3058" s="3"/>
    </row>
    <row r="3059" spans="2:2" x14ac:dyDescent="0.2">
      <c r="B3059" s="3"/>
    </row>
    <row r="3060" spans="2:2" x14ac:dyDescent="0.2">
      <c r="B3060" s="3"/>
    </row>
    <row r="3061" spans="2:2" x14ac:dyDescent="0.2">
      <c r="B3061" s="3"/>
    </row>
    <row r="3062" spans="2:2" x14ac:dyDescent="0.2">
      <c r="B3062" s="3"/>
    </row>
    <row r="3063" spans="2:2" x14ac:dyDescent="0.2">
      <c r="B3063" s="3"/>
    </row>
    <row r="3064" spans="2:2" x14ac:dyDescent="0.2">
      <c r="B3064" s="3"/>
    </row>
    <row r="3065" spans="2:2" x14ac:dyDescent="0.2">
      <c r="B3065" s="3"/>
    </row>
    <row r="3066" spans="2:2" x14ac:dyDescent="0.2">
      <c r="B3066" s="3"/>
    </row>
    <row r="3067" spans="2:2" x14ac:dyDescent="0.2">
      <c r="B3067" s="3"/>
    </row>
    <row r="3068" spans="2:2" x14ac:dyDescent="0.2">
      <c r="B3068" s="3"/>
    </row>
    <row r="3069" spans="2:2" x14ac:dyDescent="0.2">
      <c r="B3069" s="3"/>
    </row>
    <row r="3070" spans="2:2" x14ac:dyDescent="0.2">
      <c r="B3070" s="3"/>
    </row>
    <row r="3071" spans="2:2" x14ac:dyDescent="0.2">
      <c r="B3071" s="3"/>
    </row>
    <row r="3072" spans="2:2" x14ac:dyDescent="0.2">
      <c r="B3072" s="3"/>
    </row>
    <row r="3073" spans="2:2" x14ac:dyDescent="0.2">
      <c r="B3073" s="3"/>
    </row>
    <row r="3074" spans="2:2" x14ac:dyDescent="0.2">
      <c r="B3074" s="3"/>
    </row>
    <row r="3075" spans="2:2" x14ac:dyDescent="0.2">
      <c r="B3075" s="3"/>
    </row>
    <row r="3076" spans="2:2" x14ac:dyDescent="0.2">
      <c r="B3076" s="3"/>
    </row>
    <row r="3077" spans="2:2" x14ac:dyDescent="0.2">
      <c r="B3077" s="3"/>
    </row>
    <row r="3078" spans="2:2" x14ac:dyDescent="0.2">
      <c r="B3078" s="3"/>
    </row>
    <row r="3079" spans="2:2" x14ac:dyDescent="0.2">
      <c r="B3079" s="3"/>
    </row>
    <row r="3080" spans="2:2" x14ac:dyDescent="0.2">
      <c r="B3080" s="3"/>
    </row>
    <row r="3081" spans="2:2" x14ac:dyDescent="0.2">
      <c r="B3081" s="3"/>
    </row>
    <row r="3082" spans="2:2" x14ac:dyDescent="0.2">
      <c r="B3082" s="3"/>
    </row>
    <row r="3083" spans="2:2" x14ac:dyDescent="0.2">
      <c r="B3083" s="3"/>
    </row>
    <row r="3084" spans="2:2" x14ac:dyDescent="0.2">
      <c r="B3084" s="3"/>
    </row>
    <row r="3085" spans="2:2" x14ac:dyDescent="0.2">
      <c r="B3085" s="3"/>
    </row>
    <row r="3086" spans="2:2" x14ac:dyDescent="0.2">
      <c r="B3086" s="3"/>
    </row>
    <row r="3087" spans="2:2" x14ac:dyDescent="0.2">
      <c r="B3087" s="3"/>
    </row>
    <row r="3088" spans="2:2" x14ac:dyDescent="0.2">
      <c r="B3088" s="3"/>
    </row>
    <row r="3089" spans="2:2" x14ac:dyDescent="0.2">
      <c r="B3089" s="3"/>
    </row>
    <row r="3090" spans="2:2" x14ac:dyDescent="0.2">
      <c r="B3090" s="3"/>
    </row>
    <row r="3091" spans="2:2" x14ac:dyDescent="0.2">
      <c r="B3091" s="3"/>
    </row>
    <row r="3092" spans="2:2" x14ac:dyDescent="0.2">
      <c r="B3092" s="3"/>
    </row>
    <row r="3093" spans="2:2" x14ac:dyDescent="0.2">
      <c r="B3093" s="3"/>
    </row>
    <row r="3094" spans="2:2" x14ac:dyDescent="0.2">
      <c r="B3094" s="3"/>
    </row>
    <row r="3095" spans="2:2" x14ac:dyDescent="0.2">
      <c r="B3095" s="3"/>
    </row>
    <row r="3096" spans="2:2" x14ac:dyDescent="0.2">
      <c r="B3096" s="3"/>
    </row>
    <row r="3097" spans="2:2" x14ac:dyDescent="0.2">
      <c r="B3097" s="3"/>
    </row>
    <row r="3098" spans="2:2" x14ac:dyDescent="0.2">
      <c r="B3098" s="3"/>
    </row>
    <row r="3099" spans="2:2" x14ac:dyDescent="0.2">
      <c r="B3099" s="3"/>
    </row>
    <row r="3100" spans="2:2" x14ac:dyDescent="0.2">
      <c r="B3100" s="3"/>
    </row>
    <row r="3101" spans="2:2" x14ac:dyDescent="0.2">
      <c r="B3101" s="3"/>
    </row>
    <row r="3102" spans="2:2" x14ac:dyDescent="0.2">
      <c r="B3102" s="3"/>
    </row>
    <row r="3103" spans="2:2" x14ac:dyDescent="0.2">
      <c r="B3103" s="3"/>
    </row>
    <row r="3104" spans="2:2" x14ac:dyDescent="0.2">
      <c r="B3104" s="3"/>
    </row>
    <row r="3105" spans="2:2" x14ac:dyDescent="0.2">
      <c r="B3105" s="3"/>
    </row>
    <row r="3106" spans="2:2" x14ac:dyDescent="0.2">
      <c r="B3106" s="3"/>
    </row>
    <row r="3107" spans="2:2" x14ac:dyDescent="0.2">
      <c r="B3107" s="3"/>
    </row>
    <row r="3108" spans="2:2" x14ac:dyDescent="0.2">
      <c r="B3108" s="3"/>
    </row>
    <row r="3109" spans="2:2" x14ac:dyDescent="0.2">
      <c r="B3109" s="3"/>
    </row>
    <row r="3110" spans="2:2" x14ac:dyDescent="0.2">
      <c r="B3110" s="3"/>
    </row>
    <row r="3111" spans="2:2" x14ac:dyDescent="0.2">
      <c r="B3111" s="3"/>
    </row>
    <row r="3112" spans="2:2" x14ac:dyDescent="0.2">
      <c r="B3112" s="3"/>
    </row>
    <row r="3113" spans="2:2" x14ac:dyDescent="0.2">
      <c r="B3113" s="3"/>
    </row>
    <row r="3114" spans="2:2" x14ac:dyDescent="0.2">
      <c r="B3114" s="3"/>
    </row>
    <row r="3115" spans="2:2" x14ac:dyDescent="0.2">
      <c r="B3115" s="3"/>
    </row>
    <row r="3116" spans="2:2" x14ac:dyDescent="0.2">
      <c r="B3116" s="3"/>
    </row>
    <row r="3117" spans="2:2" x14ac:dyDescent="0.2">
      <c r="B3117" s="3"/>
    </row>
    <row r="3118" spans="2:2" x14ac:dyDescent="0.2">
      <c r="B3118" s="3"/>
    </row>
    <row r="3119" spans="2:2" x14ac:dyDescent="0.2">
      <c r="B3119" s="3"/>
    </row>
    <row r="3120" spans="2:2" x14ac:dyDescent="0.2">
      <c r="B3120" s="3"/>
    </row>
    <row r="3121" spans="2:2" x14ac:dyDescent="0.2">
      <c r="B3121" s="3"/>
    </row>
    <row r="3122" spans="2:2" x14ac:dyDescent="0.2">
      <c r="B3122" s="3"/>
    </row>
    <row r="3123" spans="2:2" x14ac:dyDescent="0.2">
      <c r="B3123" s="3"/>
    </row>
    <row r="3124" spans="2:2" x14ac:dyDescent="0.2">
      <c r="B3124" s="3"/>
    </row>
    <row r="3125" spans="2:2" x14ac:dyDescent="0.2">
      <c r="B3125" s="3"/>
    </row>
    <row r="3126" spans="2:2" x14ac:dyDescent="0.2">
      <c r="B3126" s="3"/>
    </row>
    <row r="3127" spans="2:2" x14ac:dyDescent="0.2">
      <c r="B3127" s="3"/>
    </row>
    <row r="3128" spans="2:2" x14ac:dyDescent="0.2">
      <c r="B3128" s="3"/>
    </row>
    <row r="3129" spans="2:2" x14ac:dyDescent="0.2">
      <c r="B3129" s="3"/>
    </row>
    <row r="3130" spans="2:2" x14ac:dyDescent="0.2">
      <c r="B3130" s="3"/>
    </row>
    <row r="3131" spans="2:2" x14ac:dyDescent="0.2">
      <c r="B3131" s="3"/>
    </row>
    <row r="3132" spans="2:2" x14ac:dyDescent="0.2">
      <c r="B3132" s="3"/>
    </row>
    <row r="3133" spans="2:2" x14ac:dyDescent="0.2">
      <c r="B3133" s="3"/>
    </row>
    <row r="3134" spans="2:2" x14ac:dyDescent="0.2">
      <c r="B3134" s="3"/>
    </row>
    <row r="3135" spans="2:2" x14ac:dyDescent="0.2">
      <c r="B3135" s="3"/>
    </row>
    <row r="3136" spans="2:2" x14ac:dyDescent="0.2">
      <c r="B3136" s="3"/>
    </row>
    <row r="3137" spans="2:2" x14ac:dyDescent="0.2">
      <c r="B3137" s="3"/>
    </row>
    <row r="3138" spans="2:2" x14ac:dyDescent="0.2">
      <c r="B3138" s="3"/>
    </row>
    <row r="3139" spans="2:2" x14ac:dyDescent="0.2">
      <c r="B3139" s="3"/>
    </row>
    <row r="3140" spans="2:2" x14ac:dyDescent="0.2">
      <c r="B3140" s="3"/>
    </row>
    <row r="3141" spans="2:2" x14ac:dyDescent="0.2">
      <c r="B3141" s="3"/>
    </row>
    <row r="3142" spans="2:2" x14ac:dyDescent="0.2">
      <c r="B3142" s="3"/>
    </row>
    <row r="3143" spans="2:2" x14ac:dyDescent="0.2">
      <c r="B3143" s="3"/>
    </row>
    <row r="3144" spans="2:2" x14ac:dyDescent="0.2">
      <c r="B3144" s="3"/>
    </row>
    <row r="3145" spans="2:2" x14ac:dyDescent="0.2">
      <c r="B3145" s="3"/>
    </row>
    <row r="3146" spans="2:2" x14ac:dyDescent="0.2">
      <c r="B3146" s="3"/>
    </row>
    <row r="3147" spans="2:2" x14ac:dyDescent="0.2">
      <c r="B3147" s="3"/>
    </row>
    <row r="3148" spans="2:2" x14ac:dyDescent="0.2">
      <c r="B3148" s="3"/>
    </row>
    <row r="3149" spans="2:2" x14ac:dyDescent="0.2">
      <c r="B3149" s="3"/>
    </row>
    <row r="3150" spans="2:2" x14ac:dyDescent="0.2">
      <c r="B3150" s="3"/>
    </row>
    <row r="3151" spans="2:2" x14ac:dyDescent="0.2">
      <c r="B3151" s="3"/>
    </row>
    <row r="3152" spans="2:2" x14ac:dyDescent="0.2">
      <c r="B3152" s="3"/>
    </row>
    <row r="3153" spans="2:2" x14ac:dyDescent="0.2">
      <c r="B3153" s="3"/>
    </row>
    <row r="3154" spans="2:2" x14ac:dyDescent="0.2">
      <c r="B3154" s="3"/>
    </row>
    <row r="3155" spans="2:2" x14ac:dyDescent="0.2">
      <c r="B3155" s="3"/>
    </row>
    <row r="3156" spans="2:2" x14ac:dyDescent="0.2">
      <c r="B3156" s="3"/>
    </row>
    <row r="3157" spans="2:2" x14ac:dyDescent="0.2">
      <c r="B3157" s="3"/>
    </row>
    <row r="3158" spans="2:2" x14ac:dyDescent="0.2">
      <c r="B3158" s="3"/>
    </row>
    <row r="3159" spans="2:2" x14ac:dyDescent="0.2">
      <c r="B3159" s="3"/>
    </row>
    <row r="3160" spans="2:2" x14ac:dyDescent="0.2">
      <c r="B3160" s="3"/>
    </row>
    <row r="3161" spans="2:2" x14ac:dyDescent="0.2">
      <c r="B3161" s="3"/>
    </row>
    <row r="3162" spans="2:2" x14ac:dyDescent="0.2">
      <c r="B3162" s="3"/>
    </row>
    <row r="3163" spans="2:2" x14ac:dyDescent="0.2">
      <c r="B3163" s="3"/>
    </row>
    <row r="3164" spans="2:2" x14ac:dyDescent="0.2">
      <c r="B3164" s="3"/>
    </row>
    <row r="3165" spans="2:2" x14ac:dyDescent="0.2">
      <c r="B3165" s="3"/>
    </row>
    <row r="3166" spans="2:2" x14ac:dyDescent="0.2">
      <c r="B3166" s="3"/>
    </row>
    <row r="3167" spans="2:2" x14ac:dyDescent="0.2">
      <c r="B3167" s="3"/>
    </row>
    <row r="3168" spans="2:2" x14ac:dyDescent="0.2">
      <c r="B3168" s="3"/>
    </row>
    <row r="3169" spans="2:2" x14ac:dyDescent="0.2">
      <c r="B3169" s="3"/>
    </row>
    <row r="3170" spans="2:2" x14ac:dyDescent="0.2">
      <c r="B3170" s="3"/>
    </row>
    <row r="3171" spans="2:2" x14ac:dyDescent="0.2">
      <c r="B3171" s="3"/>
    </row>
    <row r="3172" spans="2:2" x14ac:dyDescent="0.2">
      <c r="B3172" s="3"/>
    </row>
    <row r="3173" spans="2:2" x14ac:dyDescent="0.2">
      <c r="B3173" s="3"/>
    </row>
    <row r="3174" spans="2:2" x14ac:dyDescent="0.2">
      <c r="B3174" s="3"/>
    </row>
    <row r="3175" spans="2:2" x14ac:dyDescent="0.2">
      <c r="B3175" s="3"/>
    </row>
    <row r="3176" spans="2:2" x14ac:dyDescent="0.2">
      <c r="B3176" s="3"/>
    </row>
    <row r="3177" spans="2:2" x14ac:dyDescent="0.2">
      <c r="B3177" s="3"/>
    </row>
    <row r="3178" spans="2:2" x14ac:dyDescent="0.2">
      <c r="B3178" s="3"/>
    </row>
    <row r="3179" spans="2:2" x14ac:dyDescent="0.2">
      <c r="B3179" s="3"/>
    </row>
    <row r="3180" spans="2:2" x14ac:dyDescent="0.2">
      <c r="B3180" s="3"/>
    </row>
    <row r="3181" spans="2:2" x14ac:dyDescent="0.2">
      <c r="B3181" s="3"/>
    </row>
    <row r="3182" spans="2:2" x14ac:dyDescent="0.2">
      <c r="B3182" s="3"/>
    </row>
    <row r="3183" spans="2:2" x14ac:dyDescent="0.2">
      <c r="B3183" s="3"/>
    </row>
    <row r="3184" spans="2:2" x14ac:dyDescent="0.2">
      <c r="B3184" s="3"/>
    </row>
    <row r="3185" spans="2:2" x14ac:dyDescent="0.2">
      <c r="B3185" s="3"/>
    </row>
    <row r="3186" spans="2:2" x14ac:dyDescent="0.2">
      <c r="B3186" s="3"/>
    </row>
    <row r="3187" spans="2:2" x14ac:dyDescent="0.2">
      <c r="B3187" s="3"/>
    </row>
    <row r="3188" spans="2:2" x14ac:dyDescent="0.2">
      <c r="B3188" s="3"/>
    </row>
    <row r="3189" spans="2:2" x14ac:dyDescent="0.2">
      <c r="B3189" s="3"/>
    </row>
    <row r="3190" spans="2:2" x14ac:dyDescent="0.2">
      <c r="B3190" s="3"/>
    </row>
    <row r="3191" spans="2:2" x14ac:dyDescent="0.2">
      <c r="B3191" s="3"/>
    </row>
    <row r="3192" spans="2:2" x14ac:dyDescent="0.2">
      <c r="B3192" s="3"/>
    </row>
    <row r="3193" spans="2:2" x14ac:dyDescent="0.2">
      <c r="B3193" s="3"/>
    </row>
    <row r="3194" spans="2:2" x14ac:dyDescent="0.2">
      <c r="B3194" s="3"/>
    </row>
    <row r="3195" spans="2:2" x14ac:dyDescent="0.2">
      <c r="B3195" s="3"/>
    </row>
    <row r="3196" spans="2:2" x14ac:dyDescent="0.2">
      <c r="B3196" s="3"/>
    </row>
    <row r="3197" spans="2:2" x14ac:dyDescent="0.2">
      <c r="B3197" s="3"/>
    </row>
    <row r="3198" spans="2:2" x14ac:dyDescent="0.2">
      <c r="B3198" s="3"/>
    </row>
    <row r="3199" spans="2:2" x14ac:dyDescent="0.2">
      <c r="B3199" s="3"/>
    </row>
    <row r="3200" spans="2:2" x14ac:dyDescent="0.2">
      <c r="B3200" s="3"/>
    </row>
    <row r="3201" spans="2:2" x14ac:dyDescent="0.2">
      <c r="B3201" s="3"/>
    </row>
    <row r="3202" spans="2:2" x14ac:dyDescent="0.2">
      <c r="B3202" s="3"/>
    </row>
    <row r="3203" spans="2:2" x14ac:dyDescent="0.2">
      <c r="B3203" s="3"/>
    </row>
    <row r="3204" spans="2:2" x14ac:dyDescent="0.2">
      <c r="B3204" s="3"/>
    </row>
    <row r="3205" spans="2:2" x14ac:dyDescent="0.2">
      <c r="B3205" s="3"/>
    </row>
    <row r="3206" spans="2:2" x14ac:dyDescent="0.2">
      <c r="B3206" s="3"/>
    </row>
    <row r="3207" spans="2:2" x14ac:dyDescent="0.2">
      <c r="B3207" s="3"/>
    </row>
    <row r="3208" spans="2:2" x14ac:dyDescent="0.2">
      <c r="B3208" s="3"/>
    </row>
    <row r="3209" spans="2:2" x14ac:dyDescent="0.2">
      <c r="B3209" s="3"/>
    </row>
    <row r="3210" spans="2:2" x14ac:dyDescent="0.2">
      <c r="B3210" s="3"/>
    </row>
    <row r="3211" spans="2:2" x14ac:dyDescent="0.2">
      <c r="B3211" s="3"/>
    </row>
    <row r="3212" spans="2:2" x14ac:dyDescent="0.2">
      <c r="B3212" s="3"/>
    </row>
    <row r="3213" spans="2:2" x14ac:dyDescent="0.2">
      <c r="B3213" s="3"/>
    </row>
    <row r="3214" spans="2:2" x14ac:dyDescent="0.2">
      <c r="B3214" s="3"/>
    </row>
    <row r="3215" spans="2:2" x14ac:dyDescent="0.2">
      <c r="B3215" s="3"/>
    </row>
    <row r="3216" spans="2:2" x14ac:dyDescent="0.2">
      <c r="B3216" s="3"/>
    </row>
    <row r="3217" spans="2:2" x14ac:dyDescent="0.2">
      <c r="B3217" s="3"/>
    </row>
    <row r="3218" spans="2:2" x14ac:dyDescent="0.2">
      <c r="B3218" s="3"/>
    </row>
    <row r="3219" spans="2:2" x14ac:dyDescent="0.2">
      <c r="B3219" s="3"/>
    </row>
    <row r="3220" spans="2:2" x14ac:dyDescent="0.2">
      <c r="B3220" s="3"/>
    </row>
    <row r="3221" spans="2:2" x14ac:dyDescent="0.2">
      <c r="B3221" s="3"/>
    </row>
    <row r="3222" spans="2:2" x14ac:dyDescent="0.2">
      <c r="B3222" s="3"/>
    </row>
    <row r="3223" spans="2:2" x14ac:dyDescent="0.2">
      <c r="B3223" s="3"/>
    </row>
    <row r="3224" spans="2:2" x14ac:dyDescent="0.2">
      <c r="B3224" s="3"/>
    </row>
    <row r="3225" spans="2:2" x14ac:dyDescent="0.2">
      <c r="B3225" s="3"/>
    </row>
    <row r="3226" spans="2:2" x14ac:dyDescent="0.2">
      <c r="B3226" s="3"/>
    </row>
    <row r="3227" spans="2:2" x14ac:dyDescent="0.2">
      <c r="B3227" s="3"/>
    </row>
    <row r="3228" spans="2:2" x14ac:dyDescent="0.2">
      <c r="B3228" s="3"/>
    </row>
    <row r="3229" spans="2:2" x14ac:dyDescent="0.2">
      <c r="B3229" s="3"/>
    </row>
    <row r="3230" spans="2:2" x14ac:dyDescent="0.2">
      <c r="B3230" s="3"/>
    </row>
    <row r="3231" spans="2:2" x14ac:dyDescent="0.2">
      <c r="B3231" s="3"/>
    </row>
    <row r="3232" spans="2:2" x14ac:dyDescent="0.2">
      <c r="B3232" s="3"/>
    </row>
    <row r="3233" spans="2:2" x14ac:dyDescent="0.2">
      <c r="B3233" s="3"/>
    </row>
    <row r="3234" spans="2:2" x14ac:dyDescent="0.2">
      <c r="B3234" s="3"/>
    </row>
    <row r="3235" spans="2:2" x14ac:dyDescent="0.2">
      <c r="B3235" s="3"/>
    </row>
    <row r="3236" spans="2:2" x14ac:dyDescent="0.2">
      <c r="B3236" s="3"/>
    </row>
    <row r="3237" spans="2:2" x14ac:dyDescent="0.2">
      <c r="B3237" s="3"/>
    </row>
    <row r="3238" spans="2:2" x14ac:dyDescent="0.2">
      <c r="B3238" s="3"/>
    </row>
    <row r="3239" spans="2:2" x14ac:dyDescent="0.2">
      <c r="B3239" s="3"/>
    </row>
    <row r="3240" spans="2:2" x14ac:dyDescent="0.2">
      <c r="B3240" s="3"/>
    </row>
    <row r="3241" spans="2:2" x14ac:dyDescent="0.2">
      <c r="B3241" s="3"/>
    </row>
    <row r="3242" spans="2:2" x14ac:dyDescent="0.2">
      <c r="B3242" s="3"/>
    </row>
    <row r="3243" spans="2:2" x14ac:dyDescent="0.2">
      <c r="B3243" s="3"/>
    </row>
    <row r="3244" spans="2:2" x14ac:dyDescent="0.2">
      <c r="B3244" s="3"/>
    </row>
    <row r="3245" spans="2:2" x14ac:dyDescent="0.2">
      <c r="B3245" s="3"/>
    </row>
    <row r="3246" spans="2:2" x14ac:dyDescent="0.2">
      <c r="B3246" s="3"/>
    </row>
    <row r="3247" spans="2:2" x14ac:dyDescent="0.2">
      <c r="B3247" s="3"/>
    </row>
    <row r="3248" spans="2:2" x14ac:dyDescent="0.2">
      <c r="B3248" s="3"/>
    </row>
    <row r="3249" spans="2:2" x14ac:dyDescent="0.2">
      <c r="B3249" s="3"/>
    </row>
    <row r="3250" spans="2:2" x14ac:dyDescent="0.2">
      <c r="B3250" s="3"/>
    </row>
    <row r="3251" spans="2:2" x14ac:dyDescent="0.2">
      <c r="B3251" s="3"/>
    </row>
    <row r="3252" spans="2:2" x14ac:dyDescent="0.2">
      <c r="B3252" s="3"/>
    </row>
    <row r="3253" spans="2:2" x14ac:dyDescent="0.2">
      <c r="B3253" s="3"/>
    </row>
    <row r="3254" spans="2:2" x14ac:dyDescent="0.2">
      <c r="B3254" s="3"/>
    </row>
    <row r="3255" spans="2:2" x14ac:dyDescent="0.2">
      <c r="B3255" s="3"/>
    </row>
    <row r="3256" spans="2:2" x14ac:dyDescent="0.2">
      <c r="B3256" s="3"/>
    </row>
    <row r="3257" spans="2:2" x14ac:dyDescent="0.2">
      <c r="B3257" s="3"/>
    </row>
    <row r="3258" spans="2:2" x14ac:dyDescent="0.2">
      <c r="B3258" s="3"/>
    </row>
    <row r="3259" spans="2:2" x14ac:dyDescent="0.2">
      <c r="B3259" s="3"/>
    </row>
    <row r="3260" spans="2:2" x14ac:dyDescent="0.2">
      <c r="B3260" s="3"/>
    </row>
    <row r="3261" spans="2:2" x14ac:dyDescent="0.2">
      <c r="B3261" s="3"/>
    </row>
    <row r="3262" spans="2:2" x14ac:dyDescent="0.2">
      <c r="B3262" s="3"/>
    </row>
    <row r="3263" spans="2:2" x14ac:dyDescent="0.2">
      <c r="B3263" s="3"/>
    </row>
    <row r="3264" spans="2:2" x14ac:dyDescent="0.2">
      <c r="B3264" s="3"/>
    </row>
    <row r="3265" spans="2:2" x14ac:dyDescent="0.2">
      <c r="B3265" s="3"/>
    </row>
    <row r="3266" spans="2:2" x14ac:dyDescent="0.2">
      <c r="B3266" s="3"/>
    </row>
    <row r="3267" spans="2:2" x14ac:dyDescent="0.2">
      <c r="B3267" s="3"/>
    </row>
    <row r="3268" spans="2:2" x14ac:dyDescent="0.2">
      <c r="B3268" s="3"/>
    </row>
    <row r="3269" spans="2:2" x14ac:dyDescent="0.2">
      <c r="B3269" s="3"/>
    </row>
    <row r="3270" spans="2:2" x14ac:dyDescent="0.2">
      <c r="B3270" s="3"/>
    </row>
    <row r="3271" spans="2:2" x14ac:dyDescent="0.2">
      <c r="B3271" s="3"/>
    </row>
    <row r="3272" spans="2:2" x14ac:dyDescent="0.2">
      <c r="B3272" s="3"/>
    </row>
    <row r="3273" spans="2:2" x14ac:dyDescent="0.2">
      <c r="B3273" s="3"/>
    </row>
    <row r="3274" spans="2:2" x14ac:dyDescent="0.2">
      <c r="B3274" s="3"/>
    </row>
    <row r="3275" spans="2:2" x14ac:dyDescent="0.2">
      <c r="B3275" s="3"/>
    </row>
    <row r="3276" spans="2:2" x14ac:dyDescent="0.2">
      <c r="B3276" s="3"/>
    </row>
    <row r="3277" spans="2:2" x14ac:dyDescent="0.2">
      <c r="B3277" s="3"/>
    </row>
    <row r="3278" spans="2:2" x14ac:dyDescent="0.2">
      <c r="B3278" s="3"/>
    </row>
    <row r="3279" spans="2:2" x14ac:dyDescent="0.2">
      <c r="B3279" s="3"/>
    </row>
    <row r="3280" spans="2:2" x14ac:dyDescent="0.2">
      <c r="B3280" s="3"/>
    </row>
    <row r="3281" spans="2:2" x14ac:dyDescent="0.2">
      <c r="B3281" s="3"/>
    </row>
    <row r="3282" spans="2:2" x14ac:dyDescent="0.2">
      <c r="B3282" s="3"/>
    </row>
    <row r="3283" spans="2:2" x14ac:dyDescent="0.2">
      <c r="B3283" s="3"/>
    </row>
    <row r="3284" spans="2:2" x14ac:dyDescent="0.2">
      <c r="B3284" s="3"/>
    </row>
    <row r="3285" spans="2:2" x14ac:dyDescent="0.2">
      <c r="B3285" s="3"/>
    </row>
    <row r="3286" spans="2:2" x14ac:dyDescent="0.2">
      <c r="B3286" s="3"/>
    </row>
    <row r="3287" spans="2:2" x14ac:dyDescent="0.2">
      <c r="B3287" s="3"/>
    </row>
    <row r="3288" spans="2:2" x14ac:dyDescent="0.2">
      <c r="B3288" s="3"/>
    </row>
    <row r="3289" spans="2:2" x14ac:dyDescent="0.2">
      <c r="B3289" s="3"/>
    </row>
    <row r="3290" spans="2:2" x14ac:dyDescent="0.2">
      <c r="B3290" s="3"/>
    </row>
    <row r="3291" spans="2:2" x14ac:dyDescent="0.2">
      <c r="B3291" s="3"/>
    </row>
    <row r="3292" spans="2:2" x14ac:dyDescent="0.2">
      <c r="B3292" s="3"/>
    </row>
    <row r="3293" spans="2:2" x14ac:dyDescent="0.2">
      <c r="B3293" s="3"/>
    </row>
    <row r="3294" spans="2:2" x14ac:dyDescent="0.2">
      <c r="B3294" s="3"/>
    </row>
    <row r="3295" spans="2:2" x14ac:dyDescent="0.2">
      <c r="B3295" s="3"/>
    </row>
    <row r="3296" spans="2:2" x14ac:dyDescent="0.2">
      <c r="B3296" s="3"/>
    </row>
    <row r="3297" spans="2:2" x14ac:dyDescent="0.2">
      <c r="B3297" s="3"/>
    </row>
    <row r="3298" spans="2:2" x14ac:dyDescent="0.2">
      <c r="B3298" s="3"/>
    </row>
    <row r="3299" spans="2:2" x14ac:dyDescent="0.2">
      <c r="B3299" s="3"/>
    </row>
    <row r="3300" spans="2:2" x14ac:dyDescent="0.2">
      <c r="B3300" s="3"/>
    </row>
    <row r="3301" spans="2:2" x14ac:dyDescent="0.2">
      <c r="B3301" s="3"/>
    </row>
    <row r="3302" spans="2:2" x14ac:dyDescent="0.2">
      <c r="B3302" s="3"/>
    </row>
    <row r="3303" spans="2:2" x14ac:dyDescent="0.2">
      <c r="B3303" s="3"/>
    </row>
    <row r="3304" spans="2:2" x14ac:dyDescent="0.2">
      <c r="B3304" s="3"/>
    </row>
    <row r="3305" spans="2:2" x14ac:dyDescent="0.2">
      <c r="B3305" s="3"/>
    </row>
    <row r="3306" spans="2:2" x14ac:dyDescent="0.2">
      <c r="B3306" s="3"/>
    </row>
    <row r="3307" spans="2:2" x14ac:dyDescent="0.2">
      <c r="B3307" s="3"/>
    </row>
    <row r="3308" spans="2:2" x14ac:dyDescent="0.2">
      <c r="B3308" s="3"/>
    </row>
    <row r="3309" spans="2:2" x14ac:dyDescent="0.2">
      <c r="B3309" s="3"/>
    </row>
    <row r="3310" spans="2:2" x14ac:dyDescent="0.2">
      <c r="B3310" s="3"/>
    </row>
    <row r="3311" spans="2:2" x14ac:dyDescent="0.2">
      <c r="B3311" s="3"/>
    </row>
    <row r="3312" spans="2:2" x14ac:dyDescent="0.2">
      <c r="B3312" s="3"/>
    </row>
    <row r="3313" spans="2:2" x14ac:dyDescent="0.2">
      <c r="B3313" s="3"/>
    </row>
    <row r="3314" spans="2:2" x14ac:dyDescent="0.2">
      <c r="B3314" s="3"/>
    </row>
    <row r="3315" spans="2:2" x14ac:dyDescent="0.2">
      <c r="B3315" s="3"/>
    </row>
    <row r="3316" spans="2:2" x14ac:dyDescent="0.2">
      <c r="B3316" s="3"/>
    </row>
    <row r="3317" spans="2:2" x14ac:dyDescent="0.2">
      <c r="B3317" s="3"/>
    </row>
    <row r="3318" spans="2:2" x14ac:dyDescent="0.2">
      <c r="B3318" s="3"/>
    </row>
    <row r="3319" spans="2:2" x14ac:dyDescent="0.2">
      <c r="B3319" s="3"/>
    </row>
    <row r="3320" spans="2:2" x14ac:dyDescent="0.2">
      <c r="B3320" s="3"/>
    </row>
    <row r="3321" spans="2:2" x14ac:dyDescent="0.2">
      <c r="B3321" s="3"/>
    </row>
    <row r="3322" spans="2:2" x14ac:dyDescent="0.2">
      <c r="B3322" s="3"/>
    </row>
    <row r="3323" spans="2:2" x14ac:dyDescent="0.2">
      <c r="B3323" s="3"/>
    </row>
    <row r="3324" spans="2:2" x14ac:dyDescent="0.2">
      <c r="B3324" s="3"/>
    </row>
    <row r="3325" spans="2:2" x14ac:dyDescent="0.2">
      <c r="B3325" s="3"/>
    </row>
    <row r="3326" spans="2:2" x14ac:dyDescent="0.2">
      <c r="B3326" s="3"/>
    </row>
    <row r="3327" spans="2:2" x14ac:dyDescent="0.2">
      <c r="B3327" s="3"/>
    </row>
    <row r="3328" spans="2:2" x14ac:dyDescent="0.2">
      <c r="B3328" s="3"/>
    </row>
    <row r="3329" spans="2:2" x14ac:dyDescent="0.2">
      <c r="B3329" s="3"/>
    </row>
    <row r="3330" spans="2:2" x14ac:dyDescent="0.2">
      <c r="B3330" s="3"/>
    </row>
    <row r="3331" spans="2:2" x14ac:dyDescent="0.2">
      <c r="B3331" s="3"/>
    </row>
    <row r="3332" spans="2:2" x14ac:dyDescent="0.2">
      <c r="B3332" s="3"/>
    </row>
    <row r="3333" spans="2:2" x14ac:dyDescent="0.2">
      <c r="B3333" s="3"/>
    </row>
    <row r="3334" spans="2:2" x14ac:dyDescent="0.2">
      <c r="B3334" s="3"/>
    </row>
    <row r="3335" spans="2:2" x14ac:dyDescent="0.2">
      <c r="B3335" s="3"/>
    </row>
    <row r="3336" spans="2:2" x14ac:dyDescent="0.2">
      <c r="B3336" s="3"/>
    </row>
    <row r="3337" spans="2:2" x14ac:dyDescent="0.2">
      <c r="B3337" s="3"/>
    </row>
    <row r="3338" spans="2:2" x14ac:dyDescent="0.2">
      <c r="B3338" s="3"/>
    </row>
    <row r="3339" spans="2:2" x14ac:dyDescent="0.2">
      <c r="B3339" s="3"/>
    </row>
    <row r="3340" spans="2:2" x14ac:dyDescent="0.2">
      <c r="B3340" s="3"/>
    </row>
    <row r="3341" spans="2:2" x14ac:dyDescent="0.2">
      <c r="B3341" s="3"/>
    </row>
    <row r="3342" spans="2:2" x14ac:dyDescent="0.2">
      <c r="B3342" s="3"/>
    </row>
    <row r="3343" spans="2:2" x14ac:dyDescent="0.2">
      <c r="B3343" s="3"/>
    </row>
    <row r="3344" spans="2:2" x14ac:dyDescent="0.2">
      <c r="B3344" s="3"/>
    </row>
    <row r="3345" spans="2:2" x14ac:dyDescent="0.2">
      <c r="B3345" s="3"/>
    </row>
    <row r="3346" spans="2:2" x14ac:dyDescent="0.2">
      <c r="B3346" s="3"/>
    </row>
    <row r="3347" spans="2:2" x14ac:dyDescent="0.2">
      <c r="B3347" s="3"/>
    </row>
    <row r="3348" spans="2:2" x14ac:dyDescent="0.2">
      <c r="B3348" s="3"/>
    </row>
    <row r="3349" spans="2:2" x14ac:dyDescent="0.2">
      <c r="B3349" s="3"/>
    </row>
    <row r="3350" spans="2:2" x14ac:dyDescent="0.2">
      <c r="B3350" s="3"/>
    </row>
    <row r="3351" spans="2:2" x14ac:dyDescent="0.2">
      <c r="B3351" s="3"/>
    </row>
    <row r="3352" spans="2:2" x14ac:dyDescent="0.2">
      <c r="B3352" s="3"/>
    </row>
    <row r="3353" spans="2:2" x14ac:dyDescent="0.2">
      <c r="B3353" s="3"/>
    </row>
    <row r="3354" spans="2:2" x14ac:dyDescent="0.2">
      <c r="B3354" s="3"/>
    </row>
    <row r="3355" spans="2:2" x14ac:dyDescent="0.2">
      <c r="B3355" s="3"/>
    </row>
    <row r="3356" spans="2:2" x14ac:dyDescent="0.2">
      <c r="B3356" s="3"/>
    </row>
    <row r="3357" spans="2:2" x14ac:dyDescent="0.2">
      <c r="B3357" s="3"/>
    </row>
    <row r="3358" spans="2:2" x14ac:dyDescent="0.2">
      <c r="B3358" s="3"/>
    </row>
    <row r="3359" spans="2:2" x14ac:dyDescent="0.2">
      <c r="B3359" s="3"/>
    </row>
    <row r="3360" spans="2:2" x14ac:dyDescent="0.2">
      <c r="B3360" s="3"/>
    </row>
    <row r="3361" spans="2:2" x14ac:dyDescent="0.2">
      <c r="B3361" s="3"/>
    </row>
    <row r="3362" spans="2:2" x14ac:dyDescent="0.2">
      <c r="B3362" s="3"/>
    </row>
    <row r="3363" spans="2:2" x14ac:dyDescent="0.2">
      <c r="B3363" s="3"/>
    </row>
    <row r="3364" spans="2:2" x14ac:dyDescent="0.2">
      <c r="B3364" s="3"/>
    </row>
    <row r="3365" spans="2:2" x14ac:dyDescent="0.2">
      <c r="B3365" s="3"/>
    </row>
    <row r="3366" spans="2:2" x14ac:dyDescent="0.2">
      <c r="B3366" s="3"/>
    </row>
    <row r="3367" spans="2:2" x14ac:dyDescent="0.2">
      <c r="B3367" s="3"/>
    </row>
    <row r="3368" spans="2:2" x14ac:dyDescent="0.2">
      <c r="B3368" s="3"/>
    </row>
    <row r="3369" spans="2:2" x14ac:dyDescent="0.2">
      <c r="B3369" s="3"/>
    </row>
    <row r="3370" spans="2:2" x14ac:dyDescent="0.2">
      <c r="B3370" s="3"/>
    </row>
    <row r="3371" spans="2:2" x14ac:dyDescent="0.2">
      <c r="B3371" s="3"/>
    </row>
    <row r="3372" spans="2:2" x14ac:dyDescent="0.2">
      <c r="B3372" s="3"/>
    </row>
    <row r="3373" spans="2:2" x14ac:dyDescent="0.2">
      <c r="B3373" s="3"/>
    </row>
    <row r="3374" spans="2:2" x14ac:dyDescent="0.2">
      <c r="B3374" s="3"/>
    </row>
    <row r="3375" spans="2:2" x14ac:dyDescent="0.2">
      <c r="B3375" s="3"/>
    </row>
    <row r="3376" spans="2:2" x14ac:dyDescent="0.2">
      <c r="B3376" s="3"/>
    </row>
    <row r="3377" spans="2:2" x14ac:dyDescent="0.2">
      <c r="B3377" s="3"/>
    </row>
    <row r="3378" spans="2:2" x14ac:dyDescent="0.2">
      <c r="B3378" s="3"/>
    </row>
    <row r="3379" spans="2:2" x14ac:dyDescent="0.2">
      <c r="B3379" s="3"/>
    </row>
    <row r="3380" spans="2:2" x14ac:dyDescent="0.2">
      <c r="B3380" s="3"/>
    </row>
    <row r="3381" spans="2:2" x14ac:dyDescent="0.2">
      <c r="B3381" s="3"/>
    </row>
    <row r="3382" spans="2:2" x14ac:dyDescent="0.2">
      <c r="B3382" s="3"/>
    </row>
    <row r="3383" spans="2:2" x14ac:dyDescent="0.2">
      <c r="B3383" s="3"/>
    </row>
    <row r="3384" spans="2:2" x14ac:dyDescent="0.2">
      <c r="B3384" s="3"/>
    </row>
    <row r="3385" spans="2:2" x14ac:dyDescent="0.2">
      <c r="B3385" s="3"/>
    </row>
    <row r="3386" spans="2:2" x14ac:dyDescent="0.2">
      <c r="B3386" s="3"/>
    </row>
    <row r="3387" spans="2:2" x14ac:dyDescent="0.2">
      <c r="B3387" s="3"/>
    </row>
    <row r="3388" spans="2:2" x14ac:dyDescent="0.2">
      <c r="B3388" s="3"/>
    </row>
    <row r="3389" spans="2:2" x14ac:dyDescent="0.2">
      <c r="B3389" s="3"/>
    </row>
    <row r="3390" spans="2:2" x14ac:dyDescent="0.2">
      <c r="B3390" s="3"/>
    </row>
    <row r="3391" spans="2:2" x14ac:dyDescent="0.2">
      <c r="B3391" s="3"/>
    </row>
    <row r="3392" spans="2:2" x14ac:dyDescent="0.2">
      <c r="B3392" s="3"/>
    </row>
    <row r="3393" spans="2:2" x14ac:dyDescent="0.2">
      <c r="B3393" s="3"/>
    </row>
    <row r="3394" spans="2:2" x14ac:dyDescent="0.2">
      <c r="B3394" s="3"/>
    </row>
    <row r="3395" spans="2:2" x14ac:dyDescent="0.2">
      <c r="B3395" s="3"/>
    </row>
    <row r="3396" spans="2:2" x14ac:dyDescent="0.2">
      <c r="B3396" s="3"/>
    </row>
    <row r="3397" spans="2:2" x14ac:dyDescent="0.2">
      <c r="B3397" s="3"/>
    </row>
    <row r="3398" spans="2:2" x14ac:dyDescent="0.2">
      <c r="B3398" s="3"/>
    </row>
    <row r="3399" spans="2:2" x14ac:dyDescent="0.2">
      <c r="B3399" s="3"/>
    </row>
    <row r="3400" spans="2:2" x14ac:dyDescent="0.2">
      <c r="B3400" s="3"/>
    </row>
    <row r="3401" spans="2:2" x14ac:dyDescent="0.2">
      <c r="B3401" s="3"/>
    </row>
    <row r="3402" spans="2:2" x14ac:dyDescent="0.2">
      <c r="B3402" s="3"/>
    </row>
    <row r="3403" spans="2:2" x14ac:dyDescent="0.2">
      <c r="B3403" s="3"/>
    </row>
    <row r="3404" spans="2:2" x14ac:dyDescent="0.2">
      <c r="B3404" s="3"/>
    </row>
    <row r="3405" spans="2:2" x14ac:dyDescent="0.2">
      <c r="B3405" s="3"/>
    </row>
    <row r="3406" spans="2:2" x14ac:dyDescent="0.2">
      <c r="B3406" s="3"/>
    </row>
    <row r="3407" spans="2:2" x14ac:dyDescent="0.2">
      <c r="B3407" s="3"/>
    </row>
    <row r="3408" spans="2:2" x14ac:dyDescent="0.2">
      <c r="B3408" s="3"/>
    </row>
    <row r="3409" spans="2:2" x14ac:dyDescent="0.2">
      <c r="B3409" s="3"/>
    </row>
    <row r="3410" spans="2:2" x14ac:dyDescent="0.2">
      <c r="B3410" s="3"/>
    </row>
    <row r="3411" spans="2:2" x14ac:dyDescent="0.2">
      <c r="B3411" s="3"/>
    </row>
    <row r="3412" spans="2:2" x14ac:dyDescent="0.2">
      <c r="B3412" s="3"/>
    </row>
    <row r="3413" spans="2:2" x14ac:dyDescent="0.2">
      <c r="B3413" s="3"/>
    </row>
    <row r="3414" spans="2:2" x14ac:dyDescent="0.2">
      <c r="B3414" s="3"/>
    </row>
    <row r="3415" spans="2:2" x14ac:dyDescent="0.2">
      <c r="B3415" s="3"/>
    </row>
    <row r="3416" spans="2:2" x14ac:dyDescent="0.2">
      <c r="B3416" s="3"/>
    </row>
    <row r="3417" spans="2:2" x14ac:dyDescent="0.2">
      <c r="B3417" s="3"/>
    </row>
    <row r="3418" spans="2:2" x14ac:dyDescent="0.2">
      <c r="B3418" s="3"/>
    </row>
    <row r="3419" spans="2:2" x14ac:dyDescent="0.2">
      <c r="B3419" s="3"/>
    </row>
    <row r="3420" spans="2:2" x14ac:dyDescent="0.2">
      <c r="B3420" s="3"/>
    </row>
    <row r="3421" spans="2:2" x14ac:dyDescent="0.2">
      <c r="B3421" s="3"/>
    </row>
    <row r="3422" spans="2:2" x14ac:dyDescent="0.2">
      <c r="B3422" s="3"/>
    </row>
    <row r="3423" spans="2:2" x14ac:dyDescent="0.2">
      <c r="B3423" s="3"/>
    </row>
    <row r="3424" spans="2:2" x14ac:dyDescent="0.2">
      <c r="B3424" s="3"/>
    </row>
    <row r="3425" spans="2:2" x14ac:dyDescent="0.2">
      <c r="B3425" s="3"/>
    </row>
    <row r="3426" spans="2:2" x14ac:dyDescent="0.2">
      <c r="B3426" s="3"/>
    </row>
    <row r="3427" spans="2:2" x14ac:dyDescent="0.2">
      <c r="B3427" s="3"/>
    </row>
    <row r="3428" spans="2:2" x14ac:dyDescent="0.2">
      <c r="B3428" s="3"/>
    </row>
    <row r="3429" spans="2:2" x14ac:dyDescent="0.2">
      <c r="B3429" s="3"/>
    </row>
    <row r="3430" spans="2:2" x14ac:dyDescent="0.2">
      <c r="B3430" s="3"/>
    </row>
    <row r="3431" spans="2:2" x14ac:dyDescent="0.2">
      <c r="B3431" s="3"/>
    </row>
    <row r="3432" spans="2:2" x14ac:dyDescent="0.2">
      <c r="B3432" s="3"/>
    </row>
    <row r="3433" spans="2:2" x14ac:dyDescent="0.2">
      <c r="B3433" s="3"/>
    </row>
    <row r="3434" spans="2:2" x14ac:dyDescent="0.2">
      <c r="B3434" s="3"/>
    </row>
    <row r="3435" spans="2:2" x14ac:dyDescent="0.2">
      <c r="B3435" s="3"/>
    </row>
    <row r="3436" spans="2:2" x14ac:dyDescent="0.2">
      <c r="B3436" s="3"/>
    </row>
    <row r="3437" spans="2:2" x14ac:dyDescent="0.2">
      <c r="B3437" s="3"/>
    </row>
    <row r="3438" spans="2:2" x14ac:dyDescent="0.2">
      <c r="B3438" s="3"/>
    </row>
    <row r="3439" spans="2:2" x14ac:dyDescent="0.2">
      <c r="B3439" s="3"/>
    </row>
    <row r="3440" spans="2:2" x14ac:dyDescent="0.2">
      <c r="B3440" s="3"/>
    </row>
    <row r="3441" spans="2:2" x14ac:dyDescent="0.2">
      <c r="B3441" s="3"/>
    </row>
    <row r="3442" spans="2:2" x14ac:dyDescent="0.2">
      <c r="B3442" s="3"/>
    </row>
    <row r="3443" spans="2:2" x14ac:dyDescent="0.2">
      <c r="B3443" s="3"/>
    </row>
    <row r="3444" spans="2:2" x14ac:dyDescent="0.2">
      <c r="B3444" s="3"/>
    </row>
    <row r="3445" spans="2:2" x14ac:dyDescent="0.2">
      <c r="B3445" s="3"/>
    </row>
    <row r="3446" spans="2:2" x14ac:dyDescent="0.2">
      <c r="B3446" s="3"/>
    </row>
    <row r="3447" spans="2:2" x14ac:dyDescent="0.2">
      <c r="B3447" s="3"/>
    </row>
    <row r="3448" spans="2:2" x14ac:dyDescent="0.2">
      <c r="B3448" s="3"/>
    </row>
    <row r="3449" spans="2:2" x14ac:dyDescent="0.2">
      <c r="B3449" s="3"/>
    </row>
    <row r="3450" spans="2:2" x14ac:dyDescent="0.2">
      <c r="B3450" s="3"/>
    </row>
    <row r="3451" spans="2:2" x14ac:dyDescent="0.2">
      <c r="B3451" s="3"/>
    </row>
    <row r="3452" spans="2:2" x14ac:dyDescent="0.2">
      <c r="B3452" s="3"/>
    </row>
    <row r="3453" spans="2:2" x14ac:dyDescent="0.2">
      <c r="B3453" s="3"/>
    </row>
    <row r="3454" spans="2:2" x14ac:dyDescent="0.2">
      <c r="B3454" s="3"/>
    </row>
    <row r="3455" spans="2:2" x14ac:dyDescent="0.2">
      <c r="B3455" s="3"/>
    </row>
    <row r="3456" spans="2:2" x14ac:dyDescent="0.2">
      <c r="B3456" s="3"/>
    </row>
    <row r="3457" spans="2:2" x14ac:dyDescent="0.2">
      <c r="B3457" s="3"/>
    </row>
    <row r="3458" spans="2:2" x14ac:dyDescent="0.2">
      <c r="B3458" s="3"/>
    </row>
    <row r="3459" spans="2:2" x14ac:dyDescent="0.2">
      <c r="B3459" s="3"/>
    </row>
    <row r="3460" spans="2:2" x14ac:dyDescent="0.2">
      <c r="B3460" s="3"/>
    </row>
    <row r="3461" spans="2:2" x14ac:dyDescent="0.2">
      <c r="B3461" s="3"/>
    </row>
    <row r="3462" spans="2:2" x14ac:dyDescent="0.2">
      <c r="B3462" s="3"/>
    </row>
    <row r="3463" spans="2:2" x14ac:dyDescent="0.2">
      <c r="B3463" s="3"/>
    </row>
    <row r="3464" spans="2:2" x14ac:dyDescent="0.2">
      <c r="B3464" s="3"/>
    </row>
    <row r="3465" spans="2:2" x14ac:dyDescent="0.2">
      <c r="B3465" s="3"/>
    </row>
    <row r="3466" spans="2:2" x14ac:dyDescent="0.2">
      <c r="B3466" s="3"/>
    </row>
    <row r="3467" spans="2:2" x14ac:dyDescent="0.2">
      <c r="B3467" s="3"/>
    </row>
    <row r="3468" spans="2:2" x14ac:dyDescent="0.2">
      <c r="B3468" s="3"/>
    </row>
    <row r="3469" spans="2:2" x14ac:dyDescent="0.2">
      <c r="B3469" s="3"/>
    </row>
    <row r="3470" spans="2:2" x14ac:dyDescent="0.2">
      <c r="B3470" s="3"/>
    </row>
    <row r="3471" spans="2:2" x14ac:dyDescent="0.2">
      <c r="B3471" s="3"/>
    </row>
    <row r="3472" spans="2:2" x14ac:dyDescent="0.2">
      <c r="B3472" s="3"/>
    </row>
    <row r="3473" spans="2:2" x14ac:dyDescent="0.2">
      <c r="B3473" s="3"/>
    </row>
    <row r="3474" spans="2:2" x14ac:dyDescent="0.2">
      <c r="B3474" s="3"/>
    </row>
    <row r="3475" spans="2:2" x14ac:dyDescent="0.2">
      <c r="B3475" s="3"/>
    </row>
    <row r="3476" spans="2:2" x14ac:dyDescent="0.2">
      <c r="B3476" s="3"/>
    </row>
    <row r="3477" spans="2:2" x14ac:dyDescent="0.2">
      <c r="B3477" s="3"/>
    </row>
    <row r="3478" spans="2:2" x14ac:dyDescent="0.2">
      <c r="B3478" s="3"/>
    </row>
    <row r="3479" spans="2:2" x14ac:dyDescent="0.2">
      <c r="B3479" s="3"/>
    </row>
    <row r="3480" spans="2:2" x14ac:dyDescent="0.2">
      <c r="B3480" s="3"/>
    </row>
    <row r="3481" spans="2:2" x14ac:dyDescent="0.2">
      <c r="B3481" s="3"/>
    </row>
    <row r="3482" spans="2:2" x14ac:dyDescent="0.2">
      <c r="B3482" s="3"/>
    </row>
    <row r="3483" spans="2:2" x14ac:dyDescent="0.2">
      <c r="B3483" s="3"/>
    </row>
    <row r="3484" spans="2:2" x14ac:dyDescent="0.2">
      <c r="B3484" s="3"/>
    </row>
    <row r="3485" spans="2:2" x14ac:dyDescent="0.2">
      <c r="B3485" s="3"/>
    </row>
    <row r="3486" spans="2:2" x14ac:dyDescent="0.2">
      <c r="B3486" s="3"/>
    </row>
    <row r="3487" spans="2:2" x14ac:dyDescent="0.2">
      <c r="B3487" s="3"/>
    </row>
    <row r="3488" spans="2:2" x14ac:dyDescent="0.2">
      <c r="B3488" s="3"/>
    </row>
    <row r="3489" spans="2:2" x14ac:dyDescent="0.2">
      <c r="B3489" s="3"/>
    </row>
    <row r="3490" spans="2:2" x14ac:dyDescent="0.2">
      <c r="B3490" s="3"/>
    </row>
    <row r="3491" spans="2:2" x14ac:dyDescent="0.2">
      <c r="B3491" s="3"/>
    </row>
    <row r="3492" spans="2:2" x14ac:dyDescent="0.2">
      <c r="B3492" s="3"/>
    </row>
    <row r="3493" spans="2:2" x14ac:dyDescent="0.2">
      <c r="B3493" s="3"/>
    </row>
    <row r="3494" spans="2:2" x14ac:dyDescent="0.2">
      <c r="B3494" s="3"/>
    </row>
    <row r="3495" spans="2:2" x14ac:dyDescent="0.2">
      <c r="B3495" s="3"/>
    </row>
    <row r="3496" spans="2:2" x14ac:dyDescent="0.2">
      <c r="B3496" s="3"/>
    </row>
    <row r="3497" spans="2:2" x14ac:dyDescent="0.2">
      <c r="B3497" s="3"/>
    </row>
    <row r="3498" spans="2:2" x14ac:dyDescent="0.2">
      <c r="B3498" s="3"/>
    </row>
    <row r="3499" spans="2:2" x14ac:dyDescent="0.2">
      <c r="B3499" s="3"/>
    </row>
    <row r="3500" spans="2:2" x14ac:dyDescent="0.2">
      <c r="B3500" s="3"/>
    </row>
    <row r="3501" spans="2:2" x14ac:dyDescent="0.2">
      <c r="B3501" s="3"/>
    </row>
    <row r="3502" spans="2:2" x14ac:dyDescent="0.2">
      <c r="B3502" s="3"/>
    </row>
    <row r="3503" spans="2:2" x14ac:dyDescent="0.2">
      <c r="B3503" s="3"/>
    </row>
    <row r="3504" spans="2:2" x14ac:dyDescent="0.2">
      <c r="B3504" s="3"/>
    </row>
    <row r="3505" spans="2:2" x14ac:dyDescent="0.2">
      <c r="B3505" s="3"/>
    </row>
    <row r="3506" spans="2:2" x14ac:dyDescent="0.2">
      <c r="B3506" s="3"/>
    </row>
    <row r="3507" spans="2:2" x14ac:dyDescent="0.2">
      <c r="B3507" s="3"/>
    </row>
    <row r="3508" spans="2:2" x14ac:dyDescent="0.2">
      <c r="B3508" s="3"/>
    </row>
    <row r="3509" spans="2:2" x14ac:dyDescent="0.2">
      <c r="B3509" s="3"/>
    </row>
    <row r="3510" spans="2:2" x14ac:dyDescent="0.2">
      <c r="B3510" s="3"/>
    </row>
    <row r="3511" spans="2:2" x14ac:dyDescent="0.2">
      <c r="B3511" s="3"/>
    </row>
    <row r="3512" spans="2:2" x14ac:dyDescent="0.2">
      <c r="B3512" s="3"/>
    </row>
    <row r="3513" spans="2:2" x14ac:dyDescent="0.2">
      <c r="B3513" s="3"/>
    </row>
    <row r="3514" spans="2:2" x14ac:dyDescent="0.2">
      <c r="B3514" s="3"/>
    </row>
    <row r="3515" spans="2:2" x14ac:dyDescent="0.2">
      <c r="B3515" s="3"/>
    </row>
    <row r="3516" spans="2:2" x14ac:dyDescent="0.2">
      <c r="B3516" s="3"/>
    </row>
    <row r="3517" spans="2:2" x14ac:dyDescent="0.2">
      <c r="B3517" s="3"/>
    </row>
    <row r="3518" spans="2:2" x14ac:dyDescent="0.2">
      <c r="B3518" s="3"/>
    </row>
    <row r="3519" spans="2:2" x14ac:dyDescent="0.2">
      <c r="B3519" s="3"/>
    </row>
    <row r="3520" spans="2:2" x14ac:dyDescent="0.2">
      <c r="B3520" s="3"/>
    </row>
    <row r="3521" spans="2:2" x14ac:dyDescent="0.2">
      <c r="B3521" s="3"/>
    </row>
    <row r="3522" spans="2:2" x14ac:dyDescent="0.2">
      <c r="B3522" s="3"/>
    </row>
    <row r="3523" spans="2:2" x14ac:dyDescent="0.2">
      <c r="B3523" s="3"/>
    </row>
    <row r="3524" spans="2:2" x14ac:dyDescent="0.2">
      <c r="B3524" s="3"/>
    </row>
    <row r="3525" spans="2:2" x14ac:dyDescent="0.2">
      <c r="B3525" s="3"/>
    </row>
    <row r="3526" spans="2:2" x14ac:dyDescent="0.2">
      <c r="B3526" s="3"/>
    </row>
    <row r="3527" spans="2:2" x14ac:dyDescent="0.2">
      <c r="B3527" s="3"/>
    </row>
    <row r="3528" spans="2:2" x14ac:dyDescent="0.2">
      <c r="B3528" s="3"/>
    </row>
    <row r="3529" spans="2:2" x14ac:dyDescent="0.2">
      <c r="B3529" s="3"/>
    </row>
    <row r="3530" spans="2:2" x14ac:dyDescent="0.2">
      <c r="B3530" s="3"/>
    </row>
    <row r="3531" spans="2:2" x14ac:dyDescent="0.2">
      <c r="B3531" s="3"/>
    </row>
    <row r="3532" spans="2:2" x14ac:dyDescent="0.2">
      <c r="B3532" s="3"/>
    </row>
    <row r="3533" spans="2:2" x14ac:dyDescent="0.2">
      <c r="B3533" s="3"/>
    </row>
    <row r="3534" spans="2:2" x14ac:dyDescent="0.2">
      <c r="B3534" s="3"/>
    </row>
    <row r="3535" spans="2:2" x14ac:dyDescent="0.2">
      <c r="B3535" s="3"/>
    </row>
    <row r="3536" spans="2:2" x14ac:dyDescent="0.2">
      <c r="B3536" s="3"/>
    </row>
    <row r="3537" spans="2:2" x14ac:dyDescent="0.2">
      <c r="B3537" s="3"/>
    </row>
    <row r="3538" spans="2:2" x14ac:dyDescent="0.2">
      <c r="B3538" s="3"/>
    </row>
    <row r="3539" spans="2:2" x14ac:dyDescent="0.2">
      <c r="B3539" s="3"/>
    </row>
    <row r="3540" spans="2:2" x14ac:dyDescent="0.2">
      <c r="B3540" s="3"/>
    </row>
    <row r="3541" spans="2:2" x14ac:dyDescent="0.2">
      <c r="B3541" s="3"/>
    </row>
    <row r="3542" spans="2:2" x14ac:dyDescent="0.2">
      <c r="B3542" s="3"/>
    </row>
    <row r="3543" spans="2:2" x14ac:dyDescent="0.2">
      <c r="B3543" s="3"/>
    </row>
    <row r="3544" spans="2:2" x14ac:dyDescent="0.2">
      <c r="B3544" s="3"/>
    </row>
    <row r="3545" spans="2:2" x14ac:dyDescent="0.2">
      <c r="B3545" s="3"/>
    </row>
    <row r="3546" spans="2:2" x14ac:dyDescent="0.2">
      <c r="B3546" s="3"/>
    </row>
    <row r="3547" spans="2:2" x14ac:dyDescent="0.2">
      <c r="B3547" s="3"/>
    </row>
    <row r="3548" spans="2:2" x14ac:dyDescent="0.2">
      <c r="B3548" s="3"/>
    </row>
    <row r="3549" spans="2:2" x14ac:dyDescent="0.2">
      <c r="B3549" s="3"/>
    </row>
    <row r="3550" spans="2:2" x14ac:dyDescent="0.2">
      <c r="B3550" s="3"/>
    </row>
    <row r="3551" spans="2:2" x14ac:dyDescent="0.2">
      <c r="B3551" s="3"/>
    </row>
    <row r="3552" spans="2:2" x14ac:dyDescent="0.2">
      <c r="B3552" s="3"/>
    </row>
    <row r="3553" spans="2:2" x14ac:dyDescent="0.2">
      <c r="B3553" s="3"/>
    </row>
    <row r="3554" spans="2:2" x14ac:dyDescent="0.2">
      <c r="B3554" s="3"/>
    </row>
    <row r="3555" spans="2:2" x14ac:dyDescent="0.2">
      <c r="B3555" s="3"/>
    </row>
    <row r="3556" spans="2:2" x14ac:dyDescent="0.2">
      <c r="B3556" s="3"/>
    </row>
    <row r="3557" spans="2:2" x14ac:dyDescent="0.2">
      <c r="B3557" s="3"/>
    </row>
    <row r="3558" spans="2:2" x14ac:dyDescent="0.2">
      <c r="B3558" s="3"/>
    </row>
    <row r="3559" spans="2:2" x14ac:dyDescent="0.2">
      <c r="B3559" s="3"/>
    </row>
    <row r="3560" spans="2:2" x14ac:dyDescent="0.2">
      <c r="B3560" s="3"/>
    </row>
    <row r="3561" spans="2:2" x14ac:dyDescent="0.2">
      <c r="B3561" s="3"/>
    </row>
    <row r="3562" spans="2:2" x14ac:dyDescent="0.2">
      <c r="B3562" s="3"/>
    </row>
    <row r="3563" spans="2:2" x14ac:dyDescent="0.2">
      <c r="B3563" s="3"/>
    </row>
    <row r="3564" spans="2:2" x14ac:dyDescent="0.2">
      <c r="B3564" s="3"/>
    </row>
    <row r="3565" spans="2:2" x14ac:dyDescent="0.2">
      <c r="B3565" s="3"/>
    </row>
    <row r="3566" spans="2:2" x14ac:dyDescent="0.2">
      <c r="B3566" s="3"/>
    </row>
    <row r="3567" spans="2:2" x14ac:dyDescent="0.2">
      <c r="B3567" s="3"/>
    </row>
    <row r="3568" spans="2:2" x14ac:dyDescent="0.2">
      <c r="B3568" s="3"/>
    </row>
    <row r="3569" spans="2:2" x14ac:dyDescent="0.2">
      <c r="B3569" s="3"/>
    </row>
    <row r="3570" spans="2:2" x14ac:dyDescent="0.2">
      <c r="B3570" s="3"/>
    </row>
    <row r="3571" spans="2:2" x14ac:dyDescent="0.2">
      <c r="B3571" s="3"/>
    </row>
    <row r="3572" spans="2:2" x14ac:dyDescent="0.2">
      <c r="B3572" s="3"/>
    </row>
    <row r="3573" spans="2:2" x14ac:dyDescent="0.2">
      <c r="B3573" s="3"/>
    </row>
    <row r="3574" spans="2:2" x14ac:dyDescent="0.2">
      <c r="B3574" s="3"/>
    </row>
    <row r="3575" spans="2:2" x14ac:dyDescent="0.2">
      <c r="B3575" s="3"/>
    </row>
    <row r="3576" spans="2:2" x14ac:dyDescent="0.2">
      <c r="B3576" s="3"/>
    </row>
    <row r="3577" spans="2:2" x14ac:dyDescent="0.2">
      <c r="B3577" s="3"/>
    </row>
    <row r="3578" spans="2:2" x14ac:dyDescent="0.2">
      <c r="B3578" s="3"/>
    </row>
    <row r="3579" spans="2:2" x14ac:dyDescent="0.2">
      <c r="B3579" s="3"/>
    </row>
    <row r="3580" spans="2:2" x14ac:dyDescent="0.2">
      <c r="B3580" s="3"/>
    </row>
    <row r="3581" spans="2:2" x14ac:dyDescent="0.2">
      <c r="B3581" s="3"/>
    </row>
    <row r="3582" spans="2:2" x14ac:dyDescent="0.2">
      <c r="B3582" s="3"/>
    </row>
    <row r="3583" spans="2:2" x14ac:dyDescent="0.2">
      <c r="B3583" s="3"/>
    </row>
    <row r="3584" spans="2:2" x14ac:dyDescent="0.2">
      <c r="B3584" s="3"/>
    </row>
    <row r="3585" spans="2:2" x14ac:dyDescent="0.2">
      <c r="B3585" s="3"/>
    </row>
    <row r="3586" spans="2:2" x14ac:dyDescent="0.2">
      <c r="B3586" s="3"/>
    </row>
    <row r="3587" spans="2:2" x14ac:dyDescent="0.2">
      <c r="B3587" s="3"/>
    </row>
    <row r="3588" spans="2:2" x14ac:dyDescent="0.2">
      <c r="B3588" s="3"/>
    </row>
    <row r="3589" spans="2:2" x14ac:dyDescent="0.2">
      <c r="B3589" s="3"/>
    </row>
    <row r="3590" spans="2:2" x14ac:dyDescent="0.2">
      <c r="B3590" s="3"/>
    </row>
    <row r="3591" spans="2:2" x14ac:dyDescent="0.2">
      <c r="B3591" s="3"/>
    </row>
    <row r="3592" spans="2:2" x14ac:dyDescent="0.2">
      <c r="B3592" s="3"/>
    </row>
    <row r="3593" spans="2:2" x14ac:dyDescent="0.2">
      <c r="B3593" s="3"/>
    </row>
    <row r="3594" spans="2:2" x14ac:dyDescent="0.2">
      <c r="B3594" s="3"/>
    </row>
    <row r="3595" spans="2:2" x14ac:dyDescent="0.2">
      <c r="B3595" s="3"/>
    </row>
    <row r="3596" spans="2:2" x14ac:dyDescent="0.2">
      <c r="B3596" s="3"/>
    </row>
    <row r="3597" spans="2:2" x14ac:dyDescent="0.2">
      <c r="B3597" s="3"/>
    </row>
    <row r="3598" spans="2:2" x14ac:dyDescent="0.2">
      <c r="B3598" s="3"/>
    </row>
    <row r="3599" spans="2:2" x14ac:dyDescent="0.2">
      <c r="B3599" s="3"/>
    </row>
    <row r="3600" spans="2:2" x14ac:dyDescent="0.2">
      <c r="B3600" s="3"/>
    </row>
    <row r="3601" spans="2:2" x14ac:dyDescent="0.2">
      <c r="B3601" s="3"/>
    </row>
    <row r="3602" spans="2:2" x14ac:dyDescent="0.2">
      <c r="B3602" s="3"/>
    </row>
    <row r="3603" spans="2:2" x14ac:dyDescent="0.2">
      <c r="B3603" s="3"/>
    </row>
    <row r="3604" spans="2:2" x14ac:dyDescent="0.2">
      <c r="B3604" s="3"/>
    </row>
    <row r="3605" spans="2:2" x14ac:dyDescent="0.2">
      <c r="B3605" s="3"/>
    </row>
    <row r="3606" spans="2:2" x14ac:dyDescent="0.2">
      <c r="B3606" s="3"/>
    </row>
    <row r="3607" spans="2:2" x14ac:dyDescent="0.2">
      <c r="B3607" s="3"/>
    </row>
    <row r="3608" spans="2:2" x14ac:dyDescent="0.2">
      <c r="B3608" s="3"/>
    </row>
    <row r="3609" spans="2:2" x14ac:dyDescent="0.2">
      <c r="B3609" s="3"/>
    </row>
    <row r="3610" spans="2:2" x14ac:dyDescent="0.2">
      <c r="B3610" s="3"/>
    </row>
    <row r="3611" spans="2:2" x14ac:dyDescent="0.2">
      <c r="B3611" s="3"/>
    </row>
    <row r="3612" spans="2:2" x14ac:dyDescent="0.2">
      <c r="B3612" s="3"/>
    </row>
    <row r="3613" spans="2:2" x14ac:dyDescent="0.2">
      <c r="B3613" s="3"/>
    </row>
    <row r="3614" spans="2:2" x14ac:dyDescent="0.2">
      <c r="B3614" s="3"/>
    </row>
    <row r="3615" spans="2:2" x14ac:dyDescent="0.2">
      <c r="B3615" s="3"/>
    </row>
    <row r="3616" spans="2:2" x14ac:dyDescent="0.2">
      <c r="B3616" s="3"/>
    </row>
    <row r="3617" spans="2:2" x14ac:dyDescent="0.2">
      <c r="B3617" s="3"/>
    </row>
    <row r="3618" spans="2:2" x14ac:dyDescent="0.2">
      <c r="B3618" s="3"/>
    </row>
    <row r="3619" spans="2:2" x14ac:dyDescent="0.2">
      <c r="B3619" s="3"/>
    </row>
    <row r="3620" spans="2:2" x14ac:dyDescent="0.2">
      <c r="B3620" s="3"/>
    </row>
    <row r="3621" spans="2:2" x14ac:dyDescent="0.2">
      <c r="B3621" s="3"/>
    </row>
    <row r="3622" spans="2:2" x14ac:dyDescent="0.2">
      <c r="B3622" s="3"/>
    </row>
    <row r="3623" spans="2:2" x14ac:dyDescent="0.2">
      <c r="B3623" s="3"/>
    </row>
    <row r="3624" spans="2:2" x14ac:dyDescent="0.2">
      <c r="B3624" s="3"/>
    </row>
    <row r="3625" spans="2:2" x14ac:dyDescent="0.2">
      <c r="B3625" s="3"/>
    </row>
    <row r="3626" spans="2:2" x14ac:dyDescent="0.2">
      <c r="B3626" s="3"/>
    </row>
    <row r="3627" spans="2:2" x14ac:dyDescent="0.2">
      <c r="B3627" s="3"/>
    </row>
    <row r="3628" spans="2:2" x14ac:dyDescent="0.2">
      <c r="B3628" s="3"/>
    </row>
    <row r="3629" spans="2:2" x14ac:dyDescent="0.2">
      <c r="B3629" s="3"/>
    </row>
    <row r="3630" spans="2:2" x14ac:dyDescent="0.2">
      <c r="B3630" s="3"/>
    </row>
    <row r="3631" spans="2:2" x14ac:dyDescent="0.2">
      <c r="B3631" s="3"/>
    </row>
    <row r="3632" spans="2:2" x14ac:dyDescent="0.2">
      <c r="B3632" s="3"/>
    </row>
    <row r="3633" spans="2:2" x14ac:dyDescent="0.2">
      <c r="B3633" s="3"/>
    </row>
    <row r="3634" spans="2:2" x14ac:dyDescent="0.2">
      <c r="B3634" s="3"/>
    </row>
    <row r="3635" spans="2:2" x14ac:dyDescent="0.2">
      <c r="B3635" s="3"/>
    </row>
    <row r="3636" spans="2:2" x14ac:dyDescent="0.2">
      <c r="B3636" s="3"/>
    </row>
    <row r="3637" spans="2:2" x14ac:dyDescent="0.2">
      <c r="B3637" s="3"/>
    </row>
    <row r="3638" spans="2:2" x14ac:dyDescent="0.2">
      <c r="B3638" s="3"/>
    </row>
    <row r="3639" spans="2:2" x14ac:dyDescent="0.2">
      <c r="B3639" s="3"/>
    </row>
    <row r="3640" spans="2:2" x14ac:dyDescent="0.2">
      <c r="B3640" s="3"/>
    </row>
    <row r="3641" spans="2:2" x14ac:dyDescent="0.2">
      <c r="B3641" s="3"/>
    </row>
    <row r="3642" spans="2:2" x14ac:dyDescent="0.2">
      <c r="B3642" s="3"/>
    </row>
    <row r="3643" spans="2:2" x14ac:dyDescent="0.2">
      <c r="B3643" s="3"/>
    </row>
    <row r="3644" spans="2:2" x14ac:dyDescent="0.2">
      <c r="B3644" s="3"/>
    </row>
    <row r="3645" spans="2:2" x14ac:dyDescent="0.2">
      <c r="B3645" s="3"/>
    </row>
    <row r="3646" spans="2:2" x14ac:dyDescent="0.2">
      <c r="B3646" s="3"/>
    </row>
    <row r="3647" spans="2:2" x14ac:dyDescent="0.2">
      <c r="B3647" s="3"/>
    </row>
    <row r="3648" spans="2:2" x14ac:dyDescent="0.2">
      <c r="B3648" s="3"/>
    </row>
    <row r="3649" spans="2:2" x14ac:dyDescent="0.2">
      <c r="B3649" s="3"/>
    </row>
    <row r="3650" spans="2:2" x14ac:dyDescent="0.2">
      <c r="B3650" s="3"/>
    </row>
    <row r="3651" spans="2:2" x14ac:dyDescent="0.2">
      <c r="B3651" s="3"/>
    </row>
    <row r="3652" spans="2:2" x14ac:dyDescent="0.2">
      <c r="B3652" s="3"/>
    </row>
    <row r="3653" spans="2:2" x14ac:dyDescent="0.2">
      <c r="B3653" s="3"/>
    </row>
    <row r="3654" spans="2:2" x14ac:dyDescent="0.2">
      <c r="B3654" s="3"/>
    </row>
    <row r="3655" spans="2:2" x14ac:dyDescent="0.2">
      <c r="B3655" s="3"/>
    </row>
    <row r="3656" spans="2:2" x14ac:dyDescent="0.2">
      <c r="B3656" s="3"/>
    </row>
    <row r="3657" spans="2:2" x14ac:dyDescent="0.2">
      <c r="B3657" s="3"/>
    </row>
    <row r="3658" spans="2:2" x14ac:dyDescent="0.2">
      <c r="B3658" s="3"/>
    </row>
    <row r="3659" spans="2:2" x14ac:dyDescent="0.2">
      <c r="B3659" s="3"/>
    </row>
    <row r="3660" spans="2:2" x14ac:dyDescent="0.2">
      <c r="B3660" s="3"/>
    </row>
    <row r="3661" spans="2:2" x14ac:dyDescent="0.2">
      <c r="B3661" s="3"/>
    </row>
    <row r="3662" spans="2:2" x14ac:dyDescent="0.2">
      <c r="B3662" s="3"/>
    </row>
    <row r="3663" spans="2:2" x14ac:dyDescent="0.2">
      <c r="B3663" s="3"/>
    </row>
    <row r="3664" spans="2:2" x14ac:dyDescent="0.2">
      <c r="B3664" s="3"/>
    </row>
    <row r="3665" spans="2:2" x14ac:dyDescent="0.2">
      <c r="B3665" s="3"/>
    </row>
    <row r="3666" spans="2:2" x14ac:dyDescent="0.2">
      <c r="B3666" s="3"/>
    </row>
    <row r="3667" spans="2:2" x14ac:dyDescent="0.2">
      <c r="B3667" s="3"/>
    </row>
    <row r="3668" spans="2:2" x14ac:dyDescent="0.2">
      <c r="B3668" s="3"/>
    </row>
    <row r="3669" spans="2:2" x14ac:dyDescent="0.2">
      <c r="B3669" s="3"/>
    </row>
    <row r="3670" spans="2:2" x14ac:dyDescent="0.2">
      <c r="B3670" s="3"/>
    </row>
    <row r="3671" spans="2:2" x14ac:dyDescent="0.2">
      <c r="B3671" s="3"/>
    </row>
    <row r="3672" spans="2:2" x14ac:dyDescent="0.2">
      <c r="B3672" s="3"/>
    </row>
    <row r="3673" spans="2:2" x14ac:dyDescent="0.2">
      <c r="B3673" s="3"/>
    </row>
    <row r="3674" spans="2:2" x14ac:dyDescent="0.2">
      <c r="B3674" s="3"/>
    </row>
    <row r="3675" spans="2:2" x14ac:dyDescent="0.2">
      <c r="B3675" s="3"/>
    </row>
    <row r="3676" spans="2:2" x14ac:dyDescent="0.2">
      <c r="B3676" s="3"/>
    </row>
    <row r="3677" spans="2:2" x14ac:dyDescent="0.2">
      <c r="B3677" s="3"/>
    </row>
    <row r="3678" spans="2:2" x14ac:dyDescent="0.2">
      <c r="B3678" s="3"/>
    </row>
    <row r="3679" spans="2:2" x14ac:dyDescent="0.2">
      <c r="B3679" s="3"/>
    </row>
    <row r="3680" spans="2:2" x14ac:dyDescent="0.2">
      <c r="B3680" s="3"/>
    </row>
    <row r="3681" spans="2:2" x14ac:dyDescent="0.2">
      <c r="B3681" s="3"/>
    </row>
    <row r="3682" spans="2:2" x14ac:dyDescent="0.2">
      <c r="B3682" s="3"/>
    </row>
    <row r="3683" spans="2:2" x14ac:dyDescent="0.2">
      <c r="B3683" s="3"/>
    </row>
    <row r="3684" spans="2:2" x14ac:dyDescent="0.2">
      <c r="B3684" s="3"/>
    </row>
    <row r="3685" spans="2:2" x14ac:dyDescent="0.2">
      <c r="B3685" s="3"/>
    </row>
    <row r="3686" spans="2:2" x14ac:dyDescent="0.2">
      <c r="B3686" s="3"/>
    </row>
    <row r="3687" spans="2:2" x14ac:dyDescent="0.2">
      <c r="B3687" s="3"/>
    </row>
    <row r="3688" spans="2:2" x14ac:dyDescent="0.2">
      <c r="B3688" s="3"/>
    </row>
    <row r="3689" spans="2:2" x14ac:dyDescent="0.2">
      <c r="B3689" s="3"/>
    </row>
    <row r="3690" spans="2:2" x14ac:dyDescent="0.2">
      <c r="B3690" s="3"/>
    </row>
    <row r="3691" spans="2:2" x14ac:dyDescent="0.2">
      <c r="B3691" s="3"/>
    </row>
    <row r="3692" spans="2:2" x14ac:dyDescent="0.2">
      <c r="B3692" s="3"/>
    </row>
    <row r="3693" spans="2:2" x14ac:dyDescent="0.2">
      <c r="B3693" s="3"/>
    </row>
    <row r="3694" spans="2:2" x14ac:dyDescent="0.2">
      <c r="B3694" s="3"/>
    </row>
    <row r="3695" spans="2:2" x14ac:dyDescent="0.2">
      <c r="B3695" s="3"/>
    </row>
    <row r="3696" spans="2:2" x14ac:dyDescent="0.2">
      <c r="B3696" s="3"/>
    </row>
    <row r="3697" spans="2:2" x14ac:dyDescent="0.2">
      <c r="B3697" s="3"/>
    </row>
    <row r="3698" spans="2:2" x14ac:dyDescent="0.2">
      <c r="B3698" s="3"/>
    </row>
    <row r="3699" spans="2:2" x14ac:dyDescent="0.2">
      <c r="B3699" s="3"/>
    </row>
    <row r="3700" spans="2:2" x14ac:dyDescent="0.2">
      <c r="B3700" s="3"/>
    </row>
    <row r="3701" spans="2:2" x14ac:dyDescent="0.2">
      <c r="B3701" s="3"/>
    </row>
    <row r="3702" spans="2:2" x14ac:dyDescent="0.2">
      <c r="B3702" s="3"/>
    </row>
    <row r="3703" spans="2:2" x14ac:dyDescent="0.2">
      <c r="B3703" s="3"/>
    </row>
    <row r="3704" spans="2:2" x14ac:dyDescent="0.2">
      <c r="B3704" s="3"/>
    </row>
    <row r="3705" spans="2:2" x14ac:dyDescent="0.2">
      <c r="B3705" s="3"/>
    </row>
    <row r="3706" spans="2:2" x14ac:dyDescent="0.2">
      <c r="B3706" s="3"/>
    </row>
    <row r="3707" spans="2:2" x14ac:dyDescent="0.2">
      <c r="B3707" s="3"/>
    </row>
    <row r="3708" spans="2:2" x14ac:dyDescent="0.2">
      <c r="B3708" s="3"/>
    </row>
    <row r="3709" spans="2:2" x14ac:dyDescent="0.2">
      <c r="B3709" s="3"/>
    </row>
    <row r="3710" spans="2:2" x14ac:dyDescent="0.2">
      <c r="B3710" s="3"/>
    </row>
    <row r="3711" spans="2:2" x14ac:dyDescent="0.2">
      <c r="B3711" s="3"/>
    </row>
    <row r="3712" spans="2:2" x14ac:dyDescent="0.2">
      <c r="B3712" s="3"/>
    </row>
    <row r="3713" spans="2:2" x14ac:dyDescent="0.2">
      <c r="B3713" s="3"/>
    </row>
    <row r="3714" spans="2:2" x14ac:dyDescent="0.2">
      <c r="B3714" s="3"/>
    </row>
    <row r="3715" spans="2:2" x14ac:dyDescent="0.2">
      <c r="B3715" s="3"/>
    </row>
    <row r="3716" spans="2:2" x14ac:dyDescent="0.2">
      <c r="B3716" s="3"/>
    </row>
    <row r="3717" spans="2:2" x14ac:dyDescent="0.2">
      <c r="B3717" s="3"/>
    </row>
    <row r="3718" spans="2:2" x14ac:dyDescent="0.2">
      <c r="B3718" s="3"/>
    </row>
    <row r="3719" spans="2:2" x14ac:dyDescent="0.2">
      <c r="B3719" s="3"/>
    </row>
    <row r="3720" spans="2:2" x14ac:dyDescent="0.2">
      <c r="B3720" s="3"/>
    </row>
    <row r="3721" spans="2:2" x14ac:dyDescent="0.2">
      <c r="B3721" s="3"/>
    </row>
    <row r="3722" spans="2:2" x14ac:dyDescent="0.2">
      <c r="B3722" s="3"/>
    </row>
    <row r="3723" spans="2:2" x14ac:dyDescent="0.2">
      <c r="B3723" s="3"/>
    </row>
    <row r="3724" spans="2:2" x14ac:dyDescent="0.2">
      <c r="B3724" s="3"/>
    </row>
    <row r="3725" spans="2:2" x14ac:dyDescent="0.2">
      <c r="B3725" s="3"/>
    </row>
    <row r="3726" spans="2:2" x14ac:dyDescent="0.2">
      <c r="B3726" s="3"/>
    </row>
    <row r="3727" spans="2:2" x14ac:dyDescent="0.2">
      <c r="B3727" s="3"/>
    </row>
    <row r="3728" spans="2:2" x14ac:dyDescent="0.2">
      <c r="B3728" s="3"/>
    </row>
    <row r="3729" spans="2:2" x14ac:dyDescent="0.2">
      <c r="B3729" s="3"/>
    </row>
    <row r="3730" spans="2:2" x14ac:dyDescent="0.2">
      <c r="B3730" s="3"/>
    </row>
    <row r="3731" spans="2:2" x14ac:dyDescent="0.2">
      <c r="B3731" s="3"/>
    </row>
    <row r="3732" spans="2:2" x14ac:dyDescent="0.2">
      <c r="B3732" s="3"/>
    </row>
    <row r="3733" spans="2:2" x14ac:dyDescent="0.2">
      <c r="B3733" s="3"/>
    </row>
    <row r="3734" spans="2:2" x14ac:dyDescent="0.2">
      <c r="B3734" s="3"/>
    </row>
    <row r="3735" spans="2:2" x14ac:dyDescent="0.2">
      <c r="B3735" s="3"/>
    </row>
    <row r="3736" spans="2:2" x14ac:dyDescent="0.2">
      <c r="B3736" s="3"/>
    </row>
    <row r="3737" spans="2:2" x14ac:dyDescent="0.2">
      <c r="B3737" s="3"/>
    </row>
    <row r="3738" spans="2:2" x14ac:dyDescent="0.2">
      <c r="B3738" s="3"/>
    </row>
    <row r="3739" spans="2:2" x14ac:dyDescent="0.2">
      <c r="B3739" s="3"/>
    </row>
    <row r="3740" spans="2:2" x14ac:dyDescent="0.2">
      <c r="B3740" s="3"/>
    </row>
    <row r="3741" spans="2:2" x14ac:dyDescent="0.2">
      <c r="B3741" s="3"/>
    </row>
    <row r="3742" spans="2:2" x14ac:dyDescent="0.2">
      <c r="B3742" s="3"/>
    </row>
    <row r="3743" spans="2:2" x14ac:dyDescent="0.2">
      <c r="B3743" s="3"/>
    </row>
    <row r="3744" spans="2:2" x14ac:dyDescent="0.2">
      <c r="B3744" s="3"/>
    </row>
    <row r="3745" spans="2:2" x14ac:dyDescent="0.2">
      <c r="B3745" s="3"/>
    </row>
    <row r="3746" spans="2:2" x14ac:dyDescent="0.2">
      <c r="B3746" s="3"/>
    </row>
    <row r="3747" spans="2:2" x14ac:dyDescent="0.2">
      <c r="B3747" s="3"/>
    </row>
    <row r="3748" spans="2:2" x14ac:dyDescent="0.2">
      <c r="B3748" s="3"/>
    </row>
    <row r="3749" spans="2:2" x14ac:dyDescent="0.2">
      <c r="B3749" s="3"/>
    </row>
    <row r="3750" spans="2:2" x14ac:dyDescent="0.2">
      <c r="B3750" s="3"/>
    </row>
    <row r="3751" spans="2:2" x14ac:dyDescent="0.2">
      <c r="B3751" s="3"/>
    </row>
    <row r="3752" spans="2:2" x14ac:dyDescent="0.2">
      <c r="B3752" s="3"/>
    </row>
    <row r="3753" spans="2:2" x14ac:dyDescent="0.2">
      <c r="B3753" s="3"/>
    </row>
    <row r="3754" spans="2:2" x14ac:dyDescent="0.2">
      <c r="B3754" s="3"/>
    </row>
    <row r="3755" spans="2:2" x14ac:dyDescent="0.2">
      <c r="B3755" s="3"/>
    </row>
    <row r="3756" spans="2:2" x14ac:dyDescent="0.2">
      <c r="B3756" s="3"/>
    </row>
    <row r="3757" spans="2:2" x14ac:dyDescent="0.2">
      <c r="B3757" s="3"/>
    </row>
    <row r="3758" spans="2:2" x14ac:dyDescent="0.2">
      <c r="B3758" s="3"/>
    </row>
    <row r="3759" spans="2:2" x14ac:dyDescent="0.2">
      <c r="B3759" s="3"/>
    </row>
    <row r="3760" spans="2:2" x14ac:dyDescent="0.2">
      <c r="B3760" s="3"/>
    </row>
    <row r="3761" spans="2:2" x14ac:dyDescent="0.2">
      <c r="B3761" s="3"/>
    </row>
    <row r="3762" spans="2:2" x14ac:dyDescent="0.2">
      <c r="B3762" s="3"/>
    </row>
    <row r="3763" spans="2:2" x14ac:dyDescent="0.2">
      <c r="B3763" s="3"/>
    </row>
    <row r="3764" spans="2:2" x14ac:dyDescent="0.2">
      <c r="B3764" s="3"/>
    </row>
    <row r="3765" spans="2:2" x14ac:dyDescent="0.2">
      <c r="B3765" s="3"/>
    </row>
    <row r="3766" spans="2:2" x14ac:dyDescent="0.2">
      <c r="B3766" s="3"/>
    </row>
    <row r="3767" spans="2:2" x14ac:dyDescent="0.2">
      <c r="B3767" s="3"/>
    </row>
    <row r="3768" spans="2:2" x14ac:dyDescent="0.2">
      <c r="B3768" s="3"/>
    </row>
    <row r="3769" spans="2:2" x14ac:dyDescent="0.2">
      <c r="B3769" s="3"/>
    </row>
    <row r="3770" spans="2:2" x14ac:dyDescent="0.2">
      <c r="B3770" s="3"/>
    </row>
    <row r="3771" spans="2:2" x14ac:dyDescent="0.2">
      <c r="B3771" s="3"/>
    </row>
    <row r="3772" spans="2:2" x14ac:dyDescent="0.2">
      <c r="B3772" s="3"/>
    </row>
    <row r="3773" spans="2:2" x14ac:dyDescent="0.2">
      <c r="B3773" s="3"/>
    </row>
    <row r="3774" spans="2:2" x14ac:dyDescent="0.2">
      <c r="B3774" s="3"/>
    </row>
    <row r="3775" spans="2:2" x14ac:dyDescent="0.2">
      <c r="B3775" s="3"/>
    </row>
    <row r="3776" spans="2:2" x14ac:dyDescent="0.2">
      <c r="B3776" s="3"/>
    </row>
    <row r="3777" spans="2:2" x14ac:dyDescent="0.2">
      <c r="B3777" s="3"/>
    </row>
    <row r="3778" spans="2:2" x14ac:dyDescent="0.2">
      <c r="B3778" s="3"/>
    </row>
    <row r="3779" spans="2:2" x14ac:dyDescent="0.2">
      <c r="B3779" s="3"/>
    </row>
    <row r="3780" spans="2:2" x14ac:dyDescent="0.2">
      <c r="B3780" s="3"/>
    </row>
    <row r="3781" spans="2:2" x14ac:dyDescent="0.2">
      <c r="B3781" s="3"/>
    </row>
    <row r="3782" spans="2:2" x14ac:dyDescent="0.2">
      <c r="B3782" s="3"/>
    </row>
    <row r="3783" spans="2:2" x14ac:dyDescent="0.2">
      <c r="B3783" s="3"/>
    </row>
    <row r="3784" spans="2:2" x14ac:dyDescent="0.2">
      <c r="B3784" s="3"/>
    </row>
    <row r="3785" spans="2:2" x14ac:dyDescent="0.2">
      <c r="B3785" s="3"/>
    </row>
    <row r="3786" spans="2:2" x14ac:dyDescent="0.2">
      <c r="B3786" s="3"/>
    </row>
    <row r="3787" spans="2:2" x14ac:dyDescent="0.2">
      <c r="B3787" s="3"/>
    </row>
    <row r="3788" spans="2:2" x14ac:dyDescent="0.2">
      <c r="B3788" s="3"/>
    </row>
    <row r="3789" spans="2:2" x14ac:dyDescent="0.2">
      <c r="B3789" s="3"/>
    </row>
    <row r="3790" spans="2:2" x14ac:dyDescent="0.2">
      <c r="B3790" s="3"/>
    </row>
    <row r="3791" spans="2:2" x14ac:dyDescent="0.2">
      <c r="B3791" s="3"/>
    </row>
    <row r="3792" spans="2:2" x14ac:dyDescent="0.2">
      <c r="B3792" s="3"/>
    </row>
    <row r="3793" spans="2:2" x14ac:dyDescent="0.2">
      <c r="B3793" s="3"/>
    </row>
    <row r="3794" spans="2:2" x14ac:dyDescent="0.2">
      <c r="B3794" s="3"/>
    </row>
    <row r="3795" spans="2:2" x14ac:dyDescent="0.2">
      <c r="B3795" s="3"/>
    </row>
    <row r="3796" spans="2:2" x14ac:dyDescent="0.2">
      <c r="B3796" s="3"/>
    </row>
    <row r="3797" spans="2:2" x14ac:dyDescent="0.2">
      <c r="B3797" s="3"/>
    </row>
    <row r="3798" spans="2:2" x14ac:dyDescent="0.2">
      <c r="B3798" s="3"/>
    </row>
    <row r="3799" spans="2:2" x14ac:dyDescent="0.2">
      <c r="B3799" s="3"/>
    </row>
    <row r="3800" spans="2:2" x14ac:dyDescent="0.2">
      <c r="B3800" s="3"/>
    </row>
    <row r="3801" spans="2:2" x14ac:dyDescent="0.2">
      <c r="B3801" s="3"/>
    </row>
    <row r="3802" spans="2:2" x14ac:dyDescent="0.2">
      <c r="B3802" s="3"/>
    </row>
    <row r="3803" spans="2:2" x14ac:dyDescent="0.2">
      <c r="B3803" s="3"/>
    </row>
    <row r="3804" spans="2:2" x14ac:dyDescent="0.2">
      <c r="B3804" s="3"/>
    </row>
    <row r="3805" spans="2:2" x14ac:dyDescent="0.2">
      <c r="B3805" s="3"/>
    </row>
    <row r="3806" spans="2:2" x14ac:dyDescent="0.2">
      <c r="B3806" s="3"/>
    </row>
    <row r="3807" spans="2:2" x14ac:dyDescent="0.2">
      <c r="B3807" s="3"/>
    </row>
    <row r="3808" spans="2:2" x14ac:dyDescent="0.2">
      <c r="B3808" s="3"/>
    </row>
    <row r="3809" spans="2:2" x14ac:dyDescent="0.2">
      <c r="B3809" s="3"/>
    </row>
    <row r="3810" spans="2:2" x14ac:dyDescent="0.2">
      <c r="B3810" s="3"/>
    </row>
    <row r="3811" spans="2:2" x14ac:dyDescent="0.2">
      <c r="B3811" s="3"/>
    </row>
    <row r="3812" spans="2:2" x14ac:dyDescent="0.2">
      <c r="B3812" s="3"/>
    </row>
    <row r="3813" spans="2:2" x14ac:dyDescent="0.2">
      <c r="B3813" s="3"/>
    </row>
    <row r="3814" spans="2:2" x14ac:dyDescent="0.2">
      <c r="B3814" s="3"/>
    </row>
    <row r="3815" spans="2:2" x14ac:dyDescent="0.2">
      <c r="B3815" s="3"/>
    </row>
    <row r="3816" spans="2:2" x14ac:dyDescent="0.2">
      <c r="B3816" s="3"/>
    </row>
    <row r="3817" spans="2:2" x14ac:dyDescent="0.2">
      <c r="B3817" s="3"/>
    </row>
    <row r="3818" spans="2:2" x14ac:dyDescent="0.2">
      <c r="B3818" s="3"/>
    </row>
    <row r="3819" spans="2:2" x14ac:dyDescent="0.2">
      <c r="B3819" s="3"/>
    </row>
    <row r="3820" spans="2:2" x14ac:dyDescent="0.2">
      <c r="B3820" s="3"/>
    </row>
    <row r="3821" spans="2:2" x14ac:dyDescent="0.2">
      <c r="B3821" s="3"/>
    </row>
    <row r="3822" spans="2:2" x14ac:dyDescent="0.2">
      <c r="B3822" s="3"/>
    </row>
    <row r="3823" spans="2:2" x14ac:dyDescent="0.2">
      <c r="B3823" s="3"/>
    </row>
    <row r="3824" spans="2:2" x14ac:dyDescent="0.2">
      <c r="B3824" s="3"/>
    </row>
    <row r="3825" spans="2:2" x14ac:dyDescent="0.2">
      <c r="B3825" s="3"/>
    </row>
    <row r="3826" spans="2:2" x14ac:dyDescent="0.2">
      <c r="B3826" s="3"/>
    </row>
    <row r="3827" spans="2:2" x14ac:dyDescent="0.2">
      <c r="B3827" s="3"/>
    </row>
    <row r="3828" spans="2:2" x14ac:dyDescent="0.2">
      <c r="B3828" s="3"/>
    </row>
    <row r="3829" spans="2:2" x14ac:dyDescent="0.2">
      <c r="B3829" s="3"/>
    </row>
    <row r="3830" spans="2:2" x14ac:dyDescent="0.2">
      <c r="B3830" s="3"/>
    </row>
    <row r="3831" spans="2:2" x14ac:dyDescent="0.2">
      <c r="B3831" s="3"/>
    </row>
    <row r="3832" spans="2:2" x14ac:dyDescent="0.2">
      <c r="B3832" s="3"/>
    </row>
    <row r="3833" spans="2:2" x14ac:dyDescent="0.2">
      <c r="B3833" s="3"/>
    </row>
    <row r="3834" spans="2:2" x14ac:dyDescent="0.2">
      <c r="B3834" s="3"/>
    </row>
    <row r="3835" spans="2:2" x14ac:dyDescent="0.2">
      <c r="B3835" s="3"/>
    </row>
    <row r="3836" spans="2:2" x14ac:dyDescent="0.2">
      <c r="B3836" s="3"/>
    </row>
    <row r="3837" spans="2:2" x14ac:dyDescent="0.2">
      <c r="B3837" s="3"/>
    </row>
    <row r="3838" spans="2:2" x14ac:dyDescent="0.2">
      <c r="B3838" s="3"/>
    </row>
    <row r="3839" spans="2:2" x14ac:dyDescent="0.2">
      <c r="B3839" s="3"/>
    </row>
    <row r="3840" spans="2:2" x14ac:dyDescent="0.2">
      <c r="B3840" s="3"/>
    </row>
    <row r="3841" spans="2:2" x14ac:dyDescent="0.2">
      <c r="B3841" s="3"/>
    </row>
    <row r="3842" spans="2:2" x14ac:dyDescent="0.2">
      <c r="B3842" s="3"/>
    </row>
    <row r="3843" spans="2:2" x14ac:dyDescent="0.2">
      <c r="B3843" s="3"/>
    </row>
    <row r="3844" spans="2:2" x14ac:dyDescent="0.2">
      <c r="B3844" s="3"/>
    </row>
    <row r="3845" spans="2:2" x14ac:dyDescent="0.2">
      <c r="B3845" s="3"/>
    </row>
    <row r="3846" spans="2:2" x14ac:dyDescent="0.2">
      <c r="B3846" s="3"/>
    </row>
    <row r="3847" spans="2:2" x14ac:dyDescent="0.2">
      <c r="B3847" s="3"/>
    </row>
    <row r="3848" spans="2:2" x14ac:dyDescent="0.2">
      <c r="B3848" s="3"/>
    </row>
    <row r="3849" spans="2:2" x14ac:dyDescent="0.2">
      <c r="B3849" s="3"/>
    </row>
    <row r="3850" spans="2:2" x14ac:dyDescent="0.2">
      <c r="B3850" s="3"/>
    </row>
    <row r="3851" spans="2:2" x14ac:dyDescent="0.2">
      <c r="B3851" s="3"/>
    </row>
    <row r="3852" spans="2:2" x14ac:dyDescent="0.2">
      <c r="B3852" s="3"/>
    </row>
    <row r="3853" spans="2:2" x14ac:dyDescent="0.2">
      <c r="B3853" s="3"/>
    </row>
    <row r="3854" spans="2:2" x14ac:dyDescent="0.2">
      <c r="B3854" s="3"/>
    </row>
    <row r="3855" spans="2:2" x14ac:dyDescent="0.2">
      <c r="B3855" s="3"/>
    </row>
    <row r="3856" spans="2:2" x14ac:dyDescent="0.2">
      <c r="B3856" s="3"/>
    </row>
    <row r="3857" spans="2:2" x14ac:dyDescent="0.2">
      <c r="B3857" s="3"/>
    </row>
    <row r="3858" spans="2:2" x14ac:dyDescent="0.2">
      <c r="B3858" s="3"/>
    </row>
    <row r="3859" spans="2:2" x14ac:dyDescent="0.2">
      <c r="B3859" s="3"/>
    </row>
    <row r="3860" spans="2:2" x14ac:dyDescent="0.2">
      <c r="B3860" s="3"/>
    </row>
    <row r="3861" spans="2:2" x14ac:dyDescent="0.2">
      <c r="B3861" s="3"/>
    </row>
    <row r="3862" spans="2:2" x14ac:dyDescent="0.2">
      <c r="B3862" s="3"/>
    </row>
    <row r="3863" spans="2:2" x14ac:dyDescent="0.2">
      <c r="B3863" s="3"/>
    </row>
    <row r="3864" spans="2:2" x14ac:dyDescent="0.2">
      <c r="B3864" s="3"/>
    </row>
    <row r="3865" spans="2:2" x14ac:dyDescent="0.2">
      <c r="B3865" s="3"/>
    </row>
    <row r="3866" spans="2:2" x14ac:dyDescent="0.2">
      <c r="B3866" s="3"/>
    </row>
    <row r="3867" spans="2:2" x14ac:dyDescent="0.2">
      <c r="B3867" s="3"/>
    </row>
    <row r="3868" spans="2:2" x14ac:dyDescent="0.2">
      <c r="B3868" s="3"/>
    </row>
    <row r="3869" spans="2:2" x14ac:dyDescent="0.2">
      <c r="B3869" s="3"/>
    </row>
    <row r="3870" spans="2:2" x14ac:dyDescent="0.2">
      <c r="B3870" s="3"/>
    </row>
    <row r="3871" spans="2:2" x14ac:dyDescent="0.2">
      <c r="B3871" s="3"/>
    </row>
    <row r="3872" spans="2:2" x14ac:dyDescent="0.2">
      <c r="B3872" s="3"/>
    </row>
    <row r="3873" spans="2:2" x14ac:dyDescent="0.2">
      <c r="B3873" s="3"/>
    </row>
    <row r="3874" spans="2:2" x14ac:dyDescent="0.2">
      <c r="B3874" s="3"/>
    </row>
    <row r="3875" spans="2:2" x14ac:dyDescent="0.2">
      <c r="B3875" s="3"/>
    </row>
    <row r="3876" spans="2:2" x14ac:dyDescent="0.2">
      <c r="B3876" s="3"/>
    </row>
    <row r="3877" spans="2:2" x14ac:dyDescent="0.2">
      <c r="B3877" s="3"/>
    </row>
    <row r="3878" spans="2:2" x14ac:dyDescent="0.2">
      <c r="B3878" s="3"/>
    </row>
    <row r="3879" spans="2:2" x14ac:dyDescent="0.2">
      <c r="B3879" s="3"/>
    </row>
    <row r="3880" spans="2:2" x14ac:dyDescent="0.2">
      <c r="B3880" s="3"/>
    </row>
    <row r="3881" spans="2:2" x14ac:dyDescent="0.2">
      <c r="B3881" s="3"/>
    </row>
    <row r="3882" spans="2:2" x14ac:dyDescent="0.2">
      <c r="B3882" s="3"/>
    </row>
    <row r="3883" spans="2:2" x14ac:dyDescent="0.2">
      <c r="B3883" s="3"/>
    </row>
    <row r="3884" spans="2:2" x14ac:dyDescent="0.2">
      <c r="B3884" s="3"/>
    </row>
    <row r="3885" spans="2:2" x14ac:dyDescent="0.2">
      <c r="B3885" s="3"/>
    </row>
    <row r="3886" spans="2:2" x14ac:dyDescent="0.2">
      <c r="B3886" s="3"/>
    </row>
    <row r="3887" spans="2:2" x14ac:dyDescent="0.2">
      <c r="B3887" s="3"/>
    </row>
    <row r="3888" spans="2:2" x14ac:dyDescent="0.2">
      <c r="B3888" s="3"/>
    </row>
    <row r="3889" spans="2:2" x14ac:dyDescent="0.2">
      <c r="B3889" s="3"/>
    </row>
    <row r="3890" spans="2:2" x14ac:dyDescent="0.2">
      <c r="B3890" s="3"/>
    </row>
    <row r="3891" spans="2:2" x14ac:dyDescent="0.2">
      <c r="B3891" s="3"/>
    </row>
    <row r="3892" spans="2:2" x14ac:dyDescent="0.2">
      <c r="B3892" s="3"/>
    </row>
    <row r="3893" spans="2:2" x14ac:dyDescent="0.2">
      <c r="B3893" s="3"/>
    </row>
    <row r="3894" spans="2:2" x14ac:dyDescent="0.2">
      <c r="B3894" s="3"/>
    </row>
    <row r="3895" spans="2:2" x14ac:dyDescent="0.2">
      <c r="B3895" s="3"/>
    </row>
    <row r="3896" spans="2:2" x14ac:dyDescent="0.2">
      <c r="B3896" s="3"/>
    </row>
    <row r="3897" spans="2:2" x14ac:dyDescent="0.2">
      <c r="B3897" s="3"/>
    </row>
    <row r="3898" spans="2:2" x14ac:dyDescent="0.2">
      <c r="B3898" s="3"/>
    </row>
    <row r="3899" spans="2:2" x14ac:dyDescent="0.2">
      <c r="B3899" s="3"/>
    </row>
    <row r="3900" spans="2:2" x14ac:dyDescent="0.2">
      <c r="B3900" s="3"/>
    </row>
    <row r="3901" spans="2:2" x14ac:dyDescent="0.2">
      <c r="B3901" s="3"/>
    </row>
    <row r="3902" spans="2:2" x14ac:dyDescent="0.2">
      <c r="B3902" s="3"/>
    </row>
    <row r="3903" spans="2:2" x14ac:dyDescent="0.2">
      <c r="B3903" s="3"/>
    </row>
    <row r="3904" spans="2:2" x14ac:dyDescent="0.2">
      <c r="B3904" s="3"/>
    </row>
    <row r="3905" spans="2:2" x14ac:dyDescent="0.2">
      <c r="B3905" s="3"/>
    </row>
    <row r="3906" spans="2:2" x14ac:dyDescent="0.2">
      <c r="B3906" s="3"/>
    </row>
    <row r="3907" spans="2:2" x14ac:dyDescent="0.2">
      <c r="B3907" s="3"/>
    </row>
    <row r="3908" spans="2:2" x14ac:dyDescent="0.2">
      <c r="B3908" s="3"/>
    </row>
    <row r="3909" spans="2:2" x14ac:dyDescent="0.2">
      <c r="B3909" s="3"/>
    </row>
    <row r="3910" spans="2:2" x14ac:dyDescent="0.2">
      <c r="B3910" s="3"/>
    </row>
    <row r="3911" spans="2:2" x14ac:dyDescent="0.2">
      <c r="B3911" s="3"/>
    </row>
    <row r="3912" spans="2:2" x14ac:dyDescent="0.2">
      <c r="B3912" s="3"/>
    </row>
    <row r="3913" spans="2:2" x14ac:dyDescent="0.2">
      <c r="B3913" s="3"/>
    </row>
    <row r="3914" spans="2:2" x14ac:dyDescent="0.2">
      <c r="B3914" s="3"/>
    </row>
    <row r="3915" spans="2:2" x14ac:dyDescent="0.2">
      <c r="B3915" s="3"/>
    </row>
    <row r="3916" spans="2:2" x14ac:dyDescent="0.2">
      <c r="B3916" s="3"/>
    </row>
    <row r="3917" spans="2:2" x14ac:dyDescent="0.2">
      <c r="B3917" s="3"/>
    </row>
    <row r="3918" spans="2:2" x14ac:dyDescent="0.2">
      <c r="B3918" s="3"/>
    </row>
    <row r="3919" spans="2:2" x14ac:dyDescent="0.2">
      <c r="B3919" s="3"/>
    </row>
    <row r="3920" spans="2:2" x14ac:dyDescent="0.2">
      <c r="B3920" s="3"/>
    </row>
    <row r="3921" spans="2:2" x14ac:dyDescent="0.2">
      <c r="B3921" s="3"/>
    </row>
    <row r="3922" spans="2:2" x14ac:dyDescent="0.2">
      <c r="B3922" s="3"/>
    </row>
    <row r="3923" spans="2:2" x14ac:dyDescent="0.2">
      <c r="B3923" s="3"/>
    </row>
    <row r="3924" spans="2:2" x14ac:dyDescent="0.2">
      <c r="B3924" s="3"/>
    </row>
    <row r="3925" spans="2:2" x14ac:dyDescent="0.2">
      <c r="B3925" s="3"/>
    </row>
    <row r="3926" spans="2:2" x14ac:dyDescent="0.2">
      <c r="B3926" s="3"/>
    </row>
    <row r="3927" spans="2:2" x14ac:dyDescent="0.2">
      <c r="B3927" s="3"/>
    </row>
    <row r="3928" spans="2:2" x14ac:dyDescent="0.2">
      <c r="B3928" s="3"/>
    </row>
    <row r="3929" spans="2:2" x14ac:dyDescent="0.2">
      <c r="B3929" s="3"/>
    </row>
    <row r="3930" spans="2:2" x14ac:dyDescent="0.2">
      <c r="B3930" s="3"/>
    </row>
    <row r="3931" spans="2:2" x14ac:dyDescent="0.2">
      <c r="B3931" s="3"/>
    </row>
    <row r="3932" spans="2:2" x14ac:dyDescent="0.2">
      <c r="B3932" s="3"/>
    </row>
    <row r="3933" spans="2:2" x14ac:dyDescent="0.2">
      <c r="B3933" s="3"/>
    </row>
    <row r="3934" spans="2:2" x14ac:dyDescent="0.2">
      <c r="B3934" s="3"/>
    </row>
    <row r="3935" spans="2:2" x14ac:dyDescent="0.2">
      <c r="B3935" s="3"/>
    </row>
    <row r="3936" spans="2:2" x14ac:dyDescent="0.2">
      <c r="B3936" s="3"/>
    </row>
    <row r="3937" spans="2:2" x14ac:dyDescent="0.2">
      <c r="B3937" s="3"/>
    </row>
    <row r="3938" spans="2:2" x14ac:dyDescent="0.2">
      <c r="B3938" s="3"/>
    </row>
    <row r="3939" spans="2:2" x14ac:dyDescent="0.2">
      <c r="B3939" s="3"/>
    </row>
    <row r="3940" spans="2:2" x14ac:dyDescent="0.2">
      <c r="B3940" s="3"/>
    </row>
    <row r="3941" spans="2:2" x14ac:dyDescent="0.2">
      <c r="B3941" s="3"/>
    </row>
    <row r="3942" spans="2:2" x14ac:dyDescent="0.2">
      <c r="B3942" s="3"/>
    </row>
    <row r="3943" spans="2:2" x14ac:dyDescent="0.2">
      <c r="B3943" s="3"/>
    </row>
    <row r="3944" spans="2:2" x14ac:dyDescent="0.2">
      <c r="B3944" s="3"/>
    </row>
    <row r="3945" spans="2:2" x14ac:dyDescent="0.2">
      <c r="B3945" s="3"/>
    </row>
    <row r="3946" spans="2:2" x14ac:dyDescent="0.2">
      <c r="B3946" s="3"/>
    </row>
    <row r="3947" spans="2:2" x14ac:dyDescent="0.2">
      <c r="B3947" s="3"/>
    </row>
    <row r="3948" spans="2:2" x14ac:dyDescent="0.2">
      <c r="B3948" s="3"/>
    </row>
    <row r="3949" spans="2:2" x14ac:dyDescent="0.2">
      <c r="B3949" s="3"/>
    </row>
    <row r="3950" spans="2:2" x14ac:dyDescent="0.2">
      <c r="B3950" s="3"/>
    </row>
    <row r="3951" spans="2:2" x14ac:dyDescent="0.2">
      <c r="B3951" s="3"/>
    </row>
    <row r="3952" spans="2:2" x14ac:dyDescent="0.2">
      <c r="B3952" s="3"/>
    </row>
    <row r="3953" spans="2:2" x14ac:dyDescent="0.2">
      <c r="B3953" s="3"/>
    </row>
    <row r="3954" spans="2:2" x14ac:dyDescent="0.2">
      <c r="B3954" s="3"/>
    </row>
    <row r="3955" spans="2:2" x14ac:dyDescent="0.2">
      <c r="B3955" s="3"/>
    </row>
    <row r="3956" spans="2:2" x14ac:dyDescent="0.2">
      <c r="B3956" s="3"/>
    </row>
    <row r="3957" spans="2:2" x14ac:dyDescent="0.2">
      <c r="B3957" s="3"/>
    </row>
    <row r="3958" spans="2:2" x14ac:dyDescent="0.2">
      <c r="B3958" s="3"/>
    </row>
    <row r="3959" spans="2:2" x14ac:dyDescent="0.2">
      <c r="B3959" s="3"/>
    </row>
    <row r="3960" spans="2:2" x14ac:dyDescent="0.2">
      <c r="B3960" s="3"/>
    </row>
    <row r="3961" spans="2:2" x14ac:dyDescent="0.2">
      <c r="B3961" s="3"/>
    </row>
    <row r="3962" spans="2:2" x14ac:dyDescent="0.2">
      <c r="B3962" s="3"/>
    </row>
    <row r="3963" spans="2:2" x14ac:dyDescent="0.2">
      <c r="B3963" s="3"/>
    </row>
    <row r="3964" spans="2:2" x14ac:dyDescent="0.2">
      <c r="B3964" s="3"/>
    </row>
    <row r="3965" spans="2:2" x14ac:dyDescent="0.2">
      <c r="B3965" s="3"/>
    </row>
    <row r="3966" spans="2:2" x14ac:dyDescent="0.2">
      <c r="B3966" s="3"/>
    </row>
    <row r="3967" spans="2:2" x14ac:dyDescent="0.2">
      <c r="B3967" s="3"/>
    </row>
    <row r="3968" spans="2:2" x14ac:dyDescent="0.2">
      <c r="B3968" s="3"/>
    </row>
    <row r="3969" spans="2:2" x14ac:dyDescent="0.2">
      <c r="B3969" s="3"/>
    </row>
    <row r="3970" spans="2:2" x14ac:dyDescent="0.2">
      <c r="B3970" s="3"/>
    </row>
    <row r="3971" spans="2:2" x14ac:dyDescent="0.2">
      <c r="B3971" s="3"/>
    </row>
    <row r="3972" spans="2:2" x14ac:dyDescent="0.2">
      <c r="B3972" s="3"/>
    </row>
    <row r="3973" spans="2:2" x14ac:dyDescent="0.2">
      <c r="B3973" s="3"/>
    </row>
    <row r="3974" spans="2:2" x14ac:dyDescent="0.2">
      <c r="B3974" s="3"/>
    </row>
    <row r="3975" spans="2:2" x14ac:dyDescent="0.2">
      <c r="B3975" s="3"/>
    </row>
    <row r="3976" spans="2:2" x14ac:dyDescent="0.2">
      <c r="B3976" s="3"/>
    </row>
    <row r="3977" spans="2:2" x14ac:dyDescent="0.2">
      <c r="B3977" s="3"/>
    </row>
    <row r="3978" spans="2:2" x14ac:dyDescent="0.2">
      <c r="B3978" s="3"/>
    </row>
    <row r="3979" spans="2:2" x14ac:dyDescent="0.2">
      <c r="B3979" s="3"/>
    </row>
    <row r="3980" spans="2:2" x14ac:dyDescent="0.2">
      <c r="B3980" s="3"/>
    </row>
    <row r="3981" spans="2:2" x14ac:dyDescent="0.2">
      <c r="B3981" s="3"/>
    </row>
    <row r="3982" spans="2:2" x14ac:dyDescent="0.2">
      <c r="B3982" s="3"/>
    </row>
    <row r="3983" spans="2:2" x14ac:dyDescent="0.2">
      <c r="B3983" s="3"/>
    </row>
    <row r="3984" spans="2:2" x14ac:dyDescent="0.2">
      <c r="B3984" s="3"/>
    </row>
    <row r="3985" spans="2:2" x14ac:dyDescent="0.2">
      <c r="B3985" s="3"/>
    </row>
    <row r="3986" spans="2:2" x14ac:dyDescent="0.2">
      <c r="B3986" s="3"/>
    </row>
    <row r="3987" spans="2:2" x14ac:dyDescent="0.2">
      <c r="B3987" s="3"/>
    </row>
    <row r="3988" spans="2:2" x14ac:dyDescent="0.2">
      <c r="B3988" s="3"/>
    </row>
    <row r="3989" spans="2:2" x14ac:dyDescent="0.2">
      <c r="B3989" s="3"/>
    </row>
    <row r="3990" spans="2:2" x14ac:dyDescent="0.2">
      <c r="B3990" s="3"/>
    </row>
    <row r="3991" spans="2:2" x14ac:dyDescent="0.2">
      <c r="B3991" s="3"/>
    </row>
    <row r="3992" spans="2:2" x14ac:dyDescent="0.2">
      <c r="B3992" s="3"/>
    </row>
    <row r="3993" spans="2:2" x14ac:dyDescent="0.2">
      <c r="B3993" s="3"/>
    </row>
    <row r="3994" spans="2:2" x14ac:dyDescent="0.2">
      <c r="B3994" s="3"/>
    </row>
    <row r="3995" spans="2:2" x14ac:dyDescent="0.2">
      <c r="B3995" s="3"/>
    </row>
    <row r="3996" spans="2:2" x14ac:dyDescent="0.2">
      <c r="B3996" s="3"/>
    </row>
    <row r="3997" spans="2:2" x14ac:dyDescent="0.2">
      <c r="B3997" s="3"/>
    </row>
    <row r="3998" spans="2:2" x14ac:dyDescent="0.2">
      <c r="B3998" s="3"/>
    </row>
    <row r="3999" spans="2:2" x14ac:dyDescent="0.2">
      <c r="B3999" s="3"/>
    </row>
    <row r="4000" spans="2:2" x14ac:dyDescent="0.2">
      <c r="B4000" s="3"/>
    </row>
    <row r="4001" spans="2:2" x14ac:dyDescent="0.2">
      <c r="B4001" s="3"/>
    </row>
    <row r="4002" spans="2:2" x14ac:dyDescent="0.2">
      <c r="B4002" s="3"/>
    </row>
    <row r="4003" spans="2:2" x14ac:dyDescent="0.2">
      <c r="B4003" s="3"/>
    </row>
    <row r="4004" spans="2:2" x14ac:dyDescent="0.2">
      <c r="B4004" s="3"/>
    </row>
    <row r="4005" spans="2:2" x14ac:dyDescent="0.2">
      <c r="B4005" s="3"/>
    </row>
    <row r="4006" spans="2:2" x14ac:dyDescent="0.2">
      <c r="B4006" s="3"/>
    </row>
    <row r="4007" spans="2:2" x14ac:dyDescent="0.2">
      <c r="B4007" s="3"/>
    </row>
    <row r="4008" spans="2:2" x14ac:dyDescent="0.2">
      <c r="B4008" s="3"/>
    </row>
    <row r="4009" spans="2:2" x14ac:dyDescent="0.2">
      <c r="B4009" s="3"/>
    </row>
    <row r="4010" spans="2:2" x14ac:dyDescent="0.2">
      <c r="B4010" s="3"/>
    </row>
    <row r="4011" spans="2:2" x14ac:dyDescent="0.2">
      <c r="B4011" s="3"/>
    </row>
    <row r="4012" spans="2:2" x14ac:dyDescent="0.2">
      <c r="B4012" s="3"/>
    </row>
    <row r="4013" spans="2:2" x14ac:dyDescent="0.2">
      <c r="B4013" s="3"/>
    </row>
    <row r="4014" spans="2:2" x14ac:dyDescent="0.2">
      <c r="B4014" s="3"/>
    </row>
    <row r="4015" spans="2:2" x14ac:dyDescent="0.2">
      <c r="B4015" s="3"/>
    </row>
    <row r="4016" spans="2:2" x14ac:dyDescent="0.2">
      <c r="B4016" s="3"/>
    </row>
    <row r="4017" spans="2:2" x14ac:dyDescent="0.2">
      <c r="B4017" s="3"/>
    </row>
    <row r="4018" spans="2:2" x14ac:dyDescent="0.2">
      <c r="B4018" s="3"/>
    </row>
    <row r="4019" spans="2:2" x14ac:dyDescent="0.2">
      <c r="B4019" s="3"/>
    </row>
    <row r="4020" spans="2:2" x14ac:dyDescent="0.2">
      <c r="B4020" s="3"/>
    </row>
    <row r="4021" spans="2:2" x14ac:dyDescent="0.2">
      <c r="B4021" s="3"/>
    </row>
    <row r="4022" spans="2:2" x14ac:dyDescent="0.2">
      <c r="B4022" s="3"/>
    </row>
    <row r="4023" spans="2:2" x14ac:dyDescent="0.2">
      <c r="B4023" s="3"/>
    </row>
    <row r="4024" spans="2:2" x14ac:dyDescent="0.2">
      <c r="B4024" s="3"/>
    </row>
    <row r="4025" spans="2:2" x14ac:dyDescent="0.2">
      <c r="B4025" s="3"/>
    </row>
    <row r="4026" spans="2:2" x14ac:dyDescent="0.2">
      <c r="B4026" s="3"/>
    </row>
    <row r="4027" spans="2:2" x14ac:dyDescent="0.2">
      <c r="B4027" s="3"/>
    </row>
    <row r="4028" spans="2:2" x14ac:dyDescent="0.2">
      <c r="B4028" s="3"/>
    </row>
    <row r="4029" spans="2:2" x14ac:dyDescent="0.2">
      <c r="B4029" s="3"/>
    </row>
    <row r="4030" spans="2:2" x14ac:dyDescent="0.2">
      <c r="B4030" s="3"/>
    </row>
    <row r="4031" spans="2:2" x14ac:dyDescent="0.2">
      <c r="B4031" s="3"/>
    </row>
    <row r="4032" spans="2:2" x14ac:dyDescent="0.2">
      <c r="B4032" s="3"/>
    </row>
    <row r="4033" spans="2:2" x14ac:dyDescent="0.2">
      <c r="B4033" s="3"/>
    </row>
    <row r="4034" spans="2:2" x14ac:dyDescent="0.2">
      <c r="B4034" s="3"/>
    </row>
    <row r="4035" spans="2:2" x14ac:dyDescent="0.2">
      <c r="B4035" s="3"/>
    </row>
    <row r="4036" spans="2:2" x14ac:dyDescent="0.2">
      <c r="B4036" s="3"/>
    </row>
    <row r="4037" spans="2:2" x14ac:dyDescent="0.2">
      <c r="B4037" s="3"/>
    </row>
    <row r="4038" spans="2:2" x14ac:dyDescent="0.2">
      <c r="B4038" s="3"/>
    </row>
    <row r="4039" spans="2:2" x14ac:dyDescent="0.2">
      <c r="B4039" s="3"/>
    </row>
    <row r="4040" spans="2:2" x14ac:dyDescent="0.2">
      <c r="B4040" s="3"/>
    </row>
    <row r="4041" spans="2:2" x14ac:dyDescent="0.2">
      <c r="B4041" s="3"/>
    </row>
    <row r="4042" spans="2:2" x14ac:dyDescent="0.2">
      <c r="B4042" s="3"/>
    </row>
    <row r="4043" spans="2:2" x14ac:dyDescent="0.2">
      <c r="B4043" s="3"/>
    </row>
    <row r="4044" spans="2:2" x14ac:dyDescent="0.2">
      <c r="B4044" s="3"/>
    </row>
    <row r="4045" spans="2:2" x14ac:dyDescent="0.2">
      <c r="B4045" s="3"/>
    </row>
    <row r="4046" spans="2:2" x14ac:dyDescent="0.2">
      <c r="B4046" s="3"/>
    </row>
    <row r="4047" spans="2:2" x14ac:dyDescent="0.2">
      <c r="B4047" s="3"/>
    </row>
    <row r="4048" spans="2:2" x14ac:dyDescent="0.2">
      <c r="B4048" s="3"/>
    </row>
    <row r="4049" spans="2:2" x14ac:dyDescent="0.2">
      <c r="B4049" s="3"/>
    </row>
    <row r="4050" spans="2:2" x14ac:dyDescent="0.2">
      <c r="B4050" s="3"/>
    </row>
    <row r="4051" spans="2:2" x14ac:dyDescent="0.2">
      <c r="B4051" s="3"/>
    </row>
    <row r="4052" spans="2:2" x14ac:dyDescent="0.2">
      <c r="B4052" s="3"/>
    </row>
    <row r="4053" spans="2:2" x14ac:dyDescent="0.2">
      <c r="B4053" s="3"/>
    </row>
    <row r="4054" spans="2:2" x14ac:dyDescent="0.2">
      <c r="B4054" s="3"/>
    </row>
    <row r="4055" spans="2:2" x14ac:dyDescent="0.2">
      <c r="B4055" s="3"/>
    </row>
    <row r="4056" spans="2:2" x14ac:dyDescent="0.2">
      <c r="B4056" s="3"/>
    </row>
    <row r="4057" spans="2:2" x14ac:dyDescent="0.2">
      <c r="B4057" s="3"/>
    </row>
    <row r="4058" spans="2:2" x14ac:dyDescent="0.2">
      <c r="B4058" s="3"/>
    </row>
    <row r="4059" spans="2:2" x14ac:dyDescent="0.2">
      <c r="B4059" s="3"/>
    </row>
    <row r="4060" spans="2:2" x14ac:dyDescent="0.2">
      <c r="B4060" s="3"/>
    </row>
    <row r="4061" spans="2:2" x14ac:dyDescent="0.2">
      <c r="B4061" s="3"/>
    </row>
    <row r="4062" spans="2:2" x14ac:dyDescent="0.2">
      <c r="B4062" s="3"/>
    </row>
    <row r="4063" spans="2:2" x14ac:dyDescent="0.2">
      <c r="B4063" s="3"/>
    </row>
    <row r="4064" spans="2:2" x14ac:dyDescent="0.2">
      <c r="B4064" s="3"/>
    </row>
    <row r="4065" spans="2:2" x14ac:dyDescent="0.2">
      <c r="B4065" s="3"/>
    </row>
    <row r="4066" spans="2:2" x14ac:dyDescent="0.2">
      <c r="B4066" s="3"/>
    </row>
    <row r="4067" spans="2:2" x14ac:dyDescent="0.2">
      <c r="B4067" s="3"/>
    </row>
    <row r="4068" spans="2:2" x14ac:dyDescent="0.2">
      <c r="B4068" s="3"/>
    </row>
    <row r="4069" spans="2:2" x14ac:dyDescent="0.2">
      <c r="B4069" s="3"/>
    </row>
    <row r="4070" spans="2:2" x14ac:dyDescent="0.2">
      <c r="B4070" s="3"/>
    </row>
    <row r="4071" spans="2:2" x14ac:dyDescent="0.2">
      <c r="B4071" s="3"/>
    </row>
    <row r="4072" spans="2:2" x14ac:dyDescent="0.2">
      <c r="B4072" s="3"/>
    </row>
    <row r="4073" spans="2:2" x14ac:dyDescent="0.2">
      <c r="B4073" s="3"/>
    </row>
    <row r="4074" spans="2:2" x14ac:dyDescent="0.2">
      <c r="B4074" s="3"/>
    </row>
    <row r="4075" spans="2:2" x14ac:dyDescent="0.2">
      <c r="B4075" s="3"/>
    </row>
    <row r="4076" spans="2:2" x14ac:dyDescent="0.2">
      <c r="B4076" s="3"/>
    </row>
    <row r="4077" spans="2:2" x14ac:dyDescent="0.2">
      <c r="B4077" s="3"/>
    </row>
    <row r="4078" spans="2:2" x14ac:dyDescent="0.2">
      <c r="B4078" s="3"/>
    </row>
    <row r="4079" spans="2:2" x14ac:dyDescent="0.2">
      <c r="B4079" s="3"/>
    </row>
    <row r="4080" spans="2:2" x14ac:dyDescent="0.2">
      <c r="B4080" s="3"/>
    </row>
    <row r="4081" spans="2:2" x14ac:dyDescent="0.2">
      <c r="B4081" s="3"/>
    </row>
    <row r="4082" spans="2:2" x14ac:dyDescent="0.2">
      <c r="B4082" s="3"/>
    </row>
    <row r="4083" spans="2:2" x14ac:dyDescent="0.2">
      <c r="B4083" s="3"/>
    </row>
    <row r="4084" spans="2:2" x14ac:dyDescent="0.2">
      <c r="B4084" s="3"/>
    </row>
    <row r="4085" spans="2:2" x14ac:dyDescent="0.2">
      <c r="B4085" s="3"/>
    </row>
    <row r="4086" spans="2:2" x14ac:dyDescent="0.2">
      <c r="B4086" s="3"/>
    </row>
    <row r="4087" spans="2:2" x14ac:dyDescent="0.2">
      <c r="B4087" s="3"/>
    </row>
    <row r="4088" spans="2:2" x14ac:dyDescent="0.2">
      <c r="B4088" s="3"/>
    </row>
    <row r="4089" spans="2:2" x14ac:dyDescent="0.2">
      <c r="B4089" s="3"/>
    </row>
    <row r="4090" spans="2:2" x14ac:dyDescent="0.2">
      <c r="B4090" s="3"/>
    </row>
    <row r="4091" spans="2:2" x14ac:dyDescent="0.2">
      <c r="B4091" s="3"/>
    </row>
    <row r="4092" spans="2:2" x14ac:dyDescent="0.2">
      <c r="B4092" s="3"/>
    </row>
    <row r="4093" spans="2:2" x14ac:dyDescent="0.2">
      <c r="B4093" s="3"/>
    </row>
    <row r="4094" spans="2:2" x14ac:dyDescent="0.2">
      <c r="B4094" s="3"/>
    </row>
    <row r="4095" spans="2:2" x14ac:dyDescent="0.2">
      <c r="B4095" s="3"/>
    </row>
    <row r="4096" spans="2:2" x14ac:dyDescent="0.2">
      <c r="B4096" s="3"/>
    </row>
    <row r="4097" spans="2:2" x14ac:dyDescent="0.2">
      <c r="B4097" s="3"/>
    </row>
    <row r="4098" spans="2:2" x14ac:dyDescent="0.2">
      <c r="B4098" s="3"/>
    </row>
    <row r="4099" spans="2:2" x14ac:dyDescent="0.2">
      <c r="B4099" s="3"/>
    </row>
    <row r="4100" spans="2:2" x14ac:dyDescent="0.2">
      <c r="B4100" s="3"/>
    </row>
    <row r="4101" spans="2:2" x14ac:dyDescent="0.2">
      <c r="B4101" s="3"/>
    </row>
    <row r="4102" spans="2:2" x14ac:dyDescent="0.2">
      <c r="B4102" s="3"/>
    </row>
    <row r="4103" spans="2:2" x14ac:dyDescent="0.2">
      <c r="B4103" s="3"/>
    </row>
    <row r="4104" spans="2:2" x14ac:dyDescent="0.2">
      <c r="B4104" s="3"/>
    </row>
    <row r="4105" spans="2:2" x14ac:dyDescent="0.2">
      <c r="B4105" s="3"/>
    </row>
    <row r="4106" spans="2:2" x14ac:dyDescent="0.2">
      <c r="B4106" s="3"/>
    </row>
    <row r="4107" spans="2:2" x14ac:dyDescent="0.2">
      <c r="B4107" s="3"/>
    </row>
    <row r="4108" spans="2:2" x14ac:dyDescent="0.2">
      <c r="B4108" s="3"/>
    </row>
    <row r="4109" spans="2:2" x14ac:dyDescent="0.2">
      <c r="B4109" s="3"/>
    </row>
    <row r="4110" spans="2:2" x14ac:dyDescent="0.2">
      <c r="B4110" s="3"/>
    </row>
    <row r="4111" spans="2:2" x14ac:dyDescent="0.2">
      <c r="B4111" s="3"/>
    </row>
    <row r="4112" spans="2:2" x14ac:dyDescent="0.2">
      <c r="B4112" s="3"/>
    </row>
    <row r="4113" spans="2:2" x14ac:dyDescent="0.2">
      <c r="B4113" s="3"/>
    </row>
    <row r="4114" spans="2:2" x14ac:dyDescent="0.2">
      <c r="B4114" s="3"/>
    </row>
    <row r="4115" spans="2:2" x14ac:dyDescent="0.2">
      <c r="B4115" s="3"/>
    </row>
    <row r="4116" spans="2:2" x14ac:dyDescent="0.2">
      <c r="B4116" s="3"/>
    </row>
    <row r="4117" spans="2:2" x14ac:dyDescent="0.2">
      <c r="B4117" s="3"/>
    </row>
    <row r="4118" spans="2:2" x14ac:dyDescent="0.2">
      <c r="B4118" s="3"/>
    </row>
    <row r="4119" spans="2:2" x14ac:dyDescent="0.2">
      <c r="B4119" s="3"/>
    </row>
    <row r="4120" spans="2:2" x14ac:dyDescent="0.2">
      <c r="B4120" s="3"/>
    </row>
    <row r="4121" spans="2:2" x14ac:dyDescent="0.2">
      <c r="B4121" s="3"/>
    </row>
    <row r="4122" spans="2:2" x14ac:dyDescent="0.2">
      <c r="B4122" s="3"/>
    </row>
    <row r="4123" spans="2:2" x14ac:dyDescent="0.2">
      <c r="B4123" s="3"/>
    </row>
    <row r="4124" spans="2:2" x14ac:dyDescent="0.2">
      <c r="B4124" s="3"/>
    </row>
    <row r="4125" spans="2:2" x14ac:dyDescent="0.2">
      <c r="B4125" s="3"/>
    </row>
    <row r="4126" spans="2:2" x14ac:dyDescent="0.2">
      <c r="B4126" s="3"/>
    </row>
    <row r="4127" spans="2:2" x14ac:dyDescent="0.2">
      <c r="B4127" s="3"/>
    </row>
    <row r="4128" spans="2:2" x14ac:dyDescent="0.2">
      <c r="B4128" s="3"/>
    </row>
    <row r="4129" spans="2:2" x14ac:dyDescent="0.2">
      <c r="B4129" s="3"/>
    </row>
    <row r="4130" spans="2:2" x14ac:dyDescent="0.2">
      <c r="B4130" s="3"/>
    </row>
    <row r="4131" spans="2:2" x14ac:dyDescent="0.2">
      <c r="B4131" s="3"/>
    </row>
    <row r="4132" spans="2:2" x14ac:dyDescent="0.2">
      <c r="B4132" s="3"/>
    </row>
    <row r="4133" spans="2:2" x14ac:dyDescent="0.2">
      <c r="B4133" s="3"/>
    </row>
    <row r="4134" spans="2:2" x14ac:dyDescent="0.2">
      <c r="B4134" s="3"/>
    </row>
    <row r="4135" spans="2:2" x14ac:dyDescent="0.2">
      <c r="B4135" s="3"/>
    </row>
    <row r="4136" spans="2:2" x14ac:dyDescent="0.2">
      <c r="B4136" s="3"/>
    </row>
    <row r="4137" spans="2:2" x14ac:dyDescent="0.2">
      <c r="B4137" s="3"/>
    </row>
    <row r="4138" spans="2:2" x14ac:dyDescent="0.2">
      <c r="B4138" s="3"/>
    </row>
    <row r="4139" spans="2:2" x14ac:dyDescent="0.2">
      <c r="B4139" s="3"/>
    </row>
    <row r="4140" spans="2:2" x14ac:dyDescent="0.2">
      <c r="B4140" s="3"/>
    </row>
    <row r="4141" spans="2:2" x14ac:dyDescent="0.2">
      <c r="B4141" s="3"/>
    </row>
    <row r="4142" spans="2:2" x14ac:dyDescent="0.2">
      <c r="B4142" s="3"/>
    </row>
    <row r="4143" spans="2:2" x14ac:dyDescent="0.2">
      <c r="B4143" s="3"/>
    </row>
    <row r="4144" spans="2:2" x14ac:dyDescent="0.2">
      <c r="B4144" s="3"/>
    </row>
    <row r="4145" spans="2:2" x14ac:dyDescent="0.2">
      <c r="B4145" s="3"/>
    </row>
    <row r="4146" spans="2:2" x14ac:dyDescent="0.2">
      <c r="B4146" s="3"/>
    </row>
    <row r="4147" spans="2:2" x14ac:dyDescent="0.2">
      <c r="B4147" s="3"/>
    </row>
    <row r="4148" spans="2:2" x14ac:dyDescent="0.2">
      <c r="B4148" s="3"/>
    </row>
    <row r="4149" spans="2:2" x14ac:dyDescent="0.2">
      <c r="B4149" s="3"/>
    </row>
    <row r="4150" spans="2:2" x14ac:dyDescent="0.2">
      <c r="B4150" s="3"/>
    </row>
    <row r="4151" spans="2:2" x14ac:dyDescent="0.2">
      <c r="B4151" s="3"/>
    </row>
    <row r="4152" spans="2:2" x14ac:dyDescent="0.2">
      <c r="B4152" s="3"/>
    </row>
    <row r="4153" spans="2:2" x14ac:dyDescent="0.2">
      <c r="B4153" s="3"/>
    </row>
    <row r="4154" spans="2:2" x14ac:dyDescent="0.2">
      <c r="B4154" s="3"/>
    </row>
    <row r="4155" spans="2:2" x14ac:dyDescent="0.2">
      <c r="B4155" s="3"/>
    </row>
    <row r="4156" spans="2:2" x14ac:dyDescent="0.2">
      <c r="B4156" s="3"/>
    </row>
    <row r="4157" spans="2:2" x14ac:dyDescent="0.2">
      <c r="B4157" s="3"/>
    </row>
    <row r="4158" spans="2:2" x14ac:dyDescent="0.2">
      <c r="B4158" s="3"/>
    </row>
    <row r="4159" spans="2:2" x14ac:dyDescent="0.2">
      <c r="B4159" s="3"/>
    </row>
    <row r="4160" spans="2:2" x14ac:dyDescent="0.2">
      <c r="B4160" s="3"/>
    </row>
    <row r="4161" spans="2:2" x14ac:dyDescent="0.2">
      <c r="B4161" s="3"/>
    </row>
    <row r="4162" spans="2:2" x14ac:dyDescent="0.2">
      <c r="B4162" s="3"/>
    </row>
    <row r="4163" spans="2:2" x14ac:dyDescent="0.2">
      <c r="B4163" s="3"/>
    </row>
    <row r="4164" spans="2:2" x14ac:dyDescent="0.2">
      <c r="B4164" s="3"/>
    </row>
    <row r="4165" spans="2:2" x14ac:dyDescent="0.2">
      <c r="B4165" s="3"/>
    </row>
    <row r="4166" spans="2:2" x14ac:dyDescent="0.2">
      <c r="B4166" s="3"/>
    </row>
    <row r="4167" spans="2:2" x14ac:dyDescent="0.2">
      <c r="B4167" s="3"/>
    </row>
    <row r="4168" spans="2:2" x14ac:dyDescent="0.2">
      <c r="B4168" s="3"/>
    </row>
    <row r="4169" spans="2:2" x14ac:dyDescent="0.2">
      <c r="B4169" s="3"/>
    </row>
    <row r="4170" spans="2:2" x14ac:dyDescent="0.2">
      <c r="B4170" s="3"/>
    </row>
    <row r="4171" spans="2:2" x14ac:dyDescent="0.2">
      <c r="B4171" s="3"/>
    </row>
    <row r="4172" spans="2:2" x14ac:dyDescent="0.2">
      <c r="B4172" s="3"/>
    </row>
    <row r="4173" spans="2:2" x14ac:dyDescent="0.2">
      <c r="B4173" s="3"/>
    </row>
    <row r="4174" spans="2:2" x14ac:dyDescent="0.2">
      <c r="B4174" s="3"/>
    </row>
    <row r="4175" spans="2:2" x14ac:dyDescent="0.2">
      <c r="B4175" s="3"/>
    </row>
    <row r="4176" spans="2:2" x14ac:dyDescent="0.2">
      <c r="B4176" s="3"/>
    </row>
    <row r="4177" spans="2:2" x14ac:dyDescent="0.2">
      <c r="B4177" s="3"/>
    </row>
    <row r="4178" spans="2:2" x14ac:dyDescent="0.2">
      <c r="B4178" s="3"/>
    </row>
    <row r="4179" spans="2:2" x14ac:dyDescent="0.2">
      <c r="B4179" s="3"/>
    </row>
    <row r="4180" spans="2:2" x14ac:dyDescent="0.2">
      <c r="B4180" s="3"/>
    </row>
    <row r="4181" spans="2:2" x14ac:dyDescent="0.2">
      <c r="B4181" s="3"/>
    </row>
    <row r="4182" spans="2:2" x14ac:dyDescent="0.2">
      <c r="B4182" s="3"/>
    </row>
    <row r="4183" spans="2:2" x14ac:dyDescent="0.2">
      <c r="B4183" s="3"/>
    </row>
    <row r="4184" spans="2:2" x14ac:dyDescent="0.2">
      <c r="B4184" s="3"/>
    </row>
    <row r="4185" spans="2:2" x14ac:dyDescent="0.2">
      <c r="B4185" s="3"/>
    </row>
    <row r="4186" spans="2:2" x14ac:dyDescent="0.2">
      <c r="B4186" s="3"/>
    </row>
    <row r="4187" spans="2:2" x14ac:dyDescent="0.2">
      <c r="B4187" s="3"/>
    </row>
    <row r="4188" spans="2:2" x14ac:dyDescent="0.2">
      <c r="B4188" s="3"/>
    </row>
    <row r="4189" spans="2:2" x14ac:dyDescent="0.2">
      <c r="B4189" s="3"/>
    </row>
    <row r="4190" spans="2:2" x14ac:dyDescent="0.2">
      <c r="B4190" s="3"/>
    </row>
    <row r="4191" spans="2:2" x14ac:dyDescent="0.2">
      <c r="B4191" s="3"/>
    </row>
    <row r="4192" spans="2:2" x14ac:dyDescent="0.2">
      <c r="B4192" s="3"/>
    </row>
    <row r="4193" spans="2:2" x14ac:dyDescent="0.2">
      <c r="B4193" s="3"/>
    </row>
    <row r="4194" spans="2:2" x14ac:dyDescent="0.2">
      <c r="B4194" s="3"/>
    </row>
    <row r="4195" spans="2:2" x14ac:dyDescent="0.2">
      <c r="B4195" s="3"/>
    </row>
    <row r="4196" spans="2:2" x14ac:dyDescent="0.2">
      <c r="B4196" s="3"/>
    </row>
    <row r="4197" spans="2:2" x14ac:dyDescent="0.2">
      <c r="B4197" s="3"/>
    </row>
    <row r="4198" spans="2:2" x14ac:dyDescent="0.2">
      <c r="B4198" s="3"/>
    </row>
    <row r="4199" spans="2:2" x14ac:dyDescent="0.2">
      <c r="B4199" s="3"/>
    </row>
    <row r="4200" spans="2:2" x14ac:dyDescent="0.2">
      <c r="B4200" s="3"/>
    </row>
    <row r="4201" spans="2:2" x14ac:dyDescent="0.2">
      <c r="B4201" s="3"/>
    </row>
    <row r="4202" spans="2:2" x14ac:dyDescent="0.2">
      <c r="B4202" s="3"/>
    </row>
    <row r="4203" spans="2:2" x14ac:dyDescent="0.2">
      <c r="B4203" s="3"/>
    </row>
    <row r="4204" spans="2:2" x14ac:dyDescent="0.2">
      <c r="B4204" s="3"/>
    </row>
    <row r="4205" spans="2:2" x14ac:dyDescent="0.2">
      <c r="B4205" s="3"/>
    </row>
    <row r="4206" spans="2:2" x14ac:dyDescent="0.2">
      <c r="B4206" s="3"/>
    </row>
    <row r="4207" spans="2:2" x14ac:dyDescent="0.2">
      <c r="B4207" s="3"/>
    </row>
    <row r="4208" spans="2:2" x14ac:dyDescent="0.2">
      <c r="B4208" s="3"/>
    </row>
    <row r="4209" spans="2:2" x14ac:dyDescent="0.2">
      <c r="B4209" s="3"/>
    </row>
    <row r="4210" spans="2:2" x14ac:dyDescent="0.2">
      <c r="B4210" s="3"/>
    </row>
    <row r="4211" spans="2:2" x14ac:dyDescent="0.2">
      <c r="B4211" s="3"/>
    </row>
    <row r="4212" spans="2:2" x14ac:dyDescent="0.2">
      <c r="B4212" s="3"/>
    </row>
    <row r="4213" spans="2:2" x14ac:dyDescent="0.2">
      <c r="B4213" s="3"/>
    </row>
    <row r="4214" spans="2:2" x14ac:dyDescent="0.2">
      <c r="B4214" s="3"/>
    </row>
    <row r="4215" spans="2:2" x14ac:dyDescent="0.2">
      <c r="B4215" s="3"/>
    </row>
    <row r="4216" spans="2:2" x14ac:dyDescent="0.2">
      <c r="B4216" s="3"/>
    </row>
    <row r="4217" spans="2:2" x14ac:dyDescent="0.2">
      <c r="B4217" s="3"/>
    </row>
    <row r="4218" spans="2:2" x14ac:dyDescent="0.2">
      <c r="B4218" s="3"/>
    </row>
    <row r="4219" spans="2:2" x14ac:dyDescent="0.2">
      <c r="B4219" s="3"/>
    </row>
    <row r="4220" spans="2:2" x14ac:dyDescent="0.2">
      <c r="B4220" s="3"/>
    </row>
    <row r="4221" spans="2:2" x14ac:dyDescent="0.2">
      <c r="B4221" s="3"/>
    </row>
    <row r="4222" spans="2:2" x14ac:dyDescent="0.2">
      <c r="B4222" s="3"/>
    </row>
    <row r="4223" spans="2:2" x14ac:dyDescent="0.2">
      <c r="B4223" s="3"/>
    </row>
    <row r="4224" spans="2:2" x14ac:dyDescent="0.2">
      <c r="B4224" s="3"/>
    </row>
    <row r="4225" spans="2:2" x14ac:dyDescent="0.2">
      <c r="B4225" s="3"/>
    </row>
    <row r="4226" spans="2:2" x14ac:dyDescent="0.2">
      <c r="B4226" s="3"/>
    </row>
    <row r="4227" spans="2:2" x14ac:dyDescent="0.2">
      <c r="B4227" s="3"/>
    </row>
    <row r="4228" spans="2:2" x14ac:dyDescent="0.2">
      <c r="B4228" s="3"/>
    </row>
    <row r="4229" spans="2:2" x14ac:dyDescent="0.2">
      <c r="B4229" s="3"/>
    </row>
    <row r="4230" spans="2:2" x14ac:dyDescent="0.2">
      <c r="B4230" s="3"/>
    </row>
    <row r="4231" spans="2:2" x14ac:dyDescent="0.2">
      <c r="B4231" s="3"/>
    </row>
    <row r="4232" spans="2:2" x14ac:dyDescent="0.2">
      <c r="B4232" s="3"/>
    </row>
    <row r="4233" spans="2:2" x14ac:dyDescent="0.2">
      <c r="B4233" s="3"/>
    </row>
    <row r="4234" spans="2:2" x14ac:dyDescent="0.2">
      <c r="B4234" s="3"/>
    </row>
    <row r="4235" spans="2:2" x14ac:dyDescent="0.2">
      <c r="B4235" s="3"/>
    </row>
    <row r="4236" spans="2:2" x14ac:dyDescent="0.2">
      <c r="B4236" s="3"/>
    </row>
    <row r="4237" spans="2:2" x14ac:dyDescent="0.2">
      <c r="B4237" s="3"/>
    </row>
    <row r="4238" spans="2:2" x14ac:dyDescent="0.2">
      <c r="B4238" s="3"/>
    </row>
    <row r="4239" spans="2:2" x14ac:dyDescent="0.2">
      <c r="B4239" s="3"/>
    </row>
    <row r="4240" spans="2:2" x14ac:dyDescent="0.2">
      <c r="B4240" s="3"/>
    </row>
    <row r="4241" spans="2:2" x14ac:dyDescent="0.2">
      <c r="B4241" s="3"/>
    </row>
    <row r="4242" spans="2:2" x14ac:dyDescent="0.2">
      <c r="B4242" s="3"/>
    </row>
    <row r="4243" spans="2:2" x14ac:dyDescent="0.2">
      <c r="B4243" s="3"/>
    </row>
    <row r="4244" spans="2:2" x14ac:dyDescent="0.2">
      <c r="B4244" s="3"/>
    </row>
    <row r="4245" spans="2:2" x14ac:dyDescent="0.2">
      <c r="B4245" s="3"/>
    </row>
    <row r="4246" spans="2:2" x14ac:dyDescent="0.2">
      <c r="B4246" s="3"/>
    </row>
    <row r="4247" spans="2:2" x14ac:dyDescent="0.2">
      <c r="B4247" s="3"/>
    </row>
    <row r="4248" spans="2:2" x14ac:dyDescent="0.2">
      <c r="B4248" s="3"/>
    </row>
    <row r="4249" spans="2:2" x14ac:dyDescent="0.2">
      <c r="B4249" s="3"/>
    </row>
    <row r="4250" spans="2:2" x14ac:dyDescent="0.2">
      <c r="B4250" s="3"/>
    </row>
    <row r="4251" spans="2:2" x14ac:dyDescent="0.2">
      <c r="B4251" s="3"/>
    </row>
    <row r="4252" spans="2:2" x14ac:dyDescent="0.2">
      <c r="B4252" s="3"/>
    </row>
    <row r="4253" spans="2:2" x14ac:dyDescent="0.2">
      <c r="B4253" s="3"/>
    </row>
    <row r="4254" spans="2:2" x14ac:dyDescent="0.2">
      <c r="B4254" s="3"/>
    </row>
    <row r="4255" spans="2:2" x14ac:dyDescent="0.2">
      <c r="B4255" s="3"/>
    </row>
    <row r="4256" spans="2:2" x14ac:dyDescent="0.2">
      <c r="B4256" s="3"/>
    </row>
    <row r="4257" spans="2:2" x14ac:dyDescent="0.2">
      <c r="B4257" s="3"/>
    </row>
    <row r="4258" spans="2:2" x14ac:dyDescent="0.2">
      <c r="B4258" s="3"/>
    </row>
    <row r="4259" spans="2:2" x14ac:dyDescent="0.2">
      <c r="B4259" s="3"/>
    </row>
    <row r="4260" spans="2:2" x14ac:dyDescent="0.2">
      <c r="B4260" s="3"/>
    </row>
    <row r="4261" spans="2:2" x14ac:dyDescent="0.2">
      <c r="B4261" s="3"/>
    </row>
    <row r="4262" spans="2:2" x14ac:dyDescent="0.2">
      <c r="B4262" s="3"/>
    </row>
    <row r="4263" spans="2:2" x14ac:dyDescent="0.2">
      <c r="B4263" s="3"/>
    </row>
    <row r="4264" spans="2:2" x14ac:dyDescent="0.2">
      <c r="B4264" s="3"/>
    </row>
    <row r="4265" spans="2:2" x14ac:dyDescent="0.2">
      <c r="B4265" s="3"/>
    </row>
    <row r="4266" spans="2:2" x14ac:dyDescent="0.2">
      <c r="B4266" s="3"/>
    </row>
    <row r="4267" spans="2:2" x14ac:dyDescent="0.2">
      <c r="B4267" s="3"/>
    </row>
    <row r="4268" spans="2:2" x14ac:dyDescent="0.2">
      <c r="B4268" s="3"/>
    </row>
    <row r="4269" spans="2:2" x14ac:dyDescent="0.2">
      <c r="B4269" s="3"/>
    </row>
    <row r="4270" spans="2:2" x14ac:dyDescent="0.2">
      <c r="B4270" s="3"/>
    </row>
    <row r="4271" spans="2:2" x14ac:dyDescent="0.2">
      <c r="B4271" s="3"/>
    </row>
    <row r="4272" spans="2:2" x14ac:dyDescent="0.2">
      <c r="B4272" s="3"/>
    </row>
    <row r="4273" spans="2:2" x14ac:dyDescent="0.2">
      <c r="B4273" s="3"/>
    </row>
    <row r="4274" spans="2:2" x14ac:dyDescent="0.2">
      <c r="B4274" s="3"/>
    </row>
    <row r="4275" spans="2:2" x14ac:dyDescent="0.2">
      <c r="B4275" s="3"/>
    </row>
    <row r="4276" spans="2:2" x14ac:dyDescent="0.2">
      <c r="B4276" s="3"/>
    </row>
    <row r="4277" spans="2:2" x14ac:dyDescent="0.2">
      <c r="B4277" s="3"/>
    </row>
    <row r="4278" spans="2:2" x14ac:dyDescent="0.2">
      <c r="B4278" s="3"/>
    </row>
    <row r="4279" spans="2:2" x14ac:dyDescent="0.2">
      <c r="B4279" s="3"/>
    </row>
    <row r="4280" spans="2:2" x14ac:dyDescent="0.2">
      <c r="B4280" s="3"/>
    </row>
    <row r="4281" spans="2:2" x14ac:dyDescent="0.2">
      <c r="B4281" s="3"/>
    </row>
    <row r="4282" spans="2:2" x14ac:dyDescent="0.2">
      <c r="B4282" s="3"/>
    </row>
    <row r="4283" spans="2:2" x14ac:dyDescent="0.2">
      <c r="B4283" s="3"/>
    </row>
    <row r="4284" spans="2:2" x14ac:dyDescent="0.2">
      <c r="B4284" s="3"/>
    </row>
    <row r="4285" spans="2:2" x14ac:dyDescent="0.2">
      <c r="B4285" s="3"/>
    </row>
    <row r="4286" spans="2:2" x14ac:dyDescent="0.2">
      <c r="B4286" s="3"/>
    </row>
    <row r="4287" spans="2:2" x14ac:dyDescent="0.2">
      <c r="B4287" s="3"/>
    </row>
    <row r="4288" spans="2:2" x14ac:dyDescent="0.2">
      <c r="B4288" s="3"/>
    </row>
    <row r="4289" spans="2:2" x14ac:dyDescent="0.2">
      <c r="B4289" s="3"/>
    </row>
    <row r="4290" spans="2:2" x14ac:dyDescent="0.2">
      <c r="B4290" s="3"/>
    </row>
    <row r="4291" spans="2:2" x14ac:dyDescent="0.2">
      <c r="B4291" s="3"/>
    </row>
    <row r="4292" spans="2:2" x14ac:dyDescent="0.2">
      <c r="B4292" s="3"/>
    </row>
    <row r="4293" spans="2:2" x14ac:dyDescent="0.2">
      <c r="B4293" s="3"/>
    </row>
    <row r="4294" spans="2:2" x14ac:dyDescent="0.2">
      <c r="B4294" s="3"/>
    </row>
    <row r="4295" spans="2:2" x14ac:dyDescent="0.2">
      <c r="B4295" s="3"/>
    </row>
    <row r="4296" spans="2:2" x14ac:dyDescent="0.2">
      <c r="B4296" s="3"/>
    </row>
    <row r="4297" spans="2:2" x14ac:dyDescent="0.2">
      <c r="B4297" s="3"/>
    </row>
    <row r="4298" spans="2:2" x14ac:dyDescent="0.2">
      <c r="B4298" s="3"/>
    </row>
    <row r="4299" spans="2:2" x14ac:dyDescent="0.2">
      <c r="B4299" s="3"/>
    </row>
    <row r="4300" spans="2:2" x14ac:dyDescent="0.2">
      <c r="B4300" s="3"/>
    </row>
    <row r="4301" spans="2:2" x14ac:dyDescent="0.2">
      <c r="B4301" s="3"/>
    </row>
    <row r="4302" spans="2:2" x14ac:dyDescent="0.2">
      <c r="B4302" s="3"/>
    </row>
    <row r="4303" spans="2:2" x14ac:dyDescent="0.2">
      <c r="B4303" s="3"/>
    </row>
    <row r="4304" spans="2:2" x14ac:dyDescent="0.2">
      <c r="B4304" s="3"/>
    </row>
    <row r="4305" spans="2:2" x14ac:dyDescent="0.2">
      <c r="B4305" s="3"/>
    </row>
    <row r="4306" spans="2:2" x14ac:dyDescent="0.2">
      <c r="B4306" s="3"/>
    </row>
    <row r="4307" spans="2:2" x14ac:dyDescent="0.2">
      <c r="B4307" s="3"/>
    </row>
    <row r="4308" spans="2:2" x14ac:dyDescent="0.2">
      <c r="B4308" s="3"/>
    </row>
    <row r="4309" spans="2:2" x14ac:dyDescent="0.2">
      <c r="B4309" s="3"/>
    </row>
    <row r="4310" spans="2:2" x14ac:dyDescent="0.2">
      <c r="B4310" s="3"/>
    </row>
    <row r="4311" spans="2:2" x14ac:dyDescent="0.2">
      <c r="B4311" s="3"/>
    </row>
    <row r="4312" spans="2:2" x14ac:dyDescent="0.2">
      <c r="B4312" s="3"/>
    </row>
    <row r="4313" spans="2:2" x14ac:dyDescent="0.2">
      <c r="B4313" s="3"/>
    </row>
    <row r="4314" spans="2:2" x14ac:dyDescent="0.2">
      <c r="B4314" s="3"/>
    </row>
    <row r="4315" spans="2:2" x14ac:dyDescent="0.2">
      <c r="B4315" s="3"/>
    </row>
    <row r="4316" spans="2:2" x14ac:dyDescent="0.2">
      <c r="B4316" s="3"/>
    </row>
    <row r="4317" spans="2:2" x14ac:dyDescent="0.2">
      <c r="B4317" s="3"/>
    </row>
    <row r="4318" spans="2:2" x14ac:dyDescent="0.2">
      <c r="B4318" s="3"/>
    </row>
    <row r="4319" spans="2:2" x14ac:dyDescent="0.2">
      <c r="B4319" s="3"/>
    </row>
    <row r="4320" spans="2:2" x14ac:dyDescent="0.2">
      <c r="B4320" s="3"/>
    </row>
    <row r="4321" spans="2:2" x14ac:dyDescent="0.2">
      <c r="B4321" s="3"/>
    </row>
    <row r="4322" spans="2:2" x14ac:dyDescent="0.2">
      <c r="B4322" s="3"/>
    </row>
    <row r="4323" spans="2:2" x14ac:dyDescent="0.2">
      <c r="B4323" s="3"/>
    </row>
    <row r="4324" spans="2:2" x14ac:dyDescent="0.2">
      <c r="B4324" s="3"/>
    </row>
    <row r="4325" spans="2:2" x14ac:dyDescent="0.2">
      <c r="B4325" s="3"/>
    </row>
    <row r="4326" spans="2:2" x14ac:dyDescent="0.2">
      <c r="B4326" s="3"/>
    </row>
    <row r="4327" spans="2:2" x14ac:dyDescent="0.2">
      <c r="B4327" s="3"/>
    </row>
    <row r="4328" spans="2:2" x14ac:dyDescent="0.2">
      <c r="B4328" s="3"/>
    </row>
    <row r="4329" spans="2:2" x14ac:dyDescent="0.2">
      <c r="B4329" s="3"/>
    </row>
    <row r="4330" spans="2:2" x14ac:dyDescent="0.2">
      <c r="B4330" s="3"/>
    </row>
    <row r="4331" spans="2:2" x14ac:dyDescent="0.2">
      <c r="B4331" s="3"/>
    </row>
    <row r="4332" spans="2:2" x14ac:dyDescent="0.2">
      <c r="B4332" s="3"/>
    </row>
    <row r="4333" spans="2:2" x14ac:dyDescent="0.2">
      <c r="B4333" s="3"/>
    </row>
    <row r="4334" spans="2:2" x14ac:dyDescent="0.2">
      <c r="B4334" s="3"/>
    </row>
    <row r="4335" spans="2:2" x14ac:dyDescent="0.2">
      <c r="B4335" s="3"/>
    </row>
    <row r="4336" spans="2:2" x14ac:dyDescent="0.2">
      <c r="B4336" s="3"/>
    </row>
    <row r="4337" spans="2:2" x14ac:dyDescent="0.2">
      <c r="B4337" s="3"/>
    </row>
    <row r="4338" spans="2:2" x14ac:dyDescent="0.2">
      <c r="B4338" s="3"/>
    </row>
    <row r="4339" spans="2:2" x14ac:dyDescent="0.2">
      <c r="B4339" s="3"/>
    </row>
    <row r="4340" spans="2:2" x14ac:dyDescent="0.2">
      <c r="B4340" s="3"/>
    </row>
    <row r="4341" spans="2:2" x14ac:dyDescent="0.2">
      <c r="B4341" s="3"/>
    </row>
    <row r="4342" spans="2:2" x14ac:dyDescent="0.2">
      <c r="B4342" s="3"/>
    </row>
    <row r="4343" spans="2:2" x14ac:dyDescent="0.2">
      <c r="B4343" s="3"/>
    </row>
    <row r="4344" spans="2:2" x14ac:dyDescent="0.2">
      <c r="B4344" s="3"/>
    </row>
    <row r="4345" spans="2:2" x14ac:dyDescent="0.2">
      <c r="B4345" s="3"/>
    </row>
    <row r="4346" spans="2:2" x14ac:dyDescent="0.2">
      <c r="B4346" s="3"/>
    </row>
    <row r="4347" spans="2:2" x14ac:dyDescent="0.2">
      <c r="B4347" s="3"/>
    </row>
    <row r="4348" spans="2:2" x14ac:dyDescent="0.2">
      <c r="B4348" s="3"/>
    </row>
    <row r="4349" spans="2:2" x14ac:dyDescent="0.2">
      <c r="B4349" s="3"/>
    </row>
    <row r="4350" spans="2:2" x14ac:dyDescent="0.2">
      <c r="B4350" s="3"/>
    </row>
    <row r="4351" spans="2:2" x14ac:dyDescent="0.2">
      <c r="B4351" s="3"/>
    </row>
    <row r="4352" spans="2:2" x14ac:dyDescent="0.2">
      <c r="B4352" s="3"/>
    </row>
    <row r="4353" spans="2:2" x14ac:dyDescent="0.2">
      <c r="B4353" s="3"/>
    </row>
    <row r="4354" spans="2:2" x14ac:dyDescent="0.2">
      <c r="B4354" s="3"/>
    </row>
    <row r="4355" spans="2:2" x14ac:dyDescent="0.2">
      <c r="B4355" s="3"/>
    </row>
    <row r="4356" spans="2:2" x14ac:dyDescent="0.2">
      <c r="B4356" s="3"/>
    </row>
    <row r="4357" spans="2:2" x14ac:dyDescent="0.2">
      <c r="B4357" s="3"/>
    </row>
    <row r="4358" spans="2:2" x14ac:dyDescent="0.2">
      <c r="B4358" s="3"/>
    </row>
    <row r="4359" spans="2:2" x14ac:dyDescent="0.2">
      <c r="B4359" s="3"/>
    </row>
    <row r="4360" spans="2:2" x14ac:dyDescent="0.2">
      <c r="B4360" s="3"/>
    </row>
    <row r="4361" spans="2:2" x14ac:dyDescent="0.2">
      <c r="B4361" s="3"/>
    </row>
    <row r="4362" spans="2:2" x14ac:dyDescent="0.2">
      <c r="B4362" s="3"/>
    </row>
    <row r="4363" spans="2:2" x14ac:dyDescent="0.2">
      <c r="B4363" s="3"/>
    </row>
    <row r="4364" spans="2:2" x14ac:dyDescent="0.2">
      <c r="B4364" s="3"/>
    </row>
    <row r="4365" spans="2:2" x14ac:dyDescent="0.2">
      <c r="B4365" s="3"/>
    </row>
    <row r="4366" spans="2:2" x14ac:dyDescent="0.2">
      <c r="B4366" s="3"/>
    </row>
    <row r="4367" spans="2:2" x14ac:dyDescent="0.2">
      <c r="B4367" s="3"/>
    </row>
    <row r="4368" spans="2:2" x14ac:dyDescent="0.2">
      <c r="B4368" s="3"/>
    </row>
    <row r="4369" spans="2:2" x14ac:dyDescent="0.2">
      <c r="B4369" s="3"/>
    </row>
    <row r="4370" spans="2:2" x14ac:dyDescent="0.2">
      <c r="B4370" s="3"/>
    </row>
    <row r="4371" spans="2:2" x14ac:dyDescent="0.2">
      <c r="B4371" s="3"/>
    </row>
    <row r="4372" spans="2:2" x14ac:dyDescent="0.2">
      <c r="B4372" s="3"/>
    </row>
    <row r="4373" spans="2:2" x14ac:dyDescent="0.2">
      <c r="B4373" s="3"/>
    </row>
    <row r="4374" spans="2:2" x14ac:dyDescent="0.2">
      <c r="B4374" s="3"/>
    </row>
    <row r="4375" spans="2:2" x14ac:dyDescent="0.2">
      <c r="B4375" s="3"/>
    </row>
    <row r="4376" spans="2:2" x14ac:dyDescent="0.2">
      <c r="B4376" s="3"/>
    </row>
    <row r="4377" spans="2:2" x14ac:dyDescent="0.2">
      <c r="B4377" s="3"/>
    </row>
    <row r="4378" spans="2:2" x14ac:dyDescent="0.2">
      <c r="B4378" s="3"/>
    </row>
    <row r="4379" spans="2:2" x14ac:dyDescent="0.2">
      <c r="B4379" s="3"/>
    </row>
    <row r="4380" spans="2:2" x14ac:dyDescent="0.2">
      <c r="B4380" s="3"/>
    </row>
    <row r="4381" spans="2:2" x14ac:dyDescent="0.2">
      <c r="B4381" s="3"/>
    </row>
    <row r="4382" spans="2:2" x14ac:dyDescent="0.2">
      <c r="B4382" s="3"/>
    </row>
    <row r="4383" spans="2:2" x14ac:dyDescent="0.2">
      <c r="B4383" s="3"/>
    </row>
    <row r="4384" spans="2:2" x14ac:dyDescent="0.2">
      <c r="B4384" s="3"/>
    </row>
    <row r="4385" spans="2:2" x14ac:dyDescent="0.2">
      <c r="B4385" s="3"/>
    </row>
    <row r="4386" spans="2:2" x14ac:dyDescent="0.2">
      <c r="B4386" s="3"/>
    </row>
    <row r="4387" spans="2:2" x14ac:dyDescent="0.2">
      <c r="B4387" s="3"/>
    </row>
    <row r="4388" spans="2:2" x14ac:dyDescent="0.2">
      <c r="B4388" s="3"/>
    </row>
    <row r="4389" spans="2:2" x14ac:dyDescent="0.2">
      <c r="B4389" s="3"/>
    </row>
    <row r="4390" spans="2:2" x14ac:dyDescent="0.2">
      <c r="B4390" s="3"/>
    </row>
    <row r="4391" spans="2:2" x14ac:dyDescent="0.2">
      <c r="B4391" s="3"/>
    </row>
    <row r="4392" spans="2:2" x14ac:dyDescent="0.2">
      <c r="B4392" s="3"/>
    </row>
    <row r="4393" spans="2:2" x14ac:dyDescent="0.2">
      <c r="B4393" s="3"/>
    </row>
    <row r="4394" spans="2:2" x14ac:dyDescent="0.2">
      <c r="B4394" s="3"/>
    </row>
    <row r="4395" spans="2:2" x14ac:dyDescent="0.2">
      <c r="B4395" s="3"/>
    </row>
    <row r="4396" spans="2:2" x14ac:dyDescent="0.2">
      <c r="B4396" s="3"/>
    </row>
    <row r="4397" spans="2:2" x14ac:dyDescent="0.2">
      <c r="B4397" s="3"/>
    </row>
    <row r="4398" spans="2:2" x14ac:dyDescent="0.2">
      <c r="B4398" s="3"/>
    </row>
    <row r="4399" spans="2:2" x14ac:dyDescent="0.2">
      <c r="B4399" s="3"/>
    </row>
    <row r="4400" spans="2:2" x14ac:dyDescent="0.2">
      <c r="B4400" s="3"/>
    </row>
    <row r="4401" spans="2:2" x14ac:dyDescent="0.2">
      <c r="B4401" s="3"/>
    </row>
    <row r="4402" spans="2:2" x14ac:dyDescent="0.2">
      <c r="B4402" s="3"/>
    </row>
    <row r="4403" spans="2:2" x14ac:dyDescent="0.2">
      <c r="B4403" s="3"/>
    </row>
    <row r="4404" spans="2:2" x14ac:dyDescent="0.2">
      <c r="B4404" s="3"/>
    </row>
    <row r="4405" spans="2:2" x14ac:dyDescent="0.2">
      <c r="B4405" s="3"/>
    </row>
    <row r="4406" spans="2:2" x14ac:dyDescent="0.2">
      <c r="B4406" s="3"/>
    </row>
    <row r="4407" spans="2:2" x14ac:dyDescent="0.2">
      <c r="B4407" s="3"/>
    </row>
    <row r="4408" spans="2:2" x14ac:dyDescent="0.2">
      <c r="B4408" s="3"/>
    </row>
    <row r="4409" spans="2:2" x14ac:dyDescent="0.2">
      <c r="B4409" s="3"/>
    </row>
    <row r="4410" spans="2:2" x14ac:dyDescent="0.2">
      <c r="B4410" s="3"/>
    </row>
    <row r="4411" spans="2:2" x14ac:dyDescent="0.2">
      <c r="B4411" s="3"/>
    </row>
    <row r="4412" spans="2:2" x14ac:dyDescent="0.2">
      <c r="B4412" s="3"/>
    </row>
    <row r="4413" spans="2:2" x14ac:dyDescent="0.2">
      <c r="B4413" s="3"/>
    </row>
    <row r="4414" spans="2:2" x14ac:dyDescent="0.2">
      <c r="B4414" s="3"/>
    </row>
    <row r="4415" spans="2:2" x14ac:dyDescent="0.2">
      <c r="B4415" s="3"/>
    </row>
    <row r="4416" spans="2:2" x14ac:dyDescent="0.2">
      <c r="B4416" s="3"/>
    </row>
    <row r="4417" spans="2:2" x14ac:dyDescent="0.2">
      <c r="B4417" s="3"/>
    </row>
    <row r="4418" spans="2:2" x14ac:dyDescent="0.2">
      <c r="B4418" s="3"/>
    </row>
    <row r="4419" spans="2:2" x14ac:dyDescent="0.2">
      <c r="B4419" s="3"/>
    </row>
    <row r="4420" spans="2:2" x14ac:dyDescent="0.2">
      <c r="B4420" s="3"/>
    </row>
    <row r="4421" spans="2:2" x14ac:dyDescent="0.2">
      <c r="B4421" s="3"/>
    </row>
    <row r="4422" spans="2:2" x14ac:dyDescent="0.2">
      <c r="B4422" s="3"/>
    </row>
    <row r="4423" spans="2:2" x14ac:dyDescent="0.2">
      <c r="B4423" s="3"/>
    </row>
    <row r="4424" spans="2:2" x14ac:dyDescent="0.2">
      <c r="B4424" s="3"/>
    </row>
    <row r="4425" spans="2:2" x14ac:dyDescent="0.2">
      <c r="B4425" s="3"/>
    </row>
    <row r="4426" spans="2:2" x14ac:dyDescent="0.2">
      <c r="B4426" s="3"/>
    </row>
    <row r="4427" spans="2:2" x14ac:dyDescent="0.2">
      <c r="B4427" s="3"/>
    </row>
    <row r="4428" spans="2:2" x14ac:dyDescent="0.2">
      <c r="B4428" s="3"/>
    </row>
    <row r="4429" spans="2:2" x14ac:dyDescent="0.2">
      <c r="B4429" s="3"/>
    </row>
    <row r="4430" spans="2:2" x14ac:dyDescent="0.2">
      <c r="B4430" s="3"/>
    </row>
    <row r="4431" spans="2:2" x14ac:dyDescent="0.2">
      <c r="B4431" s="3"/>
    </row>
    <row r="4432" spans="2:2" x14ac:dyDescent="0.2">
      <c r="B4432" s="3"/>
    </row>
    <row r="4433" spans="2:2" x14ac:dyDescent="0.2">
      <c r="B4433" s="3"/>
    </row>
    <row r="4434" spans="2:2" x14ac:dyDescent="0.2">
      <c r="B4434" s="3"/>
    </row>
    <row r="4435" spans="2:2" x14ac:dyDescent="0.2">
      <c r="B4435" s="3"/>
    </row>
    <row r="4436" spans="2:2" x14ac:dyDescent="0.2">
      <c r="B4436" s="3"/>
    </row>
    <row r="4437" spans="2:2" x14ac:dyDescent="0.2">
      <c r="B4437" s="3"/>
    </row>
    <row r="4438" spans="2:2" x14ac:dyDescent="0.2">
      <c r="B4438" s="3"/>
    </row>
    <row r="4439" spans="2:2" x14ac:dyDescent="0.2">
      <c r="B4439" s="3"/>
    </row>
    <row r="4440" spans="2:2" x14ac:dyDescent="0.2">
      <c r="B4440" s="3"/>
    </row>
    <row r="4441" spans="2:2" x14ac:dyDescent="0.2">
      <c r="B4441" s="3"/>
    </row>
    <row r="4442" spans="2:2" x14ac:dyDescent="0.2">
      <c r="B4442" s="3"/>
    </row>
    <row r="4443" spans="2:2" x14ac:dyDescent="0.2">
      <c r="B4443" s="3"/>
    </row>
    <row r="4444" spans="2:2" x14ac:dyDescent="0.2">
      <c r="B4444" s="3"/>
    </row>
    <row r="4445" spans="2:2" x14ac:dyDescent="0.2">
      <c r="B4445" s="3"/>
    </row>
    <row r="4446" spans="2:2" x14ac:dyDescent="0.2">
      <c r="B4446" s="3"/>
    </row>
    <row r="4447" spans="2:2" x14ac:dyDescent="0.2">
      <c r="B4447" s="3"/>
    </row>
    <row r="4448" spans="2:2" x14ac:dyDescent="0.2">
      <c r="B4448" s="3"/>
    </row>
    <row r="4449" spans="2:2" x14ac:dyDescent="0.2">
      <c r="B4449" s="3"/>
    </row>
    <row r="4450" spans="2:2" x14ac:dyDescent="0.2">
      <c r="B4450" s="3"/>
    </row>
    <row r="4451" spans="2:2" x14ac:dyDescent="0.2">
      <c r="B4451" s="3"/>
    </row>
    <row r="4452" spans="2:2" x14ac:dyDescent="0.2">
      <c r="B4452" s="3"/>
    </row>
    <row r="4453" spans="2:2" x14ac:dyDescent="0.2">
      <c r="B4453" s="3"/>
    </row>
    <row r="4454" spans="2:2" x14ac:dyDescent="0.2">
      <c r="B4454" s="3"/>
    </row>
    <row r="4455" spans="2:2" x14ac:dyDescent="0.2">
      <c r="B4455" s="3"/>
    </row>
    <row r="4456" spans="2:2" x14ac:dyDescent="0.2">
      <c r="B4456" s="3"/>
    </row>
    <row r="4457" spans="2:2" x14ac:dyDescent="0.2">
      <c r="B4457" s="3"/>
    </row>
    <row r="4458" spans="2:2" x14ac:dyDescent="0.2">
      <c r="B4458" s="3"/>
    </row>
    <row r="4459" spans="2:2" x14ac:dyDescent="0.2">
      <c r="B4459" s="3"/>
    </row>
    <row r="4460" spans="2:2" x14ac:dyDescent="0.2">
      <c r="B4460" s="3"/>
    </row>
    <row r="4461" spans="2:2" x14ac:dyDescent="0.2">
      <c r="B4461" s="3"/>
    </row>
    <row r="4462" spans="2:2" x14ac:dyDescent="0.2">
      <c r="B4462" s="3"/>
    </row>
    <row r="4463" spans="2:2" x14ac:dyDescent="0.2">
      <c r="B4463" s="3"/>
    </row>
    <row r="4464" spans="2:2" x14ac:dyDescent="0.2">
      <c r="B4464" s="3"/>
    </row>
    <row r="4465" spans="2:2" x14ac:dyDescent="0.2">
      <c r="B4465" s="3"/>
    </row>
    <row r="4466" spans="2:2" x14ac:dyDescent="0.2">
      <c r="B4466" s="3"/>
    </row>
    <row r="4467" spans="2:2" x14ac:dyDescent="0.2">
      <c r="B4467" s="3"/>
    </row>
    <row r="4468" spans="2:2" x14ac:dyDescent="0.2">
      <c r="B4468" s="3"/>
    </row>
    <row r="4469" spans="2:2" x14ac:dyDescent="0.2">
      <c r="B4469" s="3"/>
    </row>
    <row r="4470" spans="2:2" x14ac:dyDescent="0.2">
      <c r="B4470" s="3"/>
    </row>
    <row r="4471" spans="2:2" x14ac:dyDescent="0.2">
      <c r="B4471" s="3"/>
    </row>
    <row r="4472" spans="2:2" x14ac:dyDescent="0.2">
      <c r="B4472" s="3"/>
    </row>
    <row r="4473" spans="2:2" x14ac:dyDescent="0.2">
      <c r="B4473" s="3"/>
    </row>
    <row r="4474" spans="2:2" x14ac:dyDescent="0.2">
      <c r="B4474" s="3"/>
    </row>
    <row r="4475" spans="2:2" x14ac:dyDescent="0.2">
      <c r="B4475" s="3"/>
    </row>
    <row r="4476" spans="2:2" x14ac:dyDescent="0.2">
      <c r="B4476" s="3"/>
    </row>
    <row r="4477" spans="2:2" x14ac:dyDescent="0.2">
      <c r="B4477" s="3"/>
    </row>
    <row r="4478" spans="2:2" x14ac:dyDescent="0.2">
      <c r="B4478" s="3"/>
    </row>
    <row r="4479" spans="2:2" x14ac:dyDescent="0.2">
      <c r="B4479" s="3"/>
    </row>
    <row r="4480" spans="2:2" x14ac:dyDescent="0.2">
      <c r="B4480" s="3"/>
    </row>
    <row r="4481" spans="2:2" x14ac:dyDescent="0.2">
      <c r="B4481" s="3"/>
    </row>
    <row r="4482" spans="2:2" x14ac:dyDescent="0.2">
      <c r="B4482" s="3"/>
    </row>
    <row r="4483" spans="2:2" x14ac:dyDescent="0.2">
      <c r="B4483" s="3"/>
    </row>
    <row r="4484" spans="2:2" x14ac:dyDescent="0.2">
      <c r="B4484" s="3"/>
    </row>
    <row r="4485" spans="2:2" x14ac:dyDescent="0.2">
      <c r="B4485" s="3"/>
    </row>
    <row r="4486" spans="2:2" x14ac:dyDescent="0.2">
      <c r="B4486" s="3"/>
    </row>
    <row r="4487" spans="2:2" x14ac:dyDescent="0.2">
      <c r="B4487" s="3"/>
    </row>
    <row r="4488" spans="2:2" x14ac:dyDescent="0.2">
      <c r="B4488" s="3"/>
    </row>
    <row r="4489" spans="2:2" x14ac:dyDescent="0.2">
      <c r="B4489" s="3"/>
    </row>
    <row r="4490" spans="2:2" x14ac:dyDescent="0.2">
      <c r="B4490" s="3"/>
    </row>
    <row r="4491" spans="2:2" x14ac:dyDescent="0.2">
      <c r="B4491" s="3"/>
    </row>
    <row r="4492" spans="2:2" x14ac:dyDescent="0.2">
      <c r="B4492" s="3"/>
    </row>
    <row r="4493" spans="2:2" x14ac:dyDescent="0.2">
      <c r="B4493" s="3"/>
    </row>
    <row r="4494" spans="2:2" x14ac:dyDescent="0.2">
      <c r="B4494" s="3"/>
    </row>
    <row r="4495" spans="2:2" x14ac:dyDescent="0.2">
      <c r="B4495" s="3"/>
    </row>
    <row r="4496" spans="2:2" x14ac:dyDescent="0.2">
      <c r="B4496" s="3"/>
    </row>
    <row r="4497" spans="2:2" x14ac:dyDescent="0.2">
      <c r="B4497" s="3"/>
    </row>
    <row r="4498" spans="2:2" x14ac:dyDescent="0.2">
      <c r="B4498" s="3"/>
    </row>
    <row r="4499" spans="2:2" x14ac:dyDescent="0.2">
      <c r="B4499" s="3"/>
    </row>
    <row r="4500" spans="2:2" x14ac:dyDescent="0.2">
      <c r="B4500" s="3"/>
    </row>
    <row r="4501" spans="2:2" x14ac:dyDescent="0.2">
      <c r="B4501" s="3"/>
    </row>
    <row r="4502" spans="2:2" x14ac:dyDescent="0.2">
      <c r="B4502" s="3"/>
    </row>
    <row r="4503" spans="2:2" x14ac:dyDescent="0.2">
      <c r="B4503" s="3"/>
    </row>
    <row r="4504" spans="2:2" x14ac:dyDescent="0.2">
      <c r="B4504" s="3"/>
    </row>
    <row r="4505" spans="2:2" x14ac:dyDescent="0.2">
      <c r="B4505" s="3"/>
    </row>
    <row r="4506" spans="2:2" x14ac:dyDescent="0.2">
      <c r="B4506" s="3"/>
    </row>
    <row r="4507" spans="2:2" x14ac:dyDescent="0.2">
      <c r="B4507" s="3"/>
    </row>
    <row r="4508" spans="2:2" x14ac:dyDescent="0.2">
      <c r="B4508" s="3"/>
    </row>
    <row r="4509" spans="2:2" x14ac:dyDescent="0.2">
      <c r="B4509" s="3"/>
    </row>
    <row r="4510" spans="2:2" x14ac:dyDescent="0.2">
      <c r="B4510" s="3"/>
    </row>
    <row r="4511" spans="2:2" x14ac:dyDescent="0.2">
      <c r="B4511" s="3"/>
    </row>
    <row r="4512" spans="2:2" x14ac:dyDescent="0.2">
      <c r="B4512" s="3"/>
    </row>
    <row r="4513" spans="2:2" x14ac:dyDescent="0.2">
      <c r="B4513" s="3"/>
    </row>
    <row r="4514" spans="2:2" x14ac:dyDescent="0.2">
      <c r="B4514" s="3"/>
    </row>
    <row r="4515" spans="2:2" x14ac:dyDescent="0.2">
      <c r="B4515" s="3"/>
    </row>
    <row r="4516" spans="2:2" x14ac:dyDescent="0.2">
      <c r="B4516" s="3"/>
    </row>
    <row r="4517" spans="2:2" x14ac:dyDescent="0.2">
      <c r="B4517" s="3"/>
    </row>
    <row r="4518" spans="2:2" x14ac:dyDescent="0.2">
      <c r="B4518" s="3"/>
    </row>
    <row r="4519" spans="2:2" x14ac:dyDescent="0.2">
      <c r="B4519" s="3"/>
    </row>
    <row r="4520" spans="2:2" x14ac:dyDescent="0.2">
      <c r="B4520" s="3"/>
    </row>
    <row r="4521" spans="2:2" x14ac:dyDescent="0.2">
      <c r="B4521" s="3"/>
    </row>
    <row r="4522" spans="2:2" x14ac:dyDescent="0.2">
      <c r="B4522" s="3"/>
    </row>
    <row r="4523" spans="2:2" x14ac:dyDescent="0.2">
      <c r="B4523" s="3"/>
    </row>
    <row r="4524" spans="2:2" x14ac:dyDescent="0.2">
      <c r="B4524" s="3"/>
    </row>
    <row r="4525" spans="2:2" x14ac:dyDescent="0.2">
      <c r="B4525" s="3"/>
    </row>
    <row r="4526" spans="2:2" x14ac:dyDescent="0.2">
      <c r="B4526" s="3"/>
    </row>
    <row r="4527" spans="2:2" x14ac:dyDescent="0.2">
      <c r="B4527" s="3"/>
    </row>
    <row r="4528" spans="2:2" x14ac:dyDescent="0.2">
      <c r="B4528" s="3"/>
    </row>
    <row r="4529" spans="2:2" x14ac:dyDescent="0.2">
      <c r="B4529" s="3"/>
    </row>
    <row r="4530" spans="2:2" x14ac:dyDescent="0.2">
      <c r="B4530" s="3"/>
    </row>
    <row r="4531" spans="2:2" x14ac:dyDescent="0.2">
      <c r="B4531" s="3"/>
    </row>
    <row r="4532" spans="2:2" x14ac:dyDescent="0.2">
      <c r="B4532" s="3"/>
    </row>
    <row r="4533" spans="2:2" x14ac:dyDescent="0.2">
      <c r="B4533" s="3"/>
    </row>
    <row r="4534" spans="2:2" x14ac:dyDescent="0.2">
      <c r="B4534" s="3"/>
    </row>
    <row r="4535" spans="2:2" x14ac:dyDescent="0.2">
      <c r="B4535" s="3"/>
    </row>
    <row r="4536" spans="2:2" x14ac:dyDescent="0.2">
      <c r="B4536" s="3"/>
    </row>
    <row r="4537" spans="2:2" x14ac:dyDescent="0.2">
      <c r="B4537" s="3"/>
    </row>
    <row r="4538" spans="2:2" x14ac:dyDescent="0.2">
      <c r="B4538" s="3"/>
    </row>
    <row r="4539" spans="2:2" x14ac:dyDescent="0.2">
      <c r="B4539" s="3"/>
    </row>
    <row r="4540" spans="2:2" x14ac:dyDescent="0.2">
      <c r="B4540" s="3"/>
    </row>
    <row r="4541" spans="2:2" x14ac:dyDescent="0.2">
      <c r="B4541" s="3"/>
    </row>
    <row r="4542" spans="2:2" x14ac:dyDescent="0.2">
      <c r="B4542" s="3"/>
    </row>
    <row r="4543" spans="2:2" x14ac:dyDescent="0.2">
      <c r="B4543" s="3"/>
    </row>
    <row r="4544" spans="2:2" x14ac:dyDescent="0.2">
      <c r="B4544" s="3"/>
    </row>
    <row r="4545" spans="2:2" x14ac:dyDescent="0.2">
      <c r="B4545" s="3"/>
    </row>
    <row r="4546" spans="2:2" x14ac:dyDescent="0.2">
      <c r="B4546" s="3"/>
    </row>
    <row r="4547" spans="2:2" x14ac:dyDescent="0.2">
      <c r="B4547" s="3"/>
    </row>
    <row r="4548" spans="2:2" x14ac:dyDescent="0.2">
      <c r="B4548" s="3"/>
    </row>
    <row r="4549" spans="2:2" x14ac:dyDescent="0.2">
      <c r="B4549" s="3"/>
    </row>
    <row r="4550" spans="2:2" x14ac:dyDescent="0.2">
      <c r="B4550" s="3"/>
    </row>
    <row r="4551" spans="2:2" x14ac:dyDescent="0.2">
      <c r="B4551" s="3"/>
    </row>
    <row r="4552" spans="2:2" x14ac:dyDescent="0.2">
      <c r="B4552" s="3"/>
    </row>
    <row r="4553" spans="2:2" x14ac:dyDescent="0.2">
      <c r="B4553" s="3"/>
    </row>
    <row r="4554" spans="2:2" x14ac:dyDescent="0.2">
      <c r="B4554" s="3"/>
    </row>
    <row r="4555" spans="2:2" x14ac:dyDescent="0.2">
      <c r="B4555" s="3"/>
    </row>
    <row r="4556" spans="2:2" x14ac:dyDescent="0.2">
      <c r="B4556" s="3"/>
    </row>
    <row r="4557" spans="2:2" x14ac:dyDescent="0.2">
      <c r="B4557" s="3"/>
    </row>
    <row r="4558" spans="2:2" x14ac:dyDescent="0.2">
      <c r="B4558" s="3"/>
    </row>
    <row r="4559" spans="2:2" x14ac:dyDescent="0.2">
      <c r="B4559" s="3"/>
    </row>
    <row r="4560" spans="2:2" x14ac:dyDescent="0.2">
      <c r="B4560" s="3"/>
    </row>
    <row r="4561" spans="2:2" x14ac:dyDescent="0.2">
      <c r="B4561" s="3"/>
    </row>
    <row r="4562" spans="2:2" x14ac:dyDescent="0.2">
      <c r="B4562" s="3"/>
    </row>
    <row r="4563" spans="2:2" x14ac:dyDescent="0.2">
      <c r="B4563" s="3"/>
    </row>
    <row r="4564" spans="2:2" x14ac:dyDescent="0.2">
      <c r="B4564" s="3"/>
    </row>
    <row r="4565" spans="2:2" x14ac:dyDescent="0.2">
      <c r="B4565" s="3"/>
    </row>
    <row r="4566" spans="2:2" x14ac:dyDescent="0.2">
      <c r="B4566" s="3"/>
    </row>
    <row r="4567" spans="2:2" x14ac:dyDescent="0.2">
      <c r="B4567" s="3"/>
    </row>
    <row r="4568" spans="2:2" x14ac:dyDescent="0.2">
      <c r="B4568" s="3"/>
    </row>
    <row r="4569" spans="2:2" x14ac:dyDescent="0.2">
      <c r="B4569" s="3"/>
    </row>
    <row r="4570" spans="2:2" x14ac:dyDescent="0.2">
      <c r="B4570" s="3"/>
    </row>
    <row r="4571" spans="2:2" x14ac:dyDescent="0.2">
      <c r="B4571" s="3"/>
    </row>
    <row r="4572" spans="2:2" x14ac:dyDescent="0.2">
      <c r="B4572" s="3"/>
    </row>
    <row r="4573" spans="2:2" x14ac:dyDescent="0.2">
      <c r="B4573" s="3"/>
    </row>
    <row r="4574" spans="2:2" x14ac:dyDescent="0.2">
      <c r="B4574" s="3"/>
    </row>
    <row r="4575" spans="2:2" x14ac:dyDescent="0.2">
      <c r="B4575" s="3"/>
    </row>
    <row r="4576" spans="2:2" x14ac:dyDescent="0.2">
      <c r="B4576" s="3"/>
    </row>
    <row r="4577" spans="2:2" x14ac:dyDescent="0.2">
      <c r="B4577" s="3"/>
    </row>
    <row r="4578" spans="2:2" x14ac:dyDescent="0.2">
      <c r="B4578" s="3"/>
    </row>
    <row r="4579" spans="2:2" x14ac:dyDescent="0.2">
      <c r="B4579" s="3"/>
    </row>
    <row r="4580" spans="2:2" x14ac:dyDescent="0.2">
      <c r="B4580" s="3"/>
    </row>
    <row r="4581" spans="2:2" x14ac:dyDescent="0.2">
      <c r="B4581" s="3"/>
    </row>
    <row r="4582" spans="2:2" x14ac:dyDescent="0.2">
      <c r="B4582" s="3"/>
    </row>
    <row r="4583" spans="2:2" x14ac:dyDescent="0.2">
      <c r="B4583" s="3"/>
    </row>
    <row r="4584" spans="2:2" x14ac:dyDescent="0.2">
      <c r="B4584" s="3"/>
    </row>
    <row r="4585" spans="2:2" x14ac:dyDescent="0.2">
      <c r="B4585" s="3"/>
    </row>
    <row r="4586" spans="2:2" x14ac:dyDescent="0.2">
      <c r="B4586" s="3"/>
    </row>
    <row r="4587" spans="2:2" x14ac:dyDescent="0.2">
      <c r="B4587" s="3"/>
    </row>
    <row r="4588" spans="2:2" x14ac:dyDescent="0.2">
      <c r="B4588" s="3"/>
    </row>
    <row r="4589" spans="2:2" x14ac:dyDescent="0.2">
      <c r="B4589" s="3"/>
    </row>
    <row r="4590" spans="2:2" x14ac:dyDescent="0.2">
      <c r="B4590" s="3"/>
    </row>
    <row r="4591" spans="2:2" x14ac:dyDescent="0.2">
      <c r="B4591" s="3"/>
    </row>
    <row r="4592" spans="2:2" x14ac:dyDescent="0.2">
      <c r="B4592" s="3"/>
    </row>
    <row r="4593" spans="2:2" x14ac:dyDescent="0.2">
      <c r="B4593" s="3"/>
    </row>
    <row r="4594" spans="2:2" x14ac:dyDescent="0.2">
      <c r="B4594" s="3"/>
    </row>
    <row r="4595" spans="2:2" x14ac:dyDescent="0.2">
      <c r="B4595" s="3"/>
    </row>
    <row r="4596" spans="2:2" x14ac:dyDescent="0.2">
      <c r="B4596" s="3"/>
    </row>
    <row r="4597" spans="2:2" x14ac:dyDescent="0.2">
      <c r="B4597" s="3"/>
    </row>
    <row r="4598" spans="2:2" x14ac:dyDescent="0.2">
      <c r="B4598" s="3"/>
    </row>
    <row r="4599" spans="2:2" x14ac:dyDescent="0.2">
      <c r="B4599" s="3"/>
    </row>
    <row r="4600" spans="2:2" x14ac:dyDescent="0.2">
      <c r="B4600" s="3"/>
    </row>
    <row r="4601" spans="2:2" x14ac:dyDescent="0.2">
      <c r="B4601" s="3"/>
    </row>
    <row r="4602" spans="2:2" x14ac:dyDescent="0.2">
      <c r="B4602" s="3"/>
    </row>
    <row r="4603" spans="2:2" x14ac:dyDescent="0.2">
      <c r="B4603" s="3"/>
    </row>
    <row r="4604" spans="2:2" x14ac:dyDescent="0.2">
      <c r="B4604" s="3"/>
    </row>
    <row r="4605" spans="2:2" x14ac:dyDescent="0.2">
      <c r="B4605" s="3"/>
    </row>
    <row r="4606" spans="2:2" x14ac:dyDescent="0.2">
      <c r="B4606" s="3"/>
    </row>
    <row r="4607" spans="2:2" x14ac:dyDescent="0.2">
      <c r="B4607" s="3"/>
    </row>
    <row r="4608" spans="2:2" x14ac:dyDescent="0.2">
      <c r="B4608" s="3"/>
    </row>
    <row r="4609" spans="2:2" x14ac:dyDescent="0.2">
      <c r="B4609" s="3"/>
    </row>
    <row r="4610" spans="2:2" x14ac:dyDescent="0.2">
      <c r="B4610" s="3"/>
    </row>
    <row r="4611" spans="2:2" x14ac:dyDescent="0.2">
      <c r="B4611" s="3"/>
    </row>
    <row r="4612" spans="2:2" x14ac:dyDescent="0.2">
      <c r="B4612" s="3"/>
    </row>
    <row r="4613" spans="2:2" x14ac:dyDescent="0.2">
      <c r="B4613" s="3"/>
    </row>
    <row r="4614" spans="2:2" x14ac:dyDescent="0.2">
      <c r="B4614" s="3"/>
    </row>
    <row r="4615" spans="2:2" x14ac:dyDescent="0.2">
      <c r="B4615" s="3"/>
    </row>
    <row r="4616" spans="2:2" x14ac:dyDescent="0.2">
      <c r="B4616" s="3"/>
    </row>
    <row r="4617" spans="2:2" x14ac:dyDescent="0.2">
      <c r="B4617" s="3"/>
    </row>
    <row r="4618" spans="2:2" x14ac:dyDescent="0.2">
      <c r="B4618" s="3"/>
    </row>
    <row r="4619" spans="2:2" x14ac:dyDescent="0.2">
      <c r="B4619" s="3"/>
    </row>
    <row r="4620" spans="2:2" x14ac:dyDescent="0.2">
      <c r="B4620" s="3"/>
    </row>
    <row r="4621" spans="2:2" x14ac:dyDescent="0.2">
      <c r="B4621" s="3"/>
    </row>
    <row r="4622" spans="2:2" x14ac:dyDescent="0.2">
      <c r="B4622" s="3"/>
    </row>
    <row r="4623" spans="2:2" x14ac:dyDescent="0.2">
      <c r="B4623" s="3"/>
    </row>
    <row r="4624" spans="2:2" x14ac:dyDescent="0.2">
      <c r="B4624" s="3"/>
    </row>
    <row r="4625" spans="2:2" x14ac:dyDescent="0.2">
      <c r="B4625" s="3"/>
    </row>
    <row r="4626" spans="2:2" x14ac:dyDescent="0.2">
      <c r="B4626" s="3"/>
    </row>
    <row r="4627" spans="2:2" x14ac:dyDescent="0.2">
      <c r="B4627" s="3"/>
    </row>
    <row r="4628" spans="2:2" x14ac:dyDescent="0.2">
      <c r="B4628" s="3"/>
    </row>
    <row r="4629" spans="2:2" x14ac:dyDescent="0.2">
      <c r="B4629" s="3"/>
    </row>
    <row r="4630" spans="2:2" x14ac:dyDescent="0.2">
      <c r="B4630" s="3"/>
    </row>
    <row r="4631" spans="2:2" x14ac:dyDescent="0.2">
      <c r="B4631" s="3"/>
    </row>
    <row r="4632" spans="2:2" x14ac:dyDescent="0.2">
      <c r="B4632" s="3"/>
    </row>
    <row r="4633" spans="2:2" x14ac:dyDescent="0.2">
      <c r="B4633" s="3"/>
    </row>
    <row r="4634" spans="2:2" x14ac:dyDescent="0.2">
      <c r="B4634" s="3"/>
    </row>
    <row r="4635" spans="2:2" x14ac:dyDescent="0.2">
      <c r="B4635" s="3"/>
    </row>
    <row r="4636" spans="2:2" x14ac:dyDescent="0.2">
      <c r="B4636" s="3"/>
    </row>
    <row r="4637" spans="2:2" x14ac:dyDescent="0.2">
      <c r="B4637" s="3"/>
    </row>
    <row r="4638" spans="2:2" x14ac:dyDescent="0.2">
      <c r="B4638" s="3"/>
    </row>
    <row r="4639" spans="2:2" x14ac:dyDescent="0.2">
      <c r="B4639" s="3"/>
    </row>
    <row r="4640" spans="2:2" x14ac:dyDescent="0.2">
      <c r="B4640" s="3"/>
    </row>
    <row r="4641" spans="2:2" x14ac:dyDescent="0.2">
      <c r="B4641" s="3"/>
    </row>
    <row r="4642" spans="2:2" x14ac:dyDescent="0.2">
      <c r="B4642" s="3"/>
    </row>
    <row r="4643" spans="2:2" x14ac:dyDescent="0.2">
      <c r="B4643" s="3"/>
    </row>
    <row r="4644" spans="2:2" x14ac:dyDescent="0.2">
      <c r="B4644" s="3"/>
    </row>
    <row r="4645" spans="2:2" x14ac:dyDescent="0.2">
      <c r="B4645" s="3"/>
    </row>
    <row r="4646" spans="2:2" x14ac:dyDescent="0.2">
      <c r="B4646" s="3"/>
    </row>
    <row r="4647" spans="2:2" x14ac:dyDescent="0.2">
      <c r="B4647" s="3"/>
    </row>
    <row r="4648" spans="2:2" x14ac:dyDescent="0.2">
      <c r="B4648" s="3"/>
    </row>
    <row r="4649" spans="2:2" x14ac:dyDescent="0.2">
      <c r="B4649" s="3"/>
    </row>
    <row r="4650" spans="2:2" x14ac:dyDescent="0.2">
      <c r="B4650" s="3"/>
    </row>
    <row r="4651" spans="2:2" x14ac:dyDescent="0.2">
      <c r="B4651" s="3"/>
    </row>
    <row r="4652" spans="2:2" x14ac:dyDescent="0.2">
      <c r="B4652" s="3"/>
    </row>
    <row r="4653" spans="2:2" x14ac:dyDescent="0.2">
      <c r="B4653" s="3"/>
    </row>
    <row r="4654" spans="2:2" x14ac:dyDescent="0.2">
      <c r="B4654" s="3"/>
    </row>
    <row r="4655" spans="2:2" x14ac:dyDescent="0.2">
      <c r="B4655" s="3"/>
    </row>
    <row r="4656" spans="2:2" x14ac:dyDescent="0.2">
      <c r="B4656" s="3"/>
    </row>
    <row r="4657" spans="2:2" x14ac:dyDescent="0.2">
      <c r="B4657" s="3"/>
    </row>
    <row r="4658" spans="2:2" x14ac:dyDescent="0.2">
      <c r="B4658" s="3"/>
    </row>
    <row r="4659" spans="2:2" x14ac:dyDescent="0.2">
      <c r="B4659" s="3"/>
    </row>
    <row r="4660" spans="2:2" x14ac:dyDescent="0.2">
      <c r="B4660" s="3"/>
    </row>
    <row r="4661" spans="2:2" x14ac:dyDescent="0.2">
      <c r="B4661" s="3"/>
    </row>
    <row r="4662" spans="2:2" x14ac:dyDescent="0.2">
      <c r="B4662" s="3"/>
    </row>
    <row r="4663" spans="2:2" x14ac:dyDescent="0.2">
      <c r="B4663" s="3"/>
    </row>
    <row r="4664" spans="2:2" x14ac:dyDescent="0.2">
      <c r="B4664" s="3"/>
    </row>
    <row r="4665" spans="2:2" x14ac:dyDescent="0.2">
      <c r="B4665" s="3"/>
    </row>
    <row r="4666" spans="2:2" x14ac:dyDescent="0.2">
      <c r="B4666" s="3"/>
    </row>
    <row r="4667" spans="2:2" x14ac:dyDescent="0.2">
      <c r="B4667" s="3"/>
    </row>
    <row r="4668" spans="2:2" x14ac:dyDescent="0.2">
      <c r="B4668" s="3"/>
    </row>
    <row r="4669" spans="2:2" x14ac:dyDescent="0.2">
      <c r="B4669" s="3"/>
    </row>
    <row r="4670" spans="2:2" x14ac:dyDescent="0.2">
      <c r="B4670" s="3"/>
    </row>
    <row r="4671" spans="2:2" x14ac:dyDescent="0.2">
      <c r="B4671" s="3"/>
    </row>
    <row r="4672" spans="2:2" x14ac:dyDescent="0.2">
      <c r="B4672" s="3"/>
    </row>
    <row r="4673" spans="2:2" x14ac:dyDescent="0.2">
      <c r="B4673" s="3"/>
    </row>
  </sheetData>
  <sheetProtection sheet="1"/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673"/>
  <sheetViews>
    <sheetView workbookViewId="0">
      <pane xSplit="13" ySplit="21" topLeftCell="N295" activePane="bottomRight" state="frozen"/>
      <selection pane="topRight" activeCell="N1" sqref="N1"/>
      <selection pane="bottomLeft" activeCell="A22" sqref="A22"/>
      <selection pane="bottomRight" activeCell="Q317" sqref="Q317"/>
    </sheetView>
  </sheetViews>
  <sheetFormatPr defaultRowHeight="12.75" x14ac:dyDescent="0.2"/>
  <cols>
    <col min="1" max="1" width="20.42578125" customWidth="1"/>
    <col min="2" max="2" width="4.42578125" customWidth="1"/>
    <col min="3" max="4" width="13.140625" bestFit="1" customWidth="1"/>
    <col min="5" max="5" width="9.140625" style="19"/>
    <col min="7" max="7" width="9.140625" style="19"/>
    <col min="8" max="16" width="8.85546875" customWidth="1"/>
    <col min="17" max="17" width="10.140625" bestFit="1" customWidth="1"/>
    <col min="18" max="18" width="10.140625" style="3" customWidth="1"/>
    <col min="19" max="20" width="9.140625" style="19"/>
    <col min="21" max="21" width="12.42578125" bestFit="1" customWidth="1"/>
    <col min="25" max="25" width="9.140625" style="3"/>
  </cols>
  <sheetData>
    <row r="1" spans="1:26" ht="21" thickBot="1" x14ac:dyDescent="0.35">
      <c r="A1" s="14" t="s">
        <v>60</v>
      </c>
      <c r="B1" s="3"/>
      <c r="X1" s="2" t="s">
        <v>1016</v>
      </c>
      <c r="Y1" s="2" t="s">
        <v>1033</v>
      </c>
      <c r="Z1" s="2" t="s">
        <v>1034</v>
      </c>
    </row>
    <row r="2" spans="1:26" ht="13.5" thickBot="1" x14ac:dyDescent="0.25">
      <c r="A2" t="s">
        <v>2</v>
      </c>
      <c r="B2" s="3" t="s">
        <v>29</v>
      </c>
      <c r="C2" s="79" t="s">
        <v>1035</v>
      </c>
      <c r="T2"/>
      <c r="U2" s="2" t="s">
        <v>1017</v>
      </c>
      <c r="V2" s="2" t="s">
        <v>1018</v>
      </c>
      <c r="X2">
        <v>-30000</v>
      </c>
      <c r="Y2">
        <f t="shared" ref="Y2:Y33" si="0">U$3*SIN((2*PI()/U$4)*(X2-U$5))+U$6</f>
        <v>-2.1300376617586735E-4</v>
      </c>
      <c r="Z2">
        <f t="shared" ref="Z2:Z33" si="1">V$3*SIN((2*PI()/U$4)*(X2-U$5))+U$6</f>
        <v>2.2453502868413952E-2</v>
      </c>
    </row>
    <row r="3" spans="1:26" ht="13.5" thickBot="1" x14ac:dyDescent="0.25">
      <c r="B3" s="3"/>
      <c r="C3" t="s">
        <v>28</v>
      </c>
      <c r="T3" t="s">
        <v>1019</v>
      </c>
      <c r="U3" s="3">
        <v>1.5367873492275497E-2</v>
      </c>
      <c r="V3" s="3">
        <v>-1.3650906829641379E-2</v>
      </c>
      <c r="X3">
        <v>-29500</v>
      </c>
      <c r="Y3">
        <f t="shared" si="0"/>
        <v>3.3674056885922322E-3</v>
      </c>
      <c r="Z3">
        <f t="shared" si="1"/>
        <v>1.9273112562391888E-2</v>
      </c>
    </row>
    <row r="4" spans="1:26" ht="13.5" thickBot="1" x14ac:dyDescent="0.25">
      <c r="A4" s="1" t="s">
        <v>3</v>
      </c>
      <c r="B4" s="3"/>
      <c r="C4" s="9">
        <v>27534.072800000002</v>
      </c>
      <c r="D4" s="10">
        <v>1.5422075</v>
      </c>
      <c r="T4" t="s">
        <v>1020</v>
      </c>
      <c r="U4" s="3">
        <v>9932.0052258052274</v>
      </c>
      <c r="V4" s="3"/>
      <c r="X4">
        <v>-29000</v>
      </c>
      <c r="Y4">
        <f t="shared" si="0"/>
        <v>7.7835902581584945E-3</v>
      </c>
      <c r="Z4">
        <f t="shared" si="1"/>
        <v>1.5350323626632459E-2</v>
      </c>
    </row>
    <row r="5" spans="1:26" x14ac:dyDescent="0.2">
      <c r="T5" t="s">
        <v>1021</v>
      </c>
      <c r="U5" s="3">
        <v>-8718.9902854547945</v>
      </c>
      <c r="V5" s="3"/>
      <c r="X5">
        <v>-28500</v>
      </c>
      <c r="Y5">
        <f t="shared" si="0"/>
        <v>1.2597373469511673E-2</v>
      </c>
      <c r="Z5">
        <f t="shared" si="1"/>
        <v>1.1074357524406029E-2</v>
      </c>
    </row>
    <row r="6" spans="1:26" x14ac:dyDescent="0.2">
      <c r="A6" s="1" t="s">
        <v>4</v>
      </c>
      <c r="T6" t="s">
        <v>1022</v>
      </c>
      <c r="U6" s="3">
        <v>1.1790809027055607E-2</v>
      </c>
      <c r="V6" s="3"/>
      <c r="X6">
        <v>-28000</v>
      </c>
      <c r="Y6">
        <f t="shared" si="0"/>
        <v>1.7331128874715822E-2</v>
      </c>
      <c r="Z6">
        <f t="shared" si="1"/>
        <v>6.869478168571033E-3</v>
      </c>
    </row>
    <row r="7" spans="1:26" x14ac:dyDescent="0.2">
      <c r="A7" t="s">
        <v>5</v>
      </c>
      <c r="C7">
        <v>53651.34418</v>
      </c>
      <c r="D7" s="80" t="s">
        <v>1032</v>
      </c>
      <c r="X7">
        <v>-27500</v>
      </c>
      <c r="Y7">
        <f t="shared" si="0"/>
        <v>2.1515170432602079E-2</v>
      </c>
      <c r="Z7">
        <f t="shared" si="1"/>
        <v>3.1528962025129705E-3</v>
      </c>
    </row>
    <row r="8" spans="1:26" x14ac:dyDescent="0.2">
      <c r="A8" t="s">
        <v>6</v>
      </c>
      <c r="C8">
        <v>1.5422075</v>
      </c>
      <c r="D8" s="80" t="s">
        <v>1032</v>
      </c>
      <c r="T8" s="19" t="s">
        <v>1029</v>
      </c>
      <c r="U8" s="78">
        <f>U4*C8</f>
        <v>15317.212949276014</v>
      </c>
      <c r="V8" t="s">
        <v>1030</v>
      </c>
      <c r="X8">
        <v>-27000</v>
      </c>
      <c r="Y8">
        <f t="shared" si="0"/>
        <v>2.4734355038554451E-2</v>
      </c>
      <c r="Z8">
        <f t="shared" si="1"/>
        <v>2.9337311069678462E-4</v>
      </c>
    </row>
    <row r="9" spans="1:26" x14ac:dyDescent="0.2">
      <c r="A9" s="17" t="s">
        <v>65</v>
      </c>
      <c r="B9" s="17"/>
      <c r="C9" s="27">
        <v>274</v>
      </c>
      <c r="D9" s="27">
        <v>280</v>
      </c>
      <c r="U9" s="78">
        <f>U8/365.24</f>
        <v>41.937391713054467</v>
      </c>
      <c r="V9" t="s">
        <v>1031</v>
      </c>
      <c r="X9">
        <v>-26500</v>
      </c>
      <c r="Y9">
        <f t="shared" si="0"/>
        <v>2.6669273271524428E-2</v>
      </c>
      <c r="Z9">
        <f t="shared" si="1"/>
        <v>-1.4253675162691996E-3</v>
      </c>
    </row>
    <row r="10" spans="1:26" ht="13.5" thickBot="1" x14ac:dyDescent="0.25">
      <c r="C10" s="2" t="s">
        <v>26</v>
      </c>
      <c r="D10" s="2" t="s">
        <v>27</v>
      </c>
      <c r="X10">
        <v>-26000</v>
      </c>
      <c r="Y10">
        <f t="shared" si="0"/>
        <v>2.7127941387732217E-2</v>
      </c>
      <c r="Z10">
        <f t="shared" si="1"/>
        <v>-1.8327912059050381E-3</v>
      </c>
    </row>
    <row r="11" spans="1:26" x14ac:dyDescent="0.2">
      <c r="A11" t="s">
        <v>7</v>
      </c>
      <c r="C11" s="15" t="e">
        <f ca="1">INTERCEPT(INDIRECT(C14):S$926,INDIRECT(C13):$F$926)</f>
        <v>#N/A</v>
      </c>
      <c r="D11" s="15" t="e">
        <f ca="1">INTERCEPT(INDIRECT(D14):T$926,INDIRECT(D13):$F$926)</f>
        <v>#N/A</v>
      </c>
      <c r="X11">
        <v>-25500</v>
      </c>
      <c r="Y11">
        <f t="shared" si="0"/>
        <v>2.606485006249341E-2</v>
      </c>
      <c r="Z11">
        <f t="shared" si="1"/>
        <v>-8.8847313616498107E-4</v>
      </c>
    </row>
    <row r="12" spans="1:26" x14ac:dyDescent="0.2">
      <c r="A12" t="s">
        <v>8</v>
      </c>
      <c r="C12" s="15" t="e">
        <f ca="1">SLOPE(INDIRECT(C14):S$926,INDIRECT(C13):$F$926)</f>
        <v>#N/A</v>
      </c>
      <c r="D12" s="15" t="e">
        <f ca="1">SLOPE(INDIRECT(D14):T$926,INDIRECT(D13):$F$926)</f>
        <v>#N/A</v>
      </c>
      <c r="X12">
        <v>-25000</v>
      </c>
      <c r="Y12">
        <f t="shared" si="0"/>
        <v>2.3585479852619919E-2</v>
      </c>
      <c r="Z12">
        <f t="shared" si="1"/>
        <v>1.3138908895529277E-3</v>
      </c>
    </row>
    <row r="13" spans="1:26" x14ac:dyDescent="0.2">
      <c r="C13" s="27" t="str">
        <f>"F"&amp;C9</f>
        <v>F274</v>
      </c>
      <c r="D13" s="27" t="str">
        <f>"F"&amp;D9</f>
        <v>F280</v>
      </c>
      <c r="X13">
        <v>-24500</v>
      </c>
      <c r="Y13">
        <f t="shared" si="0"/>
        <v>1.9935835352516224E-2</v>
      </c>
      <c r="Z13">
        <f t="shared" si="1"/>
        <v>4.5557809960319147E-3</v>
      </c>
    </row>
    <row r="14" spans="1:26" x14ac:dyDescent="0.2">
      <c r="A14" t="s">
        <v>9</v>
      </c>
      <c r="C14" s="27" t="str">
        <f>"R"&amp;C9</f>
        <v>R274</v>
      </c>
      <c r="D14" s="27" t="str">
        <f>"S"&amp;D9</f>
        <v>S280</v>
      </c>
      <c r="X14">
        <v>-24000</v>
      </c>
      <c r="Y14">
        <f t="shared" si="0"/>
        <v>1.5478036471259778E-2</v>
      </c>
      <c r="Z14">
        <f t="shared" si="1"/>
        <v>8.515534908887748E-3</v>
      </c>
    </row>
    <row r="15" spans="1:26" x14ac:dyDescent="0.2">
      <c r="A15" s="4" t="s">
        <v>10</v>
      </c>
      <c r="C15" s="5" t="e">
        <f ca="1">($C7+C11)+($C8+C12)*INT(MAX($F21:$F3524))</f>
        <v>#N/A</v>
      </c>
      <c r="D15" s="5" t="e">
        <f ca="1">($C7+D11)+($C8+D12)*INT(MAX($F21:$F3524))</f>
        <v>#N/A</v>
      </c>
      <c r="Q15" t="s">
        <v>100</v>
      </c>
      <c r="R15" s="3">
        <v>0.2</v>
      </c>
      <c r="X15">
        <v>-23500</v>
      </c>
      <c r="Y15">
        <f t="shared" si="0"/>
        <v>1.0654388678744985E-2</v>
      </c>
      <c r="Z15">
        <f t="shared" si="1"/>
        <v>1.2800263477724689E-2</v>
      </c>
    </row>
    <row r="16" spans="1:26" x14ac:dyDescent="0.2">
      <c r="A16" s="1" t="s">
        <v>11</v>
      </c>
      <c r="C16" s="6" t="e">
        <f ca="1">+$C8+C12</f>
        <v>#N/A</v>
      </c>
      <c r="D16" s="15" t="e">
        <f ca="1">+$C8+D12</f>
        <v>#N/A</v>
      </c>
      <c r="Q16" t="s">
        <v>74</v>
      </c>
      <c r="R16" s="3">
        <v>0.1</v>
      </c>
      <c r="X16">
        <v>-23000</v>
      </c>
      <c r="Y16">
        <f t="shared" si="0"/>
        <v>5.9434971925477467E-3</v>
      </c>
      <c r="Z16">
        <f t="shared" si="1"/>
        <v>1.6984833372508962E-2</v>
      </c>
    </row>
    <row r="17" spans="1:26" ht="13.5" thickBot="1" x14ac:dyDescent="0.25">
      <c r="A17" s="17" t="s">
        <v>59</v>
      </c>
      <c r="C17">
        <f>COUNT(C21:C2182)</f>
        <v>297</v>
      </c>
      <c r="Q17" t="s">
        <v>97</v>
      </c>
      <c r="R17" s="3">
        <v>1</v>
      </c>
      <c r="U17" s="3">
        <f>SUM(U21:U535)</f>
        <v>6.1624875600718417E-4</v>
      </c>
      <c r="V17" s="3">
        <f>SUM(V21:V535)</f>
        <v>9.5714926723989606E-5</v>
      </c>
      <c r="X17">
        <v>-22500</v>
      </c>
      <c r="Y17">
        <f t="shared" si="0"/>
        <v>1.8127794821248856E-3</v>
      </c>
      <c r="Z17">
        <f t="shared" si="1"/>
        <v>2.0654049066721629E-2</v>
      </c>
    </row>
    <row r="18" spans="1:26" ht="15.75" thickTop="1" thickBot="1" x14ac:dyDescent="0.25">
      <c r="A18" s="1" t="s">
        <v>12</v>
      </c>
      <c r="C18" s="7" t="e">
        <f ca="1">+C15</f>
        <v>#N/A</v>
      </c>
      <c r="D18" s="8" t="e">
        <f ca="1">+C16</f>
        <v>#N/A</v>
      </c>
      <c r="E18" s="44">
        <f>S19</f>
        <v>71</v>
      </c>
      <c r="Q18" t="s">
        <v>95</v>
      </c>
      <c r="R18" s="3">
        <v>1</v>
      </c>
      <c r="U18" s="3" t="s">
        <v>1023</v>
      </c>
      <c r="V18" s="3" t="s">
        <v>1023</v>
      </c>
      <c r="X18">
        <v>-22000</v>
      </c>
      <c r="Y18">
        <f t="shared" si="0"/>
        <v>-1.3279121719302085E-3</v>
      </c>
      <c r="Z18">
        <f t="shared" si="1"/>
        <v>2.3443848785706052E-2</v>
      </c>
    </row>
    <row r="19" spans="1:26" ht="13.5" thickBot="1" x14ac:dyDescent="0.25">
      <c r="A19" s="1" t="s">
        <v>13</v>
      </c>
      <c r="C19" s="9" t="e">
        <f ca="1">D15</f>
        <v>#N/A</v>
      </c>
      <c r="D19" s="10" t="e">
        <f ca="1">D16</f>
        <v>#N/A</v>
      </c>
      <c r="E19" s="44">
        <f>T19</f>
        <v>70</v>
      </c>
      <c r="S19" s="3">
        <f>COUNT(S21:S174)</f>
        <v>71</v>
      </c>
      <c r="T19" s="3">
        <f>COUNT(T21:T174)</f>
        <v>70</v>
      </c>
      <c r="U19" s="3"/>
      <c r="X19">
        <v>-21500</v>
      </c>
      <c r="Y19">
        <f t="shared" si="0"/>
        <v>-3.1669564661797791E-3</v>
      </c>
      <c r="Z19">
        <f t="shared" si="1"/>
        <v>2.5077426933587284E-2</v>
      </c>
    </row>
    <row r="20" spans="1:26" ht="13.5" thickBot="1" x14ac:dyDescent="0.25">
      <c r="A20" s="2" t="s">
        <v>14</v>
      </c>
      <c r="B20" s="2" t="s">
        <v>15</v>
      </c>
      <c r="C20" s="2" t="s">
        <v>16</v>
      </c>
      <c r="D20" s="2" t="s">
        <v>17</v>
      </c>
      <c r="E20" s="65" t="s">
        <v>20</v>
      </c>
      <c r="F20" s="2" t="s">
        <v>21</v>
      </c>
      <c r="G20" s="65" t="s">
        <v>22</v>
      </c>
      <c r="H20" s="11" t="s">
        <v>100</v>
      </c>
      <c r="I20" s="11" t="s">
        <v>74</v>
      </c>
      <c r="J20" s="11" t="s">
        <v>97</v>
      </c>
      <c r="K20" s="11" t="s">
        <v>95</v>
      </c>
      <c r="L20" s="11" t="s">
        <v>1024</v>
      </c>
      <c r="M20" s="11" t="s">
        <v>1025</v>
      </c>
      <c r="N20" s="11" t="s">
        <v>1026</v>
      </c>
      <c r="O20" s="11" t="s">
        <v>23</v>
      </c>
      <c r="P20" s="12" t="s">
        <v>24</v>
      </c>
      <c r="Q20" s="2" t="s">
        <v>25</v>
      </c>
      <c r="R20" s="2" t="s">
        <v>1028</v>
      </c>
      <c r="S20" s="74" t="s">
        <v>26</v>
      </c>
      <c r="T20" s="75" t="s">
        <v>27</v>
      </c>
      <c r="U20" s="74" t="s">
        <v>26</v>
      </c>
      <c r="V20" s="75" t="s">
        <v>27</v>
      </c>
      <c r="W20" s="40" t="s">
        <v>68</v>
      </c>
      <c r="X20">
        <v>-21000</v>
      </c>
      <c r="Y20">
        <f t="shared" si="0"/>
        <v>-3.5218823263578319E-3</v>
      </c>
      <c r="Z20">
        <f t="shared" si="1"/>
        <v>2.5392698909970757E-2</v>
      </c>
    </row>
    <row r="21" spans="1:26" x14ac:dyDescent="0.2">
      <c r="A21" s="62" t="s">
        <v>108</v>
      </c>
      <c r="B21" s="63" t="s">
        <v>18</v>
      </c>
      <c r="C21" s="64">
        <v>12395.785</v>
      </c>
      <c r="D21" s="64" t="s">
        <v>74</v>
      </c>
      <c r="E21" s="19">
        <f t="shared" ref="E21:E84" si="2">+(C21-C$7)/C$8</f>
        <v>-26750.97817900639</v>
      </c>
      <c r="F21">
        <f t="shared" ref="F21:F84" si="3">ROUND(2*E21,0)/2</f>
        <v>-26751</v>
      </c>
      <c r="G21" s="19">
        <f t="shared" ref="G21:G52" si="4">+C21-(C$7+F21*C$8)</f>
        <v>3.3652499998424901E-2</v>
      </c>
      <c r="H21">
        <f t="shared" ref="H21:H52" si="5">G21</f>
        <v>3.3652499998424901E-2</v>
      </c>
      <c r="O21">
        <f>U$3*SIN((2*PI()/U$4)*($F21-U$5))+U$6</f>
        <v>2.587373518938002E-2</v>
      </c>
      <c r="P21">
        <f t="shared" ref="P21:P84" si="6">V$3*SIN((2*PI()/U$4)*($F21-U$5))+U$6</f>
        <v>-7.1871046028526911E-4</v>
      </c>
      <c r="Q21" s="73" t="s">
        <v>1012</v>
      </c>
      <c r="R21" s="3">
        <f t="shared" ref="R21:R52" si="7">R$15</f>
        <v>0.2</v>
      </c>
      <c r="U21" s="3"/>
      <c r="V21" s="3"/>
      <c r="W21" s="41">
        <v>2.1019999998316052E-2</v>
      </c>
      <c r="X21">
        <v>-20500</v>
      </c>
      <c r="Y21">
        <f t="shared" si="0"/>
        <v>-2.3574737964409068E-3</v>
      </c>
      <c r="Z21">
        <f t="shared" si="1"/>
        <v>2.4358383240888421E-2</v>
      </c>
    </row>
    <row r="22" spans="1:26" x14ac:dyDescent="0.2">
      <c r="A22" s="62" t="s">
        <v>108</v>
      </c>
      <c r="B22" s="63" t="s">
        <v>19</v>
      </c>
      <c r="C22" s="64">
        <v>12519.903</v>
      </c>
      <c r="D22" s="64" t="s">
        <v>74</v>
      </c>
      <c r="E22" s="19">
        <f t="shared" si="2"/>
        <v>-26670.497439546885</v>
      </c>
      <c r="F22">
        <f t="shared" si="3"/>
        <v>-26670.5</v>
      </c>
      <c r="G22" s="19">
        <f t="shared" si="4"/>
        <v>3.948749998016865E-3</v>
      </c>
      <c r="H22">
        <f t="shared" si="5"/>
        <v>3.948749998016865E-3</v>
      </c>
      <c r="O22">
        <f t="shared" ref="O22:O85" si="8">U$3*SIN((2*PI()/U$4)*(F22-U$5))+U$6</f>
        <v>2.6168620157094286E-2</v>
      </c>
      <c r="P22">
        <f t="shared" si="6"/>
        <v>-9.8064957774043025E-4</v>
      </c>
      <c r="Q22" s="73" t="s">
        <v>1011</v>
      </c>
      <c r="R22" s="3">
        <f t="shared" si="7"/>
        <v>0.2</v>
      </c>
      <c r="T22" s="19">
        <f>G22</f>
        <v>3.948749998016865E-3</v>
      </c>
      <c r="U22" s="3"/>
      <c r="V22" s="3"/>
      <c r="W22" s="41"/>
      <c r="X22">
        <v>-20000</v>
      </c>
      <c r="Y22">
        <f t="shared" si="0"/>
        <v>2.1073581314295931E-4</v>
      </c>
      <c r="Z22">
        <f t="shared" si="1"/>
        <v>2.2077105345346092E-2</v>
      </c>
    </row>
    <row r="23" spans="1:26" x14ac:dyDescent="0.2">
      <c r="A23" s="62" t="s">
        <v>108</v>
      </c>
      <c r="B23" s="63" t="s">
        <v>19</v>
      </c>
      <c r="C23" s="64">
        <v>13105.936</v>
      </c>
      <c r="D23" s="64" t="s">
        <v>74</v>
      </c>
      <c r="E23" s="19">
        <f t="shared" si="2"/>
        <v>-26290.501232810759</v>
      </c>
      <c r="F23">
        <f t="shared" si="3"/>
        <v>-26290.5</v>
      </c>
      <c r="G23" s="19">
        <f t="shared" si="4"/>
        <v>-1.901249999718857E-3</v>
      </c>
      <c r="H23">
        <f t="shared" si="5"/>
        <v>-1.901249999718857E-3</v>
      </c>
      <c r="O23">
        <f t="shared" si="8"/>
        <v>2.70472180378852E-2</v>
      </c>
      <c r="P23">
        <f t="shared" si="6"/>
        <v>-1.7610866250277902E-3</v>
      </c>
      <c r="Q23" s="73" t="s">
        <v>1013</v>
      </c>
      <c r="R23" s="3">
        <f t="shared" si="7"/>
        <v>0.2</v>
      </c>
      <c r="T23" s="19">
        <f>G23</f>
        <v>-1.901249999718857E-3</v>
      </c>
      <c r="U23" s="3"/>
      <c r="V23" s="3"/>
      <c r="W23" s="41"/>
      <c r="X23">
        <v>-19500</v>
      </c>
      <c r="Y23">
        <f t="shared" si="0"/>
        <v>3.9279272096413263E-3</v>
      </c>
      <c r="Z23">
        <f t="shared" si="1"/>
        <v>1.8775214979899681E-2</v>
      </c>
    </row>
    <row r="24" spans="1:26" x14ac:dyDescent="0.2">
      <c r="A24" s="62" t="s">
        <v>108</v>
      </c>
      <c r="B24" s="63" t="s">
        <v>18</v>
      </c>
      <c r="C24" s="64">
        <v>13552.428</v>
      </c>
      <c r="D24" s="64" t="s">
        <v>74</v>
      </c>
      <c r="E24" s="19">
        <f t="shared" si="2"/>
        <v>-26000.986365323733</v>
      </c>
      <c r="F24">
        <f t="shared" si="3"/>
        <v>-26001</v>
      </c>
      <c r="G24" s="19">
        <f t="shared" si="4"/>
        <v>2.1027499999036081E-2</v>
      </c>
      <c r="H24">
        <f t="shared" si="5"/>
        <v>2.1027499999036081E-2</v>
      </c>
      <c r="O24">
        <f t="shared" si="8"/>
        <v>2.7128552939741854E-2</v>
      </c>
      <c r="P24">
        <f t="shared" si="6"/>
        <v>-1.8333344326246729E-3</v>
      </c>
      <c r="Q24" s="73" t="s">
        <v>1014</v>
      </c>
      <c r="R24" s="3">
        <f t="shared" si="7"/>
        <v>0.2</v>
      </c>
      <c r="S24" s="19">
        <f>G24</f>
        <v>2.1027499999036081E-2</v>
      </c>
      <c r="U24" s="3"/>
      <c r="V24" s="3"/>
      <c r="W24" s="41"/>
      <c r="X24">
        <v>-19000</v>
      </c>
      <c r="Y24">
        <f t="shared" si="0"/>
        <v>8.425278440536605E-3</v>
      </c>
      <c r="Z24">
        <f t="shared" si="1"/>
        <v>1.4780327680496615E-2</v>
      </c>
    </row>
    <row r="25" spans="1:26" x14ac:dyDescent="0.2">
      <c r="A25" s="62" t="s">
        <v>108</v>
      </c>
      <c r="B25" s="63" t="s">
        <v>18</v>
      </c>
      <c r="C25" s="64">
        <v>14801.618</v>
      </c>
      <c r="D25" s="64" t="s">
        <v>74</v>
      </c>
      <c r="E25" s="19">
        <f t="shared" si="2"/>
        <v>-25190.98511711297</v>
      </c>
      <c r="F25">
        <f t="shared" si="3"/>
        <v>-25191</v>
      </c>
      <c r="G25" s="19">
        <f t="shared" si="4"/>
        <v>2.2952500001338194E-2</v>
      </c>
      <c r="H25">
        <f t="shared" si="5"/>
        <v>2.2952500001338194E-2</v>
      </c>
      <c r="O25">
        <f t="shared" si="8"/>
        <v>2.4686981952342389E-2</v>
      </c>
      <c r="P25">
        <f t="shared" si="6"/>
        <v>3.3545346660539092E-4</v>
      </c>
      <c r="Q25" s="73" t="s">
        <v>1015</v>
      </c>
      <c r="R25" s="3">
        <f t="shared" si="7"/>
        <v>0.2</v>
      </c>
      <c r="S25" s="19">
        <f>G25</f>
        <v>2.2952500001338194E-2</v>
      </c>
      <c r="U25" s="3"/>
      <c r="V25" s="3"/>
      <c r="W25" s="41"/>
      <c r="X25">
        <v>-18500</v>
      </c>
      <c r="Y25">
        <f t="shared" si="0"/>
        <v>1.3256559628158597E-2</v>
      </c>
      <c r="Z25">
        <f t="shared" si="1"/>
        <v>1.0488818553148791E-2</v>
      </c>
    </row>
    <row r="26" spans="1:26" x14ac:dyDescent="0.2">
      <c r="A26" s="62" t="s">
        <v>108</v>
      </c>
      <c r="B26" s="63" t="s">
        <v>19</v>
      </c>
      <c r="C26" s="64">
        <v>15357.574000000001</v>
      </c>
      <c r="D26" s="64" t="s">
        <v>74</v>
      </c>
      <c r="E26" s="19">
        <f t="shared" si="2"/>
        <v>-24830.491474072071</v>
      </c>
      <c r="F26">
        <f t="shared" si="3"/>
        <v>-24830.5</v>
      </c>
      <c r="G26" s="19">
        <f t="shared" si="4"/>
        <v>1.3148749996616971E-2</v>
      </c>
      <c r="H26">
        <f t="shared" si="5"/>
        <v>1.3148749996616971E-2</v>
      </c>
      <c r="O26">
        <f t="shared" si="8"/>
        <v>2.2463364197047662E-2</v>
      </c>
      <c r="P26">
        <f t="shared" si="6"/>
        <v>2.3106388308994155E-3</v>
      </c>
      <c r="Q26" s="13">
        <f t="shared" ref="Q26:Q89" si="9">C26-15018.5</f>
        <v>339.07400000000052</v>
      </c>
      <c r="R26" s="3">
        <f t="shared" si="7"/>
        <v>0.2</v>
      </c>
      <c r="T26" s="19">
        <f>G26</f>
        <v>1.3148749996616971E-2</v>
      </c>
      <c r="U26" s="3"/>
      <c r="V26" s="3"/>
      <c r="W26" s="41"/>
      <c r="X26">
        <v>-18000</v>
      </c>
      <c r="Y26">
        <f t="shared" si="0"/>
        <v>1.7942408164905541E-2</v>
      </c>
      <c r="Z26">
        <f t="shared" si="1"/>
        <v>6.3264936989589262E-3</v>
      </c>
    </row>
    <row r="27" spans="1:26" x14ac:dyDescent="0.2">
      <c r="A27" s="62" t="s">
        <v>108</v>
      </c>
      <c r="B27" s="63" t="s">
        <v>18</v>
      </c>
      <c r="C27" s="64">
        <v>15603.574000000001</v>
      </c>
      <c r="D27" s="64" t="s">
        <v>74</v>
      </c>
      <c r="E27" s="19">
        <f t="shared" si="2"/>
        <v>-24670.979864901448</v>
      </c>
      <c r="F27">
        <f t="shared" si="3"/>
        <v>-24671</v>
      </c>
      <c r="G27" s="19">
        <f t="shared" si="4"/>
        <v>3.1052500002260786E-2</v>
      </c>
      <c r="H27">
        <f t="shared" si="5"/>
        <v>3.1052500002260786E-2</v>
      </c>
      <c r="O27">
        <f t="shared" si="8"/>
        <v>2.1295239055326931E-2</v>
      </c>
      <c r="P27">
        <f t="shared" si="6"/>
        <v>3.3482558755091613E-3</v>
      </c>
      <c r="Q27" s="13">
        <f t="shared" si="9"/>
        <v>585.07400000000052</v>
      </c>
      <c r="R27" s="3">
        <f t="shared" si="7"/>
        <v>0.2</v>
      </c>
      <c r="S27" s="19">
        <f>G27</f>
        <v>3.1052500002260786E-2</v>
      </c>
      <c r="U27" s="3"/>
      <c r="V27" s="3"/>
      <c r="W27" s="41"/>
      <c r="X27">
        <v>-17500</v>
      </c>
      <c r="Y27">
        <f t="shared" si="0"/>
        <v>2.2017891357735953E-2</v>
      </c>
      <c r="Z27">
        <f t="shared" si="1"/>
        <v>2.7063414782199126E-3</v>
      </c>
    </row>
    <row r="28" spans="1:26" x14ac:dyDescent="0.2">
      <c r="A28" s="62" t="s">
        <v>108</v>
      </c>
      <c r="B28" s="63" t="s">
        <v>18</v>
      </c>
      <c r="C28" s="64">
        <v>16451.787</v>
      </c>
      <c r="D28" s="64" t="s">
        <v>74</v>
      </c>
      <c r="E28" s="19">
        <f t="shared" si="2"/>
        <v>-24120.980594375273</v>
      </c>
      <c r="F28">
        <f t="shared" si="3"/>
        <v>-24121</v>
      </c>
      <c r="G28" s="19">
        <f t="shared" si="4"/>
        <v>2.9927499996119877E-2</v>
      </c>
      <c r="H28">
        <f t="shared" si="5"/>
        <v>2.9927499996119877E-2</v>
      </c>
      <c r="O28">
        <f t="shared" si="8"/>
        <v>1.6608127562223678E-2</v>
      </c>
      <c r="P28">
        <f t="shared" si="6"/>
        <v>7.5117025829963286E-3</v>
      </c>
      <c r="Q28" s="13">
        <f t="shared" si="9"/>
        <v>1433.2870000000003</v>
      </c>
      <c r="R28" s="3">
        <f t="shared" si="7"/>
        <v>0.2</v>
      </c>
      <c r="S28" s="19">
        <f>G28</f>
        <v>2.9927499996119877E-2</v>
      </c>
      <c r="U28" s="3"/>
      <c r="V28" s="3"/>
      <c r="W28" s="41"/>
      <c r="X28">
        <v>-17000</v>
      </c>
      <c r="Y28">
        <f t="shared" si="0"/>
        <v>2.5078637327911407E-2</v>
      </c>
      <c r="Z28">
        <f t="shared" si="1"/>
        <v>-1.2444441580031565E-5</v>
      </c>
    </row>
    <row r="29" spans="1:26" x14ac:dyDescent="0.2">
      <c r="A29" s="62" t="s">
        <v>108</v>
      </c>
      <c r="B29" s="63" t="s">
        <v>19</v>
      </c>
      <c r="C29" s="64">
        <v>16452.538</v>
      </c>
      <c r="D29" s="64" t="s">
        <v>74</v>
      </c>
      <c r="E29" s="19">
        <f t="shared" si="2"/>
        <v>-24120.493630072477</v>
      </c>
      <c r="F29">
        <f t="shared" si="3"/>
        <v>-24120.5</v>
      </c>
      <c r="G29" s="19">
        <f t="shared" si="4"/>
        <v>9.8237499987590127E-3</v>
      </c>
      <c r="H29">
        <f t="shared" si="5"/>
        <v>9.8237499987590127E-3</v>
      </c>
      <c r="O29">
        <f t="shared" si="8"/>
        <v>1.6603511308259006E-2</v>
      </c>
      <c r="P29">
        <f t="shared" si="6"/>
        <v>7.5158030886912364E-3</v>
      </c>
      <c r="Q29" s="13">
        <f t="shared" si="9"/>
        <v>1434.0380000000005</v>
      </c>
      <c r="R29" s="3">
        <f t="shared" si="7"/>
        <v>0.2</v>
      </c>
      <c r="T29" s="19">
        <f>G29</f>
        <v>9.8237499987590127E-3</v>
      </c>
      <c r="U29" s="3"/>
      <c r="V29" s="3"/>
      <c r="W29" s="41"/>
      <c r="X29">
        <v>-16500</v>
      </c>
      <c r="Y29">
        <f t="shared" si="0"/>
        <v>2.6820957030540681E-2</v>
      </c>
      <c r="Z29">
        <f t="shared" si="1"/>
        <v>-1.560104496173503E-3</v>
      </c>
    </row>
    <row r="30" spans="1:26" x14ac:dyDescent="0.2">
      <c r="A30" s="62" t="s">
        <v>108</v>
      </c>
      <c r="B30" s="63" t="s">
        <v>18</v>
      </c>
      <c r="C30" s="64">
        <v>17299.973999999998</v>
      </c>
      <c r="D30" s="64" t="s">
        <v>74</v>
      </c>
      <c r="E30" s="19">
        <f t="shared" si="2"/>
        <v>-23570.998182799656</v>
      </c>
      <c r="F30">
        <f t="shared" si="3"/>
        <v>-23571</v>
      </c>
      <c r="G30" s="19">
        <f t="shared" si="4"/>
        <v>2.8024999955960084E-3</v>
      </c>
      <c r="H30">
        <f t="shared" si="5"/>
        <v>2.8024999955960084E-3</v>
      </c>
      <c r="O30">
        <f t="shared" si="8"/>
        <v>1.1343677251886265E-2</v>
      </c>
      <c r="P30">
        <f t="shared" si="6"/>
        <v>1.2187985266596936E-2</v>
      </c>
      <c r="Q30" s="13">
        <f t="shared" si="9"/>
        <v>2281.4739999999983</v>
      </c>
      <c r="R30" s="3">
        <f t="shared" si="7"/>
        <v>0.2</v>
      </c>
      <c r="S30" s="19">
        <f>G30</f>
        <v>2.8024999955960084E-3</v>
      </c>
      <c r="U30" s="3"/>
      <c r="V30" s="3"/>
      <c r="W30" s="41"/>
      <c r="X30">
        <v>-16000</v>
      </c>
      <c r="Y30">
        <f t="shared" si="0"/>
        <v>2.7071976463160792E-2</v>
      </c>
      <c r="Z30">
        <f t="shared" si="1"/>
        <v>-1.7830789297442248E-3</v>
      </c>
    </row>
    <row r="31" spans="1:26" x14ac:dyDescent="0.2">
      <c r="A31" s="62" t="s">
        <v>108</v>
      </c>
      <c r="B31" s="63" t="s">
        <v>19</v>
      </c>
      <c r="C31" s="64">
        <v>17454.978999999999</v>
      </c>
      <c r="D31" s="64" t="s">
        <v>74</v>
      </c>
      <c r="E31" s="19">
        <f t="shared" si="2"/>
        <v>-23470.489658492777</v>
      </c>
      <c r="F31">
        <f t="shared" si="3"/>
        <v>-23470.5</v>
      </c>
      <c r="G31" s="19">
        <f t="shared" si="4"/>
        <v>1.5948749998642597E-2</v>
      </c>
      <c r="H31">
        <f t="shared" si="5"/>
        <v>1.5948749998642597E-2</v>
      </c>
      <c r="O31">
        <f t="shared" si="8"/>
        <v>1.0368588677632807E-2</v>
      </c>
      <c r="P31">
        <f t="shared" si="6"/>
        <v>1.3054132641148943E-2</v>
      </c>
      <c r="Q31" s="13">
        <f t="shared" si="9"/>
        <v>2436.4789999999994</v>
      </c>
      <c r="R31" s="3">
        <f t="shared" si="7"/>
        <v>0.2</v>
      </c>
      <c r="T31" s="19">
        <f>G31</f>
        <v>1.5948749998642597E-2</v>
      </c>
      <c r="U31" s="3"/>
      <c r="V31" s="3"/>
      <c r="W31" s="41"/>
      <c r="X31">
        <v>-15500</v>
      </c>
      <c r="Y31">
        <f t="shared" si="0"/>
        <v>2.5806789327606425E-2</v>
      </c>
      <c r="Z31">
        <f t="shared" si="1"/>
        <v>-6.5924408569799711E-4</v>
      </c>
    </row>
    <row r="32" spans="1:26" x14ac:dyDescent="0.2">
      <c r="A32" s="62" t="s">
        <v>108</v>
      </c>
      <c r="B32" s="63" t="s">
        <v>18</v>
      </c>
      <c r="C32" s="64">
        <v>18595.425999999999</v>
      </c>
      <c r="D32" s="64" t="s">
        <v>74</v>
      </c>
      <c r="E32" s="19">
        <f t="shared" si="2"/>
        <v>-22730.999674168361</v>
      </c>
      <c r="F32">
        <f t="shared" si="3"/>
        <v>-22731</v>
      </c>
      <c r="G32" s="19">
        <f t="shared" si="4"/>
        <v>5.0249999912921339E-4</v>
      </c>
      <c r="H32">
        <f t="shared" si="5"/>
        <v>5.0249999912921339E-4</v>
      </c>
      <c r="O32">
        <f t="shared" si="8"/>
        <v>3.6210955801520006E-3</v>
      </c>
      <c r="P32">
        <f t="shared" si="6"/>
        <v>1.9047766025342056E-2</v>
      </c>
      <c r="Q32" s="13">
        <f t="shared" si="9"/>
        <v>3576.9259999999995</v>
      </c>
      <c r="R32" s="3">
        <f t="shared" si="7"/>
        <v>0.2</v>
      </c>
      <c r="S32" s="19">
        <f>G32</f>
        <v>5.0249999912921339E-4</v>
      </c>
      <c r="U32" s="3"/>
      <c r="V32" s="3"/>
      <c r="W32" s="41"/>
      <c r="X32">
        <v>-15000</v>
      </c>
      <c r="Y32">
        <f t="shared" si="0"/>
        <v>2.3150928247802946E-2</v>
      </c>
      <c r="Z32">
        <f t="shared" si="1"/>
        <v>1.6998924709043951E-3</v>
      </c>
    </row>
    <row r="33" spans="1:26" x14ac:dyDescent="0.2">
      <c r="A33" s="62" t="s">
        <v>108</v>
      </c>
      <c r="B33" s="63" t="s">
        <v>19</v>
      </c>
      <c r="C33" s="64">
        <v>18596.23</v>
      </c>
      <c r="D33" s="64" t="s">
        <v>74</v>
      </c>
      <c r="E33" s="19">
        <f t="shared" si="2"/>
        <v>-22730.478343543269</v>
      </c>
      <c r="F33">
        <f t="shared" si="3"/>
        <v>-22730.5</v>
      </c>
      <c r="G33" s="19">
        <f t="shared" si="4"/>
        <v>3.3398750001651933E-2</v>
      </c>
      <c r="H33">
        <f t="shared" si="5"/>
        <v>3.3398750001651933E-2</v>
      </c>
      <c r="O33">
        <f t="shared" si="8"/>
        <v>3.616978763444639E-3</v>
      </c>
      <c r="P33">
        <f t="shared" si="6"/>
        <v>1.9051422893114629E-2</v>
      </c>
      <c r="Q33" s="13">
        <f t="shared" si="9"/>
        <v>3577.7299999999996</v>
      </c>
      <c r="R33" s="3">
        <f t="shared" si="7"/>
        <v>0.2</v>
      </c>
      <c r="T33" s="19">
        <f>G33</f>
        <v>3.3398750001651933E-2</v>
      </c>
      <c r="U33" s="3"/>
      <c r="V33" s="3"/>
      <c r="W33" s="41"/>
      <c r="X33">
        <v>-14500</v>
      </c>
      <c r="Y33">
        <f t="shared" si="0"/>
        <v>1.9367909347776512E-2</v>
      </c>
      <c r="Z33">
        <f t="shared" si="1"/>
        <v>5.0602558006123373E-3</v>
      </c>
    </row>
    <row r="34" spans="1:26" x14ac:dyDescent="0.2">
      <c r="A34" s="62" t="s">
        <v>108</v>
      </c>
      <c r="B34" s="63" t="s">
        <v>18</v>
      </c>
      <c r="C34" s="64">
        <v>19243.163</v>
      </c>
      <c r="D34" s="64" t="s">
        <v>74</v>
      </c>
      <c r="E34" s="19">
        <f t="shared" si="2"/>
        <v>-22310.993287219782</v>
      </c>
      <c r="F34">
        <f t="shared" si="3"/>
        <v>-22311</v>
      </c>
      <c r="G34" s="19">
        <f t="shared" si="4"/>
        <v>1.0352500001317821E-2</v>
      </c>
      <c r="H34">
        <f t="shared" si="5"/>
        <v>1.0352500001317821E-2</v>
      </c>
      <c r="O34">
        <f t="shared" si="8"/>
        <v>4.898604181237335E-4</v>
      </c>
      <c r="P34">
        <f t="shared" si="6"/>
        <v>2.1829165773331251E-2</v>
      </c>
      <c r="Q34" s="13">
        <f t="shared" si="9"/>
        <v>4224.6630000000005</v>
      </c>
      <c r="R34" s="3">
        <f t="shared" si="7"/>
        <v>0.2</v>
      </c>
      <c r="S34" s="19">
        <f>G34</f>
        <v>1.0352500001317821E-2</v>
      </c>
      <c r="U34" s="3"/>
      <c r="V34" s="3"/>
      <c r="W34" s="41"/>
      <c r="X34">
        <v>-14000</v>
      </c>
      <c r="Y34">
        <f t="shared" ref="Y34:Y51" si="10">U$3*SIN((2*PI()/U$4)*(X34-U$5))+U$6</f>
        <v>1.4833086024296803E-2</v>
      </c>
      <c r="Z34">
        <f t="shared" ref="Z34:Z51" si="11">V$3*SIN((2*PI()/U$4)*(X34-U$5))+U$6</f>
        <v>9.0884286450089152E-3</v>
      </c>
    </row>
    <row r="35" spans="1:26" x14ac:dyDescent="0.2">
      <c r="A35" s="62" t="s">
        <v>108</v>
      </c>
      <c r="B35" s="63" t="s">
        <v>19</v>
      </c>
      <c r="C35" s="64">
        <v>19305.638999999999</v>
      </c>
      <c r="D35" s="64" t="s">
        <v>74</v>
      </c>
      <c r="E35" s="19">
        <f t="shared" si="2"/>
        <v>-22270.48252585985</v>
      </c>
      <c r="F35">
        <f t="shared" si="3"/>
        <v>-22270.5</v>
      </c>
      <c r="G35" s="19">
        <f t="shared" si="4"/>
        <v>2.6948750000883592E-2</v>
      </c>
      <c r="H35">
        <f t="shared" si="5"/>
        <v>2.6948750000883592E-2</v>
      </c>
      <c r="O35">
        <f t="shared" si="8"/>
        <v>2.2676966340040919E-4</v>
      </c>
      <c r="P35">
        <f t="shared" si="6"/>
        <v>2.2062862867615201E-2</v>
      </c>
      <c r="Q35" s="13">
        <f t="shared" si="9"/>
        <v>4287.1389999999992</v>
      </c>
      <c r="R35" s="3">
        <f t="shared" si="7"/>
        <v>0.2</v>
      </c>
      <c r="T35" s="19">
        <f>G35</f>
        <v>2.6948750000883592E-2</v>
      </c>
      <c r="U35" s="3"/>
      <c r="V35" s="3"/>
      <c r="W35" s="41"/>
      <c r="X35">
        <v>-13500</v>
      </c>
      <c r="Y35">
        <f t="shared" si="10"/>
        <v>9.9964061584612539E-3</v>
      </c>
      <c r="Z35">
        <f t="shared" si="11"/>
        <v>1.3384733286409708E-2</v>
      </c>
    </row>
    <row r="36" spans="1:26" x14ac:dyDescent="0.2">
      <c r="A36" s="62" t="s">
        <v>108</v>
      </c>
      <c r="B36" s="63" t="s">
        <v>19</v>
      </c>
      <c r="C36" s="64">
        <v>20400.61</v>
      </c>
      <c r="D36" s="64" t="s">
        <v>74</v>
      </c>
      <c r="E36" s="19">
        <f t="shared" si="2"/>
        <v>-21560.480142912027</v>
      </c>
      <c r="F36">
        <f t="shared" si="3"/>
        <v>-21560.5</v>
      </c>
      <c r="G36" s="19">
        <f t="shared" si="4"/>
        <v>3.0623749997175764E-2</v>
      </c>
      <c r="H36">
        <f t="shared" si="5"/>
        <v>3.0623749997175764E-2</v>
      </c>
      <c r="O36">
        <f t="shared" si="8"/>
        <v>-3.0210605155140732E-3</v>
      </c>
      <c r="P36">
        <f t="shared" si="6"/>
        <v>2.4947831122536353E-2</v>
      </c>
      <c r="Q36" s="13">
        <f t="shared" si="9"/>
        <v>5382.1100000000006</v>
      </c>
      <c r="R36" s="3">
        <f t="shared" si="7"/>
        <v>0.2</v>
      </c>
      <c r="T36" s="19">
        <f>G36</f>
        <v>3.0623749997175764E-2</v>
      </c>
      <c r="U36" s="3"/>
      <c r="V36" s="3"/>
      <c r="W36" s="41"/>
      <c r="X36">
        <v>-13000</v>
      </c>
      <c r="Y36">
        <f t="shared" si="10"/>
        <v>5.3377680179513311E-3</v>
      </c>
      <c r="Z36">
        <f t="shared" si="11"/>
        <v>1.7522887809940886E-2</v>
      </c>
    </row>
    <row r="37" spans="1:26" x14ac:dyDescent="0.2">
      <c r="A37" s="62" t="s">
        <v>108</v>
      </c>
      <c r="B37" s="63" t="s">
        <v>18</v>
      </c>
      <c r="C37" s="64">
        <v>20646.562999999998</v>
      </c>
      <c r="D37" s="64" t="s">
        <v>74</v>
      </c>
      <c r="E37" s="19">
        <f t="shared" si="2"/>
        <v>-21400.999009536659</v>
      </c>
      <c r="F37">
        <f t="shared" si="3"/>
        <v>-21401</v>
      </c>
      <c r="G37" s="19">
        <f t="shared" si="4"/>
        <v>1.5275000005203765E-3</v>
      </c>
      <c r="H37">
        <f t="shared" si="5"/>
        <v>1.5275000005203765E-3</v>
      </c>
      <c r="O37">
        <f t="shared" si="8"/>
        <v>-3.3583539351855554E-3</v>
      </c>
      <c r="P37">
        <f t="shared" si="6"/>
        <v>2.5247440632498865E-2</v>
      </c>
      <c r="Q37" s="13">
        <f t="shared" si="9"/>
        <v>5628.0629999999983</v>
      </c>
      <c r="R37" s="3">
        <f t="shared" si="7"/>
        <v>0.2</v>
      </c>
      <c r="S37" s="19">
        <f>G37</f>
        <v>1.5275000005203765E-3</v>
      </c>
      <c r="U37" s="3"/>
      <c r="V37" s="3"/>
      <c r="W37" s="41"/>
      <c r="X37">
        <v>-12500</v>
      </c>
      <c r="Y37">
        <f t="shared" si="10"/>
        <v>1.3194044640273822E-3</v>
      </c>
      <c r="Z37">
        <f t="shared" si="11"/>
        <v>2.1092302049966635E-2</v>
      </c>
    </row>
    <row r="38" spans="1:26" x14ac:dyDescent="0.2">
      <c r="A38" s="62" t="s">
        <v>161</v>
      </c>
      <c r="B38" s="63" t="s">
        <v>18</v>
      </c>
      <c r="C38" s="64">
        <v>20800.781999999999</v>
      </c>
      <c r="D38" s="64" t="s">
        <v>74</v>
      </c>
      <c r="E38" s="19">
        <f t="shared" si="2"/>
        <v>-21301.000144273712</v>
      </c>
      <c r="F38">
        <f t="shared" si="3"/>
        <v>-21301</v>
      </c>
      <c r="G38" s="19">
        <f t="shared" si="4"/>
        <v>-2.2249999892665073E-4</v>
      </c>
      <c r="H38">
        <f t="shared" si="5"/>
        <v>-2.2249999892665073E-4</v>
      </c>
      <c r="O38">
        <f t="shared" si="8"/>
        <v>-3.4913774263308911E-3</v>
      </c>
      <c r="P38">
        <f t="shared" si="6"/>
        <v>2.5365602152027988E-2</v>
      </c>
      <c r="Q38" s="13">
        <f t="shared" si="9"/>
        <v>5782.2819999999992</v>
      </c>
      <c r="R38" s="3">
        <f t="shared" si="7"/>
        <v>0.2</v>
      </c>
      <c r="S38" s="19">
        <f>G38</f>
        <v>-2.2249999892665073E-4</v>
      </c>
      <c r="U38" s="3"/>
      <c r="V38" s="3"/>
      <c r="W38" s="41"/>
      <c r="X38">
        <v>-12000</v>
      </c>
      <c r="Y38">
        <f t="shared" si="10"/>
        <v>-1.6599800692909082E-3</v>
      </c>
      <c r="Z38">
        <f t="shared" si="11"/>
        <v>2.3738816591776572E-2</v>
      </c>
    </row>
    <row r="39" spans="1:26" x14ac:dyDescent="0.2">
      <c r="A39" s="62" t="s">
        <v>161</v>
      </c>
      <c r="B39" s="63" t="s">
        <v>19</v>
      </c>
      <c r="C39" s="64">
        <v>20801.579000000002</v>
      </c>
      <c r="D39" s="64" t="s">
        <v>74</v>
      </c>
      <c r="E39" s="19">
        <f t="shared" si="2"/>
        <v>-21300.483352596846</v>
      </c>
      <c r="F39">
        <f t="shared" si="3"/>
        <v>-21300.5</v>
      </c>
      <c r="G39" s="19">
        <f t="shared" si="4"/>
        <v>2.5673749998532003E-2</v>
      </c>
      <c r="H39">
        <f t="shared" si="5"/>
        <v>2.5673749998532003E-2</v>
      </c>
      <c r="O39">
        <f t="shared" si="8"/>
        <v>-3.4918892707423814E-3</v>
      </c>
      <c r="P39">
        <f t="shared" si="6"/>
        <v>2.5366056810922469E-2</v>
      </c>
      <c r="Q39" s="13">
        <f t="shared" si="9"/>
        <v>5783.0790000000015</v>
      </c>
      <c r="R39" s="3">
        <f t="shared" si="7"/>
        <v>0.2</v>
      </c>
      <c r="T39" s="19">
        <f>G39</f>
        <v>2.5673749998532003E-2</v>
      </c>
      <c r="U39" s="3"/>
      <c r="V39" s="3"/>
      <c r="W39" s="41"/>
      <c r="X39">
        <v>-11500</v>
      </c>
      <c r="Y39">
        <f t="shared" si="10"/>
        <v>-3.3047692675155869E-3</v>
      </c>
      <c r="Z39">
        <f t="shared" si="11"/>
        <v>2.5199842680431669E-2</v>
      </c>
    </row>
    <row r="40" spans="1:26" x14ac:dyDescent="0.2">
      <c r="A40" s="62" t="s">
        <v>108</v>
      </c>
      <c r="B40" s="63" t="s">
        <v>18</v>
      </c>
      <c r="C40" s="64">
        <v>21494.777999999998</v>
      </c>
      <c r="D40" s="64" t="s">
        <v>74</v>
      </c>
      <c r="E40" s="19">
        <f t="shared" si="2"/>
        <v>-20850.998442168129</v>
      </c>
      <c r="F40">
        <f t="shared" si="3"/>
        <v>-20851</v>
      </c>
      <c r="G40" s="19">
        <f t="shared" si="4"/>
        <v>2.4024999984249007E-3</v>
      </c>
      <c r="H40">
        <f t="shared" si="5"/>
        <v>2.4024999984249007E-3</v>
      </c>
      <c r="O40">
        <f t="shared" si="8"/>
        <v>-3.3314395324559095E-3</v>
      </c>
      <c r="P40">
        <f t="shared" si="6"/>
        <v>2.5223533225646348E-2</v>
      </c>
      <c r="Q40" s="13">
        <f t="shared" si="9"/>
        <v>6476.2779999999984</v>
      </c>
      <c r="R40" s="3">
        <f t="shared" si="7"/>
        <v>0.2</v>
      </c>
      <c r="S40" s="19">
        <f>G40</f>
        <v>2.4024999984249007E-3</v>
      </c>
      <c r="U40" s="3"/>
      <c r="V40" s="3"/>
      <c r="W40" s="41"/>
      <c r="X40">
        <v>-11000</v>
      </c>
      <c r="Y40">
        <f t="shared" si="10"/>
        <v>-3.4517661631349675E-3</v>
      </c>
      <c r="Z40">
        <f t="shared" si="11"/>
        <v>2.5330416434006311E-2</v>
      </c>
    </row>
    <row r="41" spans="1:26" x14ac:dyDescent="0.2">
      <c r="A41" s="62" t="s">
        <v>108</v>
      </c>
      <c r="B41" s="63" t="s">
        <v>19</v>
      </c>
      <c r="C41" s="64">
        <v>21495.567999999999</v>
      </c>
      <c r="D41" s="64" t="s">
        <v>74</v>
      </c>
      <c r="E41" s="19">
        <f t="shared" si="2"/>
        <v>-20850.486189439489</v>
      </c>
      <c r="F41">
        <f t="shared" si="3"/>
        <v>-20850.5</v>
      </c>
      <c r="G41" s="19">
        <f t="shared" si="4"/>
        <v>2.1298749998095445E-2</v>
      </c>
      <c r="H41">
        <f t="shared" si="5"/>
        <v>2.1298749998095445E-2</v>
      </c>
      <c r="O41">
        <f t="shared" si="8"/>
        <v>-3.3305731530606005E-3</v>
      </c>
      <c r="P41">
        <f t="shared" si="6"/>
        <v>2.5222763641981411E-2</v>
      </c>
      <c r="Q41" s="13">
        <f t="shared" si="9"/>
        <v>6477.0679999999993</v>
      </c>
      <c r="R41" s="3">
        <f t="shared" si="7"/>
        <v>0.2</v>
      </c>
      <c r="T41" s="19">
        <f>G41</f>
        <v>2.1298749998095445E-2</v>
      </c>
      <c r="U41" s="3"/>
      <c r="V41" s="3"/>
      <c r="W41" s="41"/>
      <c r="X41">
        <v>-10500</v>
      </c>
      <c r="Y41">
        <f t="shared" si="10"/>
        <v>-2.0863856362901591E-3</v>
      </c>
      <c r="Z41">
        <f t="shared" si="11"/>
        <v>2.4117582246613135E-2</v>
      </c>
    </row>
    <row r="42" spans="1:26" x14ac:dyDescent="0.2">
      <c r="A42" s="62" t="s">
        <v>108</v>
      </c>
      <c r="B42" s="63" t="s">
        <v>18</v>
      </c>
      <c r="C42" s="64">
        <v>22543.473999999998</v>
      </c>
      <c r="D42" s="64" t="s">
        <v>74</v>
      </c>
      <c r="E42" s="19">
        <f t="shared" si="2"/>
        <v>-20171.001749116123</v>
      </c>
      <c r="F42">
        <f t="shared" si="3"/>
        <v>-20171</v>
      </c>
      <c r="G42" s="19">
        <f t="shared" si="4"/>
        <v>-2.6975000037054997E-3</v>
      </c>
      <c r="H42">
        <f t="shared" si="5"/>
        <v>-2.6975000037054997E-3</v>
      </c>
      <c r="O42">
        <f t="shared" si="8"/>
        <v>-8.1237971117329583E-4</v>
      </c>
      <c r="P42">
        <f t="shared" si="6"/>
        <v>2.2985913887101785E-2</v>
      </c>
      <c r="Q42" s="13">
        <f t="shared" si="9"/>
        <v>7524.9739999999983</v>
      </c>
      <c r="R42" s="3">
        <f t="shared" si="7"/>
        <v>0.2</v>
      </c>
      <c r="S42" s="19">
        <f>G42</f>
        <v>-2.6975000037054997E-3</v>
      </c>
      <c r="U42" s="3"/>
      <c r="V42" s="3"/>
      <c r="W42" s="41"/>
      <c r="X42">
        <v>-10000</v>
      </c>
      <c r="Y42">
        <f t="shared" si="10"/>
        <v>6.5589844091346744E-4</v>
      </c>
      <c r="Z42">
        <f t="shared" si="11"/>
        <v>2.1681678251364089E-2</v>
      </c>
    </row>
    <row r="43" spans="1:26" x14ac:dyDescent="0.2">
      <c r="A43" s="62" t="s">
        <v>108</v>
      </c>
      <c r="B43" s="63" t="s">
        <v>19</v>
      </c>
      <c r="C43" s="64">
        <v>22544.251</v>
      </c>
      <c r="D43" s="64" t="s">
        <v>74</v>
      </c>
      <c r="E43" s="19">
        <f t="shared" si="2"/>
        <v>-20170.497925862765</v>
      </c>
      <c r="F43">
        <f t="shared" si="3"/>
        <v>-20170.5</v>
      </c>
      <c r="G43" s="19">
        <f t="shared" si="4"/>
        <v>3.198750000592554E-3</v>
      </c>
      <c r="H43">
        <f t="shared" si="5"/>
        <v>3.198750000592554E-3</v>
      </c>
      <c r="O43">
        <f t="shared" si="8"/>
        <v>-8.0959750927132694E-4</v>
      </c>
      <c r="P43">
        <f t="shared" si="6"/>
        <v>2.2983442525077356E-2</v>
      </c>
      <c r="Q43" s="13">
        <f t="shared" si="9"/>
        <v>7525.7510000000002</v>
      </c>
      <c r="R43" s="3">
        <f t="shared" si="7"/>
        <v>0.2</v>
      </c>
      <c r="T43" s="19">
        <f>G43</f>
        <v>3.198750000592554E-3</v>
      </c>
      <c r="U43" s="3"/>
      <c r="V43" s="3"/>
      <c r="W43" s="41"/>
      <c r="X43">
        <v>-9500</v>
      </c>
      <c r="Y43">
        <f t="shared" si="10"/>
        <v>4.5029950029835909E-3</v>
      </c>
      <c r="Z43">
        <f t="shared" si="11"/>
        <v>1.8264396298864304E-2</v>
      </c>
    </row>
    <row r="44" spans="1:26" x14ac:dyDescent="0.2">
      <c r="A44" s="62" t="s">
        <v>108</v>
      </c>
      <c r="B44" s="63" t="s">
        <v>18</v>
      </c>
      <c r="C44" s="64">
        <v>23391.705999999998</v>
      </c>
      <c r="D44" s="64" t="s">
        <v>74</v>
      </c>
      <c r="E44" s="19">
        <f t="shared" si="2"/>
        <v>-19620.99015858761</v>
      </c>
      <c r="F44">
        <f t="shared" si="3"/>
        <v>-19621</v>
      </c>
      <c r="G44" s="19">
        <f t="shared" si="4"/>
        <v>1.517749999766238E-2</v>
      </c>
      <c r="H44">
        <f t="shared" si="5"/>
        <v>1.517749999766238E-2</v>
      </c>
      <c r="O44">
        <f t="shared" si="8"/>
        <v>2.9412089920068385E-3</v>
      </c>
      <c r="P44">
        <f t="shared" si="6"/>
        <v>1.9651692682739214E-2</v>
      </c>
      <c r="Q44" s="13">
        <f t="shared" si="9"/>
        <v>8373.2059999999983</v>
      </c>
      <c r="R44" s="3">
        <f t="shared" si="7"/>
        <v>0.2</v>
      </c>
      <c r="S44" s="19">
        <f>G44</f>
        <v>1.517749999766238E-2</v>
      </c>
      <c r="U44" s="3"/>
      <c r="V44" s="3"/>
      <c r="W44" s="41"/>
      <c r="X44">
        <v>-9000</v>
      </c>
      <c r="Y44">
        <f t="shared" si="10"/>
        <v>9.0731928292165833E-3</v>
      </c>
      <c r="Z44">
        <f t="shared" si="11"/>
        <v>1.4204801147310347E-2</v>
      </c>
    </row>
    <row r="45" spans="1:26" x14ac:dyDescent="0.2">
      <c r="A45" s="62" t="s">
        <v>108</v>
      </c>
      <c r="B45" s="63" t="s">
        <v>19</v>
      </c>
      <c r="C45" s="64">
        <v>23392.462</v>
      </c>
      <c r="D45" s="64" t="s">
        <v>74</v>
      </c>
      <c r="E45" s="19">
        <f t="shared" si="2"/>
        <v>-19620.49995217894</v>
      </c>
      <c r="F45">
        <f t="shared" si="3"/>
        <v>-19620.5</v>
      </c>
      <c r="G45" s="19">
        <f t="shared" si="4"/>
        <v>7.3749997682170942E-5</v>
      </c>
      <c r="H45">
        <f t="shared" si="5"/>
        <v>7.3749997682170942E-5</v>
      </c>
      <c r="O45">
        <f t="shared" si="8"/>
        <v>2.9451835790063868E-3</v>
      </c>
      <c r="P45">
        <f t="shared" si="6"/>
        <v>1.9648162154143674E-2</v>
      </c>
      <c r="Q45" s="13">
        <f t="shared" si="9"/>
        <v>8373.9619999999995</v>
      </c>
      <c r="R45" s="3">
        <f t="shared" si="7"/>
        <v>0.2</v>
      </c>
      <c r="T45" s="19">
        <f>G45</f>
        <v>7.3749997682170942E-5</v>
      </c>
      <c r="U45" s="3"/>
      <c r="V45" s="3"/>
      <c r="W45" s="41"/>
      <c r="X45">
        <v>-8500</v>
      </c>
      <c r="Y45">
        <f t="shared" si="10"/>
        <v>1.3913034159204753E-2</v>
      </c>
      <c r="Z45">
        <f t="shared" si="11"/>
        <v>9.9056882544872379E-3</v>
      </c>
    </row>
    <row r="46" spans="1:26" x14ac:dyDescent="0.2">
      <c r="A46" s="62" t="s">
        <v>108</v>
      </c>
      <c r="B46" s="63" t="s">
        <v>18</v>
      </c>
      <c r="C46" s="64">
        <v>24502.081999999999</v>
      </c>
      <c r="D46" s="64" t="s">
        <v>74</v>
      </c>
      <c r="E46" s="19">
        <f t="shared" si="2"/>
        <v>-18900.998847431361</v>
      </c>
      <c r="F46">
        <f t="shared" si="3"/>
        <v>-18901</v>
      </c>
      <c r="G46" s="19">
        <f t="shared" si="4"/>
        <v>1.7774999978428241E-3</v>
      </c>
      <c r="H46">
        <f t="shared" si="5"/>
        <v>1.7774999978428241E-3</v>
      </c>
      <c r="O46">
        <f t="shared" si="8"/>
        <v>9.3703795499877427E-3</v>
      </c>
      <c r="P46">
        <f t="shared" si="6"/>
        <v>1.3940817438810087E-2</v>
      </c>
      <c r="Q46" s="13">
        <f t="shared" si="9"/>
        <v>9483.5819999999985</v>
      </c>
      <c r="R46" s="3">
        <f t="shared" si="7"/>
        <v>0.2</v>
      </c>
      <c r="S46" s="19">
        <f>G46</f>
        <v>1.7774999978428241E-3</v>
      </c>
      <c r="U46" s="3"/>
      <c r="V46" s="3"/>
      <c r="W46" s="41"/>
      <c r="X46">
        <v>-8000</v>
      </c>
      <c r="Y46">
        <f t="shared" si="10"/>
        <v>1.854230704290348E-2</v>
      </c>
      <c r="Z46">
        <f t="shared" si="11"/>
        <v>5.7936181716537029E-3</v>
      </c>
    </row>
    <row r="47" spans="1:26" x14ac:dyDescent="0.2">
      <c r="A47" s="62" t="s">
        <v>108</v>
      </c>
      <c r="B47" s="63" t="s">
        <v>19</v>
      </c>
      <c r="C47" s="64">
        <v>24595.395</v>
      </c>
      <c r="D47" s="64" t="s">
        <v>74</v>
      </c>
      <c r="E47" s="19">
        <f t="shared" si="2"/>
        <v>-18840.492722282834</v>
      </c>
      <c r="F47">
        <f t="shared" si="3"/>
        <v>-18840.5</v>
      </c>
      <c r="G47" s="19">
        <f t="shared" si="4"/>
        <v>1.1223749999771826E-2</v>
      </c>
      <c r="H47">
        <f t="shared" si="5"/>
        <v>1.1223749999771826E-2</v>
      </c>
      <c r="O47">
        <f t="shared" si="8"/>
        <v>9.9528517589544674E-3</v>
      </c>
      <c r="P47">
        <f t="shared" si="6"/>
        <v>1.3423421596148006E-2</v>
      </c>
      <c r="Q47" s="13">
        <f t="shared" si="9"/>
        <v>9576.8950000000004</v>
      </c>
      <c r="R47" s="3">
        <f t="shared" si="7"/>
        <v>0.2</v>
      </c>
      <c r="T47" s="19">
        <f>G47</f>
        <v>1.1223749999771826E-2</v>
      </c>
      <c r="U47" s="3"/>
      <c r="V47" s="3"/>
      <c r="W47" s="41"/>
      <c r="X47">
        <v>-7500</v>
      </c>
      <c r="Y47">
        <f t="shared" si="10"/>
        <v>2.2501692257387931E-2</v>
      </c>
      <c r="Z47">
        <f t="shared" si="11"/>
        <v>2.2765929506461148E-3</v>
      </c>
    </row>
    <row r="48" spans="1:26" x14ac:dyDescent="0.2">
      <c r="A48" s="62" t="s">
        <v>108</v>
      </c>
      <c r="B48" s="63" t="s">
        <v>19</v>
      </c>
      <c r="C48" s="64">
        <v>25597.824000000001</v>
      </c>
      <c r="D48" s="64" t="s">
        <v>74</v>
      </c>
      <c r="E48" s="19">
        <f t="shared" si="2"/>
        <v>-18190.496531757239</v>
      </c>
      <c r="F48">
        <f t="shared" si="3"/>
        <v>-18190.5</v>
      </c>
      <c r="G48" s="19">
        <f t="shared" si="4"/>
        <v>5.3487500008486677E-3</v>
      </c>
      <c r="H48">
        <f t="shared" si="5"/>
        <v>5.3487500008486677E-3</v>
      </c>
      <c r="O48">
        <f t="shared" si="8"/>
        <v>1.6204701895319584E-2</v>
      </c>
      <c r="P48">
        <f t="shared" si="6"/>
        <v>7.8700557536130599E-3</v>
      </c>
      <c r="Q48" s="13">
        <f t="shared" si="9"/>
        <v>10579.324000000001</v>
      </c>
      <c r="R48" s="3">
        <f t="shared" si="7"/>
        <v>0.2</v>
      </c>
      <c r="T48" s="19">
        <f>G48</f>
        <v>5.3487500008486677E-3</v>
      </c>
      <c r="U48" s="3"/>
      <c r="V48" s="3"/>
      <c r="W48" s="41"/>
      <c r="X48">
        <v>-7000</v>
      </c>
      <c r="Y48">
        <f t="shared" si="10"/>
        <v>2.5398337234735172E-2</v>
      </c>
      <c r="Z48">
        <f t="shared" si="11"/>
        <v>-2.9642606361055153E-4</v>
      </c>
    </row>
    <row r="49" spans="1:26" x14ac:dyDescent="0.2">
      <c r="A49" s="62" t="s">
        <v>108</v>
      </c>
      <c r="B49" s="63" t="s">
        <v>18</v>
      </c>
      <c r="C49" s="64">
        <v>25905.519</v>
      </c>
      <c r="D49" s="64" t="s">
        <v>74</v>
      </c>
      <c r="E49" s="19">
        <f t="shared" si="2"/>
        <v>-17990.980578164741</v>
      </c>
      <c r="F49">
        <f t="shared" si="3"/>
        <v>-17991</v>
      </c>
      <c r="G49" s="19">
        <f t="shared" si="4"/>
        <v>2.9952500000945292E-2</v>
      </c>
      <c r="H49">
        <f t="shared" si="5"/>
        <v>2.9952500000945292E-2</v>
      </c>
      <c r="O49">
        <f t="shared" si="8"/>
        <v>1.8022490405088767E-2</v>
      </c>
      <c r="P49">
        <f t="shared" si="6"/>
        <v>6.2553586001438781E-3</v>
      </c>
      <c r="Q49" s="13">
        <f t="shared" si="9"/>
        <v>10887.019</v>
      </c>
      <c r="R49" s="3">
        <f t="shared" si="7"/>
        <v>0.2</v>
      </c>
      <c r="S49" s="19">
        <f>G49</f>
        <v>2.9952500000945292E-2</v>
      </c>
      <c r="U49" s="3"/>
      <c r="V49" s="3"/>
      <c r="W49" s="41"/>
      <c r="X49">
        <v>-6500</v>
      </c>
      <c r="Y49">
        <f t="shared" si="10"/>
        <v>2.6944835128662852E-2</v>
      </c>
      <c r="Z49">
        <f t="shared" si="11"/>
        <v>-1.6701423863571332E-3</v>
      </c>
    </row>
    <row r="50" spans="1:26" x14ac:dyDescent="0.2">
      <c r="A50" s="62" t="s">
        <v>108</v>
      </c>
      <c r="B50" s="63" t="s">
        <v>18</v>
      </c>
      <c r="C50" s="64">
        <v>26506.973999999998</v>
      </c>
      <c r="D50" s="64" t="s">
        <v>74</v>
      </c>
      <c r="E50" s="19">
        <f t="shared" si="2"/>
        <v>-17600.984420060209</v>
      </c>
      <c r="F50">
        <f t="shared" si="3"/>
        <v>-17601</v>
      </c>
      <c r="G50" s="19">
        <f t="shared" si="4"/>
        <v>2.4027499996009283E-2</v>
      </c>
      <c r="H50">
        <f t="shared" si="5"/>
        <v>2.4027499996009283E-2</v>
      </c>
      <c r="O50">
        <f t="shared" si="8"/>
        <v>2.1264601067291673E-2</v>
      </c>
      <c r="P50">
        <f t="shared" si="6"/>
        <v>3.3754708522804877E-3</v>
      </c>
      <c r="Q50" s="13">
        <f t="shared" si="9"/>
        <v>11488.473999999998</v>
      </c>
      <c r="R50" s="3">
        <f t="shared" si="7"/>
        <v>0.2</v>
      </c>
      <c r="S50" s="19">
        <f>G50</f>
        <v>2.4027499996009283E-2</v>
      </c>
      <c r="U50" s="3"/>
      <c r="V50" s="3"/>
      <c r="W50" s="41"/>
      <c r="X50">
        <v>-6000</v>
      </c>
      <c r="Y50">
        <f t="shared" si="10"/>
        <v>2.6987741493630701E-2</v>
      </c>
      <c r="Z50">
        <f t="shared" si="11"/>
        <v>-1.7082550628357077E-3</v>
      </c>
    </row>
    <row r="51" spans="1:26" x14ac:dyDescent="0.2">
      <c r="A51" s="62" t="s">
        <v>108</v>
      </c>
      <c r="B51" s="63" t="s">
        <v>19</v>
      </c>
      <c r="C51" s="64">
        <v>26507.723000000002</v>
      </c>
      <c r="D51" s="64" t="s">
        <v>74</v>
      </c>
      <c r="E51" s="19">
        <f t="shared" si="2"/>
        <v>-17600.498752599764</v>
      </c>
      <c r="F51">
        <f t="shared" si="3"/>
        <v>-17600.5</v>
      </c>
      <c r="G51" s="19">
        <f t="shared" si="4"/>
        <v>1.9237500018789433E-3</v>
      </c>
      <c r="H51">
        <f t="shared" si="5"/>
        <v>1.9237500018789433E-3</v>
      </c>
      <c r="O51">
        <f t="shared" si="8"/>
        <v>2.1268428059410829E-2</v>
      </c>
      <c r="P51">
        <f t="shared" si="6"/>
        <v>3.3720714286137946E-3</v>
      </c>
      <c r="Q51" s="13">
        <f t="shared" si="9"/>
        <v>11489.223000000002</v>
      </c>
      <c r="R51" s="3">
        <f t="shared" si="7"/>
        <v>0.2</v>
      </c>
      <c r="T51" s="19">
        <f>G51</f>
        <v>1.9237500018789433E-3</v>
      </c>
      <c r="U51" s="3"/>
      <c r="V51" s="3"/>
      <c r="W51" s="41"/>
      <c r="X51">
        <v>-5500</v>
      </c>
      <c r="Y51">
        <f t="shared" si="10"/>
        <v>2.5522799134456962E-2</v>
      </c>
      <c r="Z51">
        <f t="shared" si="11"/>
        <v>-4.0698253050210423E-4</v>
      </c>
    </row>
    <row r="52" spans="1:26" x14ac:dyDescent="0.2">
      <c r="A52" s="62" t="s">
        <v>201</v>
      </c>
      <c r="B52" s="63" t="s">
        <v>18</v>
      </c>
      <c r="C52" s="64">
        <v>26812.332999999999</v>
      </c>
      <c r="D52" s="64" t="s">
        <v>74</v>
      </c>
      <c r="E52" s="19">
        <f t="shared" si="2"/>
        <v>-17402.983178333656</v>
      </c>
      <c r="F52">
        <f t="shared" si="3"/>
        <v>-17403</v>
      </c>
      <c r="G52" s="19">
        <f t="shared" si="4"/>
        <v>2.5942499996745028E-2</v>
      </c>
      <c r="H52">
        <f t="shared" si="5"/>
        <v>2.5942499996745028E-2</v>
      </c>
      <c r="O52">
        <f t="shared" si="8"/>
        <v>2.2702093696422253E-2</v>
      </c>
      <c r="P52">
        <f t="shared" si="6"/>
        <v>2.098581244982434E-3</v>
      </c>
      <c r="Q52" s="13">
        <f t="shared" si="9"/>
        <v>11793.832999999999</v>
      </c>
      <c r="R52" s="3">
        <f t="shared" si="7"/>
        <v>0.2</v>
      </c>
      <c r="S52" s="19">
        <f>G52</f>
        <v>2.5942499996745028E-2</v>
      </c>
      <c r="U52" s="3"/>
      <c r="V52" s="3"/>
      <c r="W52" s="41"/>
      <c r="X52">
        <v>-5000</v>
      </c>
      <c r="Y52">
        <f t="shared" ref="Y52:Y71" si="12">U$3*SIN((2*PI()/U$4)*(X52-U$5))+U$6</f>
        <v>2.2695360507769269E-2</v>
      </c>
      <c r="Z52">
        <f t="shared" ref="Z52:Z71" si="13">V$3*SIN((2*PI()/U$4)*(X52-U$5))+U$6</f>
        <v>2.1045621720778146E-3</v>
      </c>
    </row>
    <row r="53" spans="1:26" x14ac:dyDescent="0.2">
      <c r="A53" s="62" t="s">
        <v>201</v>
      </c>
      <c r="B53" s="63" t="s">
        <v>19</v>
      </c>
      <c r="C53" s="64">
        <v>26813.080999999998</v>
      </c>
      <c r="D53" s="64" t="s">
        <v>74</v>
      </c>
      <c r="E53" s="19">
        <f t="shared" si="2"/>
        <v>-17402.498159294391</v>
      </c>
      <c r="F53">
        <f t="shared" si="3"/>
        <v>-17402.5</v>
      </c>
      <c r="G53" s="19">
        <f t="shared" ref="G53:G84" si="14">+C53-(C$7+F53*C$8)</f>
        <v>2.8387499987729825E-3</v>
      </c>
      <c r="H53">
        <f t="shared" ref="H53:H84" si="15">G53</f>
        <v>2.8387499987729825E-3</v>
      </c>
      <c r="O53">
        <f t="shared" si="8"/>
        <v>2.2705516253311638E-2</v>
      </c>
      <c r="P53">
        <f t="shared" si="6"/>
        <v>2.0955410712564099E-3</v>
      </c>
      <c r="Q53" s="13">
        <f t="shared" si="9"/>
        <v>11794.580999999998</v>
      </c>
      <c r="R53" s="3">
        <f t="shared" ref="R53:R84" si="16">R$15</f>
        <v>0.2</v>
      </c>
      <c r="T53" s="19">
        <f>G53</f>
        <v>2.8387499987729825E-3</v>
      </c>
      <c r="U53" s="3"/>
      <c r="V53" s="3"/>
      <c r="W53" s="41"/>
      <c r="X53">
        <v>-4500</v>
      </c>
      <c r="Y53">
        <f t="shared" si="12"/>
        <v>1.8785965764365607E-2</v>
      </c>
      <c r="Z53">
        <f t="shared" si="13"/>
        <v>5.5771820780991252E-3</v>
      </c>
    </row>
    <row r="54" spans="1:26" x14ac:dyDescent="0.2">
      <c r="A54" s="62" t="s">
        <v>207</v>
      </c>
      <c r="B54" s="63" t="s">
        <v>18</v>
      </c>
      <c r="C54" s="64">
        <v>26830.82</v>
      </c>
      <c r="D54" s="64" t="s">
        <v>74</v>
      </c>
      <c r="E54" s="19">
        <f t="shared" si="2"/>
        <v>-17390.995816062365</v>
      </c>
      <c r="F54">
        <f t="shared" si="3"/>
        <v>-17391</v>
      </c>
      <c r="G54" s="19">
        <f t="shared" si="14"/>
        <v>6.4524999979767017E-3</v>
      </c>
      <c r="H54">
        <f t="shared" si="15"/>
        <v>6.4524999979767017E-3</v>
      </c>
      <c r="O54">
        <f t="shared" si="8"/>
        <v>2.278393296743671E-2</v>
      </c>
      <c r="P54">
        <f t="shared" si="6"/>
        <v>2.0258854185764164E-3</v>
      </c>
      <c r="Q54" s="13">
        <f t="shared" si="9"/>
        <v>11812.32</v>
      </c>
      <c r="R54" s="3">
        <f t="shared" si="16"/>
        <v>0.2</v>
      </c>
      <c r="S54" s="19">
        <f>G54</f>
        <v>6.4524999979767017E-3</v>
      </c>
      <c r="U54" s="3"/>
      <c r="V54" s="3"/>
      <c r="W54" s="41"/>
      <c r="X54">
        <v>-4000</v>
      </c>
      <c r="Y54">
        <f t="shared" si="12"/>
        <v>1.4182507387743702E-2</v>
      </c>
      <c r="Z54">
        <f t="shared" si="13"/>
        <v>9.6663217645355307E-3</v>
      </c>
    </row>
    <row r="55" spans="1:26" x14ac:dyDescent="0.2">
      <c r="A55" s="62" t="s">
        <v>207</v>
      </c>
      <c r="B55" s="63" t="s">
        <v>19</v>
      </c>
      <c r="C55" s="64">
        <v>27280.37</v>
      </c>
      <c r="D55" s="64" t="s">
        <v>74</v>
      </c>
      <c r="E55" s="19">
        <f t="shared" si="2"/>
        <v>-17099.49807662069</v>
      </c>
      <c r="F55">
        <f t="shared" si="3"/>
        <v>-17099.5</v>
      </c>
      <c r="G55" s="19">
        <f t="shared" si="14"/>
        <v>2.9662499982805457E-3</v>
      </c>
      <c r="H55">
        <f t="shared" si="15"/>
        <v>2.9662499982805457E-3</v>
      </c>
      <c r="O55">
        <f t="shared" si="8"/>
        <v>2.4566674341351916E-2</v>
      </c>
      <c r="P55">
        <f t="shared" si="6"/>
        <v>4.4231978024033766E-4</v>
      </c>
      <c r="Q55" s="13">
        <f t="shared" si="9"/>
        <v>12261.869999999999</v>
      </c>
      <c r="R55" s="3">
        <f t="shared" si="16"/>
        <v>0.2</v>
      </c>
      <c r="T55" s="19">
        <f>G55</f>
        <v>2.9662499982805457E-3</v>
      </c>
      <c r="U55" s="3"/>
      <c r="V55" s="3"/>
      <c r="W55" s="41"/>
      <c r="X55">
        <v>-3500</v>
      </c>
      <c r="Y55">
        <f t="shared" si="12"/>
        <v>9.3417432700041714E-3</v>
      </c>
      <c r="Z55">
        <f t="shared" si="13"/>
        <v>1.39662543471891E-2</v>
      </c>
    </row>
    <row r="56" spans="1:26" x14ac:dyDescent="0.2">
      <c r="A56" s="62" t="s">
        <v>207</v>
      </c>
      <c r="B56" s="63" t="s">
        <v>19</v>
      </c>
      <c r="C56" s="64">
        <v>27283.47</v>
      </c>
      <c r="D56" s="64" t="s">
        <v>74</v>
      </c>
      <c r="E56" s="19">
        <f t="shared" si="2"/>
        <v>-17097.487970976668</v>
      </c>
      <c r="F56">
        <f t="shared" si="3"/>
        <v>-17097.5</v>
      </c>
      <c r="G56" s="19">
        <f t="shared" si="14"/>
        <v>1.8551249999291031E-2</v>
      </c>
      <c r="H56">
        <f t="shared" si="15"/>
        <v>1.8551249999291031E-2</v>
      </c>
      <c r="O56">
        <f t="shared" si="8"/>
        <v>2.4577470536477197E-2</v>
      </c>
      <c r="P56">
        <f t="shared" si="6"/>
        <v>4.3272978369046471E-4</v>
      </c>
      <c r="Q56" s="13">
        <f t="shared" si="9"/>
        <v>12264.970000000001</v>
      </c>
      <c r="R56" s="3">
        <f t="shared" si="16"/>
        <v>0.2</v>
      </c>
      <c r="T56" s="19">
        <f>G56</f>
        <v>1.8551249999291031E-2</v>
      </c>
      <c r="U56" s="3"/>
      <c r="V56" s="3"/>
      <c r="W56" s="41"/>
      <c r="X56">
        <v>-3000</v>
      </c>
      <c r="Y56">
        <f t="shared" si="12"/>
        <v>4.7439769207439806E-3</v>
      </c>
      <c r="Z56">
        <f t="shared" si="13"/>
        <v>1.8050337944686096E-2</v>
      </c>
    </row>
    <row r="57" spans="1:26" x14ac:dyDescent="0.2">
      <c r="A57" s="62" t="s">
        <v>207</v>
      </c>
      <c r="B57" s="63" t="s">
        <v>19</v>
      </c>
      <c r="C57" s="64">
        <v>27300.42</v>
      </c>
      <c r="D57" s="64" t="s">
        <v>74</v>
      </c>
      <c r="E57" s="19">
        <f t="shared" si="2"/>
        <v>-17086.497232052108</v>
      </c>
      <c r="F57">
        <f t="shared" si="3"/>
        <v>-17086.5</v>
      </c>
      <c r="G57" s="19">
        <f t="shared" si="14"/>
        <v>4.2687499990279321E-3</v>
      </c>
      <c r="H57">
        <f t="shared" si="15"/>
        <v>4.2687499990279321E-3</v>
      </c>
      <c r="O57">
        <f t="shared" si="8"/>
        <v>2.4636483259205672E-2</v>
      </c>
      <c r="P57">
        <f t="shared" si="6"/>
        <v>3.8031022283614192E-4</v>
      </c>
      <c r="Q57" s="13">
        <f t="shared" si="9"/>
        <v>12281.919999999998</v>
      </c>
      <c r="R57" s="3">
        <f t="shared" si="16"/>
        <v>0.2</v>
      </c>
      <c r="T57" s="19">
        <f>G57</f>
        <v>4.2687499990279321E-3</v>
      </c>
      <c r="U57" s="3"/>
      <c r="V57" s="3"/>
      <c r="W57" s="41"/>
      <c r="X57">
        <v>-2500</v>
      </c>
      <c r="Y57">
        <f t="shared" si="12"/>
        <v>8.4540146570617931E-4</v>
      </c>
      <c r="Z57">
        <f t="shared" si="13"/>
        <v>2.1513347340995727E-2</v>
      </c>
    </row>
    <row r="58" spans="1:26" x14ac:dyDescent="0.2">
      <c r="A58" s="62" t="s">
        <v>207</v>
      </c>
      <c r="B58" s="63" t="s">
        <v>18</v>
      </c>
      <c r="C58" s="64">
        <v>27313.54</v>
      </c>
      <c r="D58" s="64" t="s">
        <v>74</v>
      </c>
      <c r="E58" s="19">
        <f t="shared" si="2"/>
        <v>-17077.989946229674</v>
      </c>
      <c r="F58">
        <f t="shared" si="3"/>
        <v>-17078</v>
      </c>
      <c r="G58" s="19">
        <f t="shared" si="14"/>
        <v>1.5504999999393476E-2</v>
      </c>
      <c r="H58">
        <f t="shared" si="15"/>
        <v>1.5504999999393476E-2</v>
      </c>
      <c r="O58">
        <f t="shared" si="8"/>
        <v>2.4681658092786895E-2</v>
      </c>
      <c r="P58">
        <f t="shared" si="6"/>
        <v>3.4018252107103839E-4</v>
      </c>
      <c r="Q58" s="13">
        <f t="shared" si="9"/>
        <v>12295.04</v>
      </c>
      <c r="R58" s="3">
        <f t="shared" si="16"/>
        <v>0.2</v>
      </c>
      <c r="S58" s="19">
        <f>G58</f>
        <v>1.5504999999393476E-2</v>
      </c>
      <c r="U58" s="3"/>
      <c r="V58" s="3"/>
      <c r="W58" s="41"/>
      <c r="X58">
        <v>-2000</v>
      </c>
      <c r="Y58">
        <f t="shared" si="12"/>
        <v>-1.9671641078709834E-3</v>
      </c>
      <c r="Z58">
        <f t="shared" si="13"/>
        <v>2.4011680673610491E-2</v>
      </c>
    </row>
    <row r="59" spans="1:26" x14ac:dyDescent="0.2">
      <c r="A59" s="62" t="s">
        <v>161</v>
      </c>
      <c r="B59" s="63" t="s">
        <v>18</v>
      </c>
      <c r="C59" s="64">
        <v>27341.323</v>
      </c>
      <c r="D59" s="64" t="s">
        <v>74</v>
      </c>
      <c r="E59" s="19">
        <f t="shared" si="2"/>
        <v>-17059.974860711027</v>
      </c>
      <c r="F59">
        <f t="shared" si="3"/>
        <v>-17060</v>
      </c>
      <c r="G59" s="19">
        <f t="shared" si="14"/>
        <v>3.8769999999203719E-2</v>
      </c>
      <c r="H59">
        <f t="shared" si="15"/>
        <v>3.8769999999203719E-2</v>
      </c>
      <c r="O59">
        <f t="shared" si="8"/>
        <v>2.4776090429713845E-2</v>
      </c>
      <c r="P59">
        <f t="shared" si="6"/>
        <v>2.56300581663935E-4</v>
      </c>
      <c r="Q59" s="13">
        <f t="shared" si="9"/>
        <v>12322.823</v>
      </c>
      <c r="R59" s="3">
        <f t="shared" si="16"/>
        <v>0.2</v>
      </c>
      <c r="S59" s="19">
        <f>G59</f>
        <v>3.8769999999203719E-2</v>
      </c>
      <c r="U59" s="3"/>
      <c r="V59" s="3"/>
      <c r="W59" s="41"/>
      <c r="X59">
        <v>-1500</v>
      </c>
      <c r="Y59">
        <f t="shared" si="12"/>
        <v>-3.4146553624103473E-3</v>
      </c>
      <c r="Z59">
        <f t="shared" si="13"/>
        <v>2.5297451815751236E-2</v>
      </c>
    </row>
    <row r="60" spans="1:26" x14ac:dyDescent="0.2">
      <c r="A60" s="62" t="s">
        <v>161</v>
      </c>
      <c r="B60" s="63" t="s">
        <v>19</v>
      </c>
      <c r="C60" s="64">
        <v>27351.317999999999</v>
      </c>
      <c r="D60" s="64" t="s">
        <v>74</v>
      </c>
      <c r="E60" s="19">
        <f t="shared" si="2"/>
        <v>-17053.493891062</v>
      </c>
      <c r="F60">
        <f t="shared" si="3"/>
        <v>-17053.5</v>
      </c>
      <c r="G60" s="19">
        <f t="shared" si="14"/>
        <v>9.4212499971035868E-3</v>
      </c>
      <c r="H60">
        <f t="shared" si="15"/>
        <v>9.4212499971035868E-3</v>
      </c>
      <c r="O60">
        <f t="shared" si="8"/>
        <v>2.4809777838054638E-2</v>
      </c>
      <c r="P60">
        <f t="shared" si="6"/>
        <v>2.2637687928419963E-4</v>
      </c>
      <c r="Q60" s="13">
        <f t="shared" si="9"/>
        <v>12332.817999999999</v>
      </c>
      <c r="R60" s="3">
        <f t="shared" si="16"/>
        <v>0.2</v>
      </c>
      <c r="T60" s="19">
        <f>G60</f>
        <v>9.4212499971035868E-3</v>
      </c>
      <c r="U60" s="3"/>
      <c r="V60" s="3"/>
      <c r="W60" s="41"/>
      <c r="X60">
        <v>-1000</v>
      </c>
      <c r="Y60">
        <f t="shared" si="12"/>
        <v>-3.3534513503184586E-3</v>
      </c>
      <c r="Z60">
        <f t="shared" si="13"/>
        <v>2.5243085786053859E-2</v>
      </c>
    </row>
    <row r="61" spans="1:26" x14ac:dyDescent="0.2">
      <c r="A61" s="62" t="s">
        <v>207</v>
      </c>
      <c r="B61" s="63" t="s">
        <v>19</v>
      </c>
      <c r="C61" s="64">
        <v>27368.28</v>
      </c>
      <c r="D61" s="64" t="s">
        <v>74</v>
      </c>
      <c r="E61" s="19">
        <f t="shared" si="2"/>
        <v>-17042.495371083336</v>
      </c>
      <c r="F61">
        <f t="shared" si="3"/>
        <v>-17042.5</v>
      </c>
      <c r="G61" s="19">
        <f t="shared" si="14"/>
        <v>7.1387499992852099E-3</v>
      </c>
      <c r="H61">
        <f t="shared" si="15"/>
        <v>7.1387499992852099E-3</v>
      </c>
      <c r="O61">
        <f t="shared" si="8"/>
        <v>2.486628551033597E-2</v>
      </c>
      <c r="P61">
        <f t="shared" si="6"/>
        <v>1.7618249358340374E-4</v>
      </c>
      <c r="Q61" s="13">
        <f t="shared" si="9"/>
        <v>12349.779999999999</v>
      </c>
      <c r="R61" s="3">
        <f t="shared" si="16"/>
        <v>0.2</v>
      </c>
      <c r="T61" s="19">
        <f>G61</f>
        <v>7.1387499992852099E-3</v>
      </c>
      <c r="U61" s="3"/>
      <c r="V61" s="3"/>
      <c r="W61" s="41"/>
      <c r="X61">
        <v>-500</v>
      </c>
      <c r="Y61">
        <f t="shared" si="12"/>
        <v>-1.7896247702631589E-3</v>
      </c>
      <c r="Z61">
        <f t="shared" si="13"/>
        <v>2.3853976814485228E-2</v>
      </c>
    </row>
    <row r="62" spans="1:26" x14ac:dyDescent="0.2">
      <c r="A62" s="62" t="s">
        <v>207</v>
      </c>
      <c r="B62" s="63" t="s">
        <v>18</v>
      </c>
      <c r="C62" s="64">
        <v>27370.595000000001</v>
      </c>
      <c r="D62" s="64" t="s">
        <v>74</v>
      </c>
      <c r="E62" s="19">
        <f t="shared" si="2"/>
        <v>-17040.994276062072</v>
      </c>
      <c r="F62">
        <f t="shared" si="3"/>
        <v>-17041</v>
      </c>
      <c r="G62" s="19">
        <f t="shared" si="14"/>
        <v>8.8275000016437843E-3</v>
      </c>
      <c r="H62">
        <f t="shared" si="15"/>
        <v>8.8275000016437843E-3</v>
      </c>
      <c r="O62">
        <f t="shared" si="8"/>
        <v>2.4873942104333673E-2</v>
      </c>
      <c r="P62">
        <f t="shared" si="6"/>
        <v>1.6938132806446592E-4</v>
      </c>
      <c r="Q62" s="13">
        <f t="shared" si="9"/>
        <v>12352.095000000001</v>
      </c>
      <c r="R62" s="3">
        <f t="shared" si="16"/>
        <v>0.2</v>
      </c>
      <c r="S62" s="19">
        <f>G62</f>
        <v>8.8275000016437843E-3</v>
      </c>
      <c r="U62" s="3"/>
      <c r="V62" s="3"/>
      <c r="W62" s="41"/>
      <c r="X62">
        <v>0</v>
      </c>
      <c r="Y62">
        <f t="shared" si="12"/>
        <v>1.121660569618519E-3</v>
      </c>
      <c r="Z62">
        <f t="shared" si="13"/>
        <v>2.126795312362121E-2</v>
      </c>
    </row>
    <row r="63" spans="1:26" x14ac:dyDescent="0.2">
      <c r="A63" s="62" t="s">
        <v>108</v>
      </c>
      <c r="B63" s="63" t="s">
        <v>19</v>
      </c>
      <c r="C63" s="64">
        <v>27402.202000000001</v>
      </c>
      <c r="D63" s="64" t="s">
        <v>74</v>
      </c>
      <c r="E63" s="19">
        <f t="shared" si="2"/>
        <v>-17020.499627968351</v>
      </c>
      <c r="F63">
        <f t="shared" si="3"/>
        <v>-17020.5</v>
      </c>
      <c r="G63" s="19">
        <f t="shared" si="14"/>
        <v>5.7374999960302375E-4</v>
      </c>
      <c r="H63">
        <f t="shared" si="15"/>
        <v>5.7374999960302375E-4</v>
      </c>
      <c r="O63">
        <f t="shared" si="8"/>
        <v>2.4977398610003462E-2</v>
      </c>
      <c r="P63">
        <f t="shared" si="6"/>
        <v>7.748343988049633E-5</v>
      </c>
      <c r="Q63" s="13">
        <f t="shared" si="9"/>
        <v>12383.702000000001</v>
      </c>
      <c r="R63" s="3">
        <f t="shared" si="16"/>
        <v>0.2</v>
      </c>
      <c r="T63" s="19">
        <f>G63</f>
        <v>5.7374999960302375E-4</v>
      </c>
      <c r="U63" s="3"/>
      <c r="V63" s="3"/>
      <c r="W63" s="41"/>
      <c r="X63">
        <v>500</v>
      </c>
      <c r="Y63">
        <f t="shared" si="12"/>
        <v>5.0915451975214734E-3</v>
      </c>
      <c r="Z63">
        <f t="shared" si="13"/>
        <v>1.7741601530008203E-2</v>
      </c>
    </row>
    <row r="64" spans="1:26" x14ac:dyDescent="0.2">
      <c r="A64" s="62" t="s">
        <v>108</v>
      </c>
      <c r="B64" s="63" t="s">
        <v>18</v>
      </c>
      <c r="C64" s="64">
        <v>27493.992999999999</v>
      </c>
      <c r="D64" s="64" t="s">
        <v>74</v>
      </c>
      <c r="E64" s="19">
        <f t="shared" si="2"/>
        <v>-16960.980399848919</v>
      </c>
      <c r="F64">
        <f t="shared" si="3"/>
        <v>-16961</v>
      </c>
      <c r="G64" s="19">
        <f t="shared" si="14"/>
        <v>3.0227499999455176E-2</v>
      </c>
      <c r="H64">
        <f t="shared" si="15"/>
        <v>3.0227499999455176E-2</v>
      </c>
      <c r="O64">
        <f t="shared" si="8"/>
        <v>2.5265053976590061E-2</v>
      </c>
      <c r="P64">
        <f t="shared" si="6"/>
        <v>-1.7803379939751798E-4</v>
      </c>
      <c r="Q64" s="13">
        <f t="shared" si="9"/>
        <v>12475.492999999999</v>
      </c>
      <c r="R64" s="3">
        <f t="shared" si="16"/>
        <v>0.2</v>
      </c>
      <c r="S64" s="19">
        <f>G64</f>
        <v>3.0227499999455176E-2</v>
      </c>
      <c r="U64" s="3"/>
      <c r="V64" s="3"/>
      <c r="W64" s="41"/>
      <c r="X64">
        <v>1000</v>
      </c>
      <c r="Y64">
        <f t="shared" si="12"/>
        <v>9.7261347874467614E-3</v>
      </c>
      <c r="Z64">
        <f t="shared" si="13"/>
        <v>1.362480874683647E-2</v>
      </c>
    </row>
    <row r="65" spans="1:26" x14ac:dyDescent="0.2">
      <c r="A65" s="62" t="s">
        <v>201</v>
      </c>
      <c r="B65" s="63" t="s">
        <v>18</v>
      </c>
      <c r="C65" s="64">
        <v>27534.088</v>
      </c>
      <c r="D65" s="64" t="s">
        <v>74</v>
      </c>
      <c r="E65" s="19">
        <f t="shared" si="2"/>
        <v>-16934.981952817634</v>
      </c>
      <c r="F65">
        <f t="shared" si="3"/>
        <v>-16935</v>
      </c>
      <c r="G65" s="19">
        <f t="shared" si="14"/>
        <v>2.7832499999931315E-2</v>
      </c>
      <c r="H65">
        <f t="shared" si="15"/>
        <v>2.7832499999931315E-2</v>
      </c>
      <c r="O65">
        <f t="shared" si="8"/>
        <v>2.5384782109086346E-2</v>
      </c>
      <c r="P65">
        <f t="shared" si="6"/>
        <v>-2.8438537643355258E-4</v>
      </c>
      <c r="Q65" s="13">
        <f t="shared" si="9"/>
        <v>12515.588</v>
      </c>
      <c r="R65" s="3">
        <f t="shared" si="16"/>
        <v>0.2</v>
      </c>
      <c r="S65" s="19">
        <f>G65</f>
        <v>2.7832499999931315E-2</v>
      </c>
      <c r="U65" s="3"/>
      <c r="V65" s="3"/>
      <c r="W65" s="41"/>
      <c r="X65">
        <v>1500</v>
      </c>
      <c r="Y65">
        <f t="shared" si="12"/>
        <v>1.4565582589699425E-2</v>
      </c>
      <c r="Z65">
        <f t="shared" si="13"/>
        <v>9.3260454150931645E-3</v>
      </c>
    </row>
    <row r="66" spans="1:26" x14ac:dyDescent="0.2">
      <c r="A66" s="62" t="s">
        <v>201</v>
      </c>
      <c r="B66" s="63" t="s">
        <v>19</v>
      </c>
      <c r="C66" s="64">
        <v>27534.83</v>
      </c>
      <c r="D66" s="64" t="s">
        <v>74</v>
      </c>
      <c r="E66" s="19">
        <f t="shared" si="2"/>
        <v>-16934.500824305418</v>
      </c>
      <c r="F66">
        <f t="shared" si="3"/>
        <v>-16934.5</v>
      </c>
      <c r="G66" s="19">
        <f t="shared" si="14"/>
        <v>-1.271249999263091E-3</v>
      </c>
      <c r="H66">
        <f t="shared" si="15"/>
        <v>-1.271249999263091E-3</v>
      </c>
      <c r="O66">
        <f t="shared" si="8"/>
        <v>2.5387048633390565E-2</v>
      </c>
      <c r="P66">
        <f t="shared" si="6"/>
        <v>-2.8639867463772783E-4</v>
      </c>
      <c r="Q66" s="13">
        <f t="shared" si="9"/>
        <v>12516.330000000002</v>
      </c>
      <c r="R66" s="3">
        <f t="shared" si="16"/>
        <v>0.2</v>
      </c>
      <c r="T66" s="19">
        <f>G66</f>
        <v>-1.271249999263091E-3</v>
      </c>
      <c r="U66" s="3"/>
      <c r="V66" s="3"/>
      <c r="W66" s="41"/>
      <c r="X66">
        <v>2000</v>
      </c>
      <c r="Y66">
        <f t="shared" si="12"/>
        <v>1.9129715700291997E-2</v>
      </c>
      <c r="Z66">
        <f t="shared" si="13"/>
        <v>5.2718374023777255E-3</v>
      </c>
    </row>
    <row r="67" spans="1:26" x14ac:dyDescent="0.2">
      <c r="A67" s="62" t="s">
        <v>108</v>
      </c>
      <c r="B67" s="63" t="s">
        <v>18</v>
      </c>
      <c r="C67" s="64">
        <v>28049.171999999999</v>
      </c>
      <c r="D67" s="64" t="s">
        <v>74</v>
      </c>
      <c r="E67" s="19">
        <f t="shared" si="2"/>
        <v>-16600.990580061374</v>
      </c>
      <c r="F67">
        <f t="shared" si="3"/>
        <v>-16601</v>
      </c>
      <c r="G67" s="19">
        <f t="shared" si="14"/>
        <v>1.4527499999530846E-2</v>
      </c>
      <c r="H67">
        <f t="shared" si="15"/>
        <v>1.4527499999530846E-2</v>
      </c>
      <c r="O67">
        <f t="shared" si="8"/>
        <v>2.6585702219092761E-2</v>
      </c>
      <c r="P67">
        <f t="shared" si="6"/>
        <v>-1.3511333907102394E-3</v>
      </c>
      <c r="Q67" s="13">
        <f t="shared" si="9"/>
        <v>13030.671999999999</v>
      </c>
      <c r="R67" s="3">
        <f t="shared" si="16"/>
        <v>0.2</v>
      </c>
      <c r="S67" s="19">
        <f>G67</f>
        <v>1.4527499999530846E-2</v>
      </c>
      <c r="U67" s="3"/>
      <c r="V67" s="3"/>
      <c r="W67" s="41"/>
      <c r="X67">
        <v>2500</v>
      </c>
      <c r="Y67">
        <f t="shared" si="12"/>
        <v>2.2965678103528151E-2</v>
      </c>
      <c r="Z67">
        <f t="shared" si="13"/>
        <v>1.8644456513391468E-3</v>
      </c>
    </row>
    <row r="68" spans="1:26" x14ac:dyDescent="0.2">
      <c r="A68" s="62" t="s">
        <v>108</v>
      </c>
      <c r="B68" s="63" t="s">
        <v>19</v>
      </c>
      <c r="C68" s="64">
        <v>28049.921999999999</v>
      </c>
      <c r="D68" s="64" t="s">
        <v>74</v>
      </c>
      <c r="E68" s="19">
        <f t="shared" si="2"/>
        <v>-16600.504264179755</v>
      </c>
      <c r="F68">
        <f t="shared" si="3"/>
        <v>-16600.5</v>
      </c>
      <c r="G68" s="19">
        <f t="shared" si="14"/>
        <v>-6.576250001671724E-3</v>
      </c>
      <c r="H68">
        <f t="shared" si="15"/>
        <v>-6.576250001671724E-3</v>
      </c>
      <c r="O68">
        <f t="shared" si="8"/>
        <v>2.6587016456574995E-2</v>
      </c>
      <c r="P68">
        <f t="shared" si="6"/>
        <v>-1.3523007957797189E-3</v>
      </c>
      <c r="Q68" s="13">
        <f t="shared" si="9"/>
        <v>13031.421999999999</v>
      </c>
      <c r="R68" s="3">
        <f t="shared" si="16"/>
        <v>0.2</v>
      </c>
      <c r="T68" s="19">
        <f>G68</f>
        <v>-6.576250001671724E-3</v>
      </c>
      <c r="U68" s="3"/>
      <c r="V68" s="3"/>
      <c r="W68" s="41"/>
      <c r="X68">
        <v>3000</v>
      </c>
      <c r="Y68">
        <f t="shared" si="12"/>
        <v>2.5692863316599826E-2</v>
      </c>
      <c r="Z68">
        <f t="shared" si="13"/>
        <v>-5.5804639152739685E-4</v>
      </c>
    </row>
    <row r="69" spans="1:26" x14ac:dyDescent="0.2">
      <c r="A69" s="62" t="s">
        <v>252</v>
      </c>
      <c r="B69" s="63" t="s">
        <v>19</v>
      </c>
      <c r="C69" s="64">
        <v>33630.415999999997</v>
      </c>
      <c r="D69" s="64" t="s">
        <v>74</v>
      </c>
      <c r="E69" s="19">
        <f t="shared" si="2"/>
        <v>-12981.993784883036</v>
      </c>
      <c r="F69">
        <f t="shared" si="3"/>
        <v>-12982</v>
      </c>
      <c r="G69" s="19">
        <f t="shared" si="14"/>
        <v>9.5849999925121665E-3</v>
      </c>
      <c r="H69">
        <f t="shared" si="15"/>
        <v>9.5849999925121665E-3</v>
      </c>
      <c r="O69">
        <f t="shared" si="8"/>
        <v>5.1793686099914351E-3</v>
      </c>
      <c r="P69">
        <f t="shared" si="6"/>
        <v>1.766359013684498E-2</v>
      </c>
      <c r="Q69" s="13">
        <f t="shared" si="9"/>
        <v>18611.915999999997</v>
      </c>
      <c r="R69" s="3">
        <f t="shared" si="16"/>
        <v>0.2</v>
      </c>
      <c r="S69" s="19">
        <f>G69</f>
        <v>9.5849999925121665E-3</v>
      </c>
      <c r="U69" s="3"/>
      <c r="V69" s="3"/>
      <c r="W69" s="41"/>
      <c r="X69">
        <v>3500</v>
      </c>
      <c r="Y69">
        <f t="shared" si="12"/>
        <v>2.7040678392340044E-2</v>
      </c>
      <c r="Z69">
        <f t="shared" si="13"/>
        <v>-1.7552776175499048E-3</v>
      </c>
    </row>
    <row r="70" spans="1:26" x14ac:dyDescent="0.2">
      <c r="A70" s="62" t="s">
        <v>252</v>
      </c>
      <c r="B70" s="63" t="s">
        <v>18</v>
      </c>
      <c r="C70" s="64">
        <v>33902.603999999999</v>
      </c>
      <c r="D70" s="64" t="s">
        <v>74</v>
      </c>
      <c r="E70" s="19">
        <f t="shared" si="2"/>
        <v>-12805.501321968672</v>
      </c>
      <c r="F70">
        <f t="shared" si="3"/>
        <v>-12805.5</v>
      </c>
      <c r="G70" s="19">
        <f t="shared" si="14"/>
        <v>-2.0387500044307671E-3</v>
      </c>
      <c r="H70">
        <f t="shared" si="15"/>
        <v>-2.0387500044307671E-3</v>
      </c>
      <c r="O70">
        <f t="shared" si="8"/>
        <v>3.6747315727501898E-3</v>
      </c>
      <c r="P70">
        <f t="shared" si="6"/>
        <v>1.9000122482594174E-2</v>
      </c>
      <c r="Q70" s="13">
        <f t="shared" si="9"/>
        <v>18884.103999999999</v>
      </c>
      <c r="R70" s="3">
        <f t="shared" si="16"/>
        <v>0.2</v>
      </c>
      <c r="T70" s="19">
        <f>G70</f>
        <v>-2.0387500044307671E-3</v>
      </c>
      <c r="U70" s="3"/>
      <c r="V70" s="3"/>
      <c r="W70" s="41"/>
      <c r="X70">
        <v>4000</v>
      </c>
      <c r="Y70">
        <f t="shared" si="12"/>
        <v>2.6875392313202774E-2</v>
      </c>
      <c r="Z70">
        <f t="shared" si="13"/>
        <v>-1.6084580287711609E-3</v>
      </c>
    </row>
    <row r="71" spans="1:26" x14ac:dyDescent="0.2">
      <c r="A71" s="62" t="s">
        <v>260</v>
      </c>
      <c r="B71" s="63" t="s">
        <v>18</v>
      </c>
      <c r="C71" s="64">
        <v>34266.593000000001</v>
      </c>
      <c r="D71" s="64" t="s">
        <v>74</v>
      </c>
      <c r="E71" s="19">
        <f t="shared" si="2"/>
        <v>-12569.483146723123</v>
      </c>
      <c r="F71">
        <f t="shared" si="3"/>
        <v>-12569.5</v>
      </c>
      <c r="G71" s="19">
        <f t="shared" si="14"/>
        <v>2.5991249996877741E-2</v>
      </c>
      <c r="H71">
        <f t="shared" si="15"/>
        <v>2.5991249996877741E-2</v>
      </c>
      <c r="O71">
        <f t="shared" si="8"/>
        <v>1.8239137838501687E-3</v>
      </c>
      <c r="P71">
        <f t="shared" si="6"/>
        <v>2.0644158738333557E-2</v>
      </c>
      <c r="Q71" s="13">
        <f t="shared" si="9"/>
        <v>19248.093000000001</v>
      </c>
      <c r="R71" s="3">
        <f t="shared" si="16"/>
        <v>0.2</v>
      </c>
      <c r="T71" s="19">
        <f>G71</f>
        <v>2.5991249996877741E-2</v>
      </c>
      <c r="U71" s="3"/>
      <c r="V71" s="3"/>
      <c r="W71" s="41"/>
      <c r="X71">
        <v>4500</v>
      </c>
      <c r="Y71">
        <f t="shared" si="12"/>
        <v>2.5213404862768914E-2</v>
      </c>
      <c r="Z71">
        <f t="shared" si="13"/>
        <v>-1.3215515255933334E-4</v>
      </c>
    </row>
    <row r="72" spans="1:26" x14ac:dyDescent="0.2">
      <c r="A72" s="62" t="s">
        <v>265</v>
      </c>
      <c r="B72" s="63" t="s">
        <v>19</v>
      </c>
      <c r="C72" s="64">
        <v>34301.245999999999</v>
      </c>
      <c r="D72" s="64" t="s">
        <v>74</v>
      </c>
      <c r="E72" s="19">
        <f t="shared" si="2"/>
        <v>-12547.013407728857</v>
      </c>
      <c r="F72">
        <f t="shared" si="3"/>
        <v>-12547</v>
      </c>
      <c r="G72" s="19">
        <f t="shared" si="14"/>
        <v>-2.0677499996963888E-2</v>
      </c>
      <c r="H72">
        <f t="shared" si="15"/>
        <v>-2.0677499996963888E-2</v>
      </c>
      <c r="O72">
        <f t="shared" si="8"/>
        <v>1.6584268019982796E-3</v>
      </c>
      <c r="P72">
        <f t="shared" si="6"/>
        <v>2.0791156784088823E-2</v>
      </c>
      <c r="Q72" s="13">
        <f t="shared" si="9"/>
        <v>19282.745999999999</v>
      </c>
      <c r="R72" s="3">
        <f t="shared" si="16"/>
        <v>0.2</v>
      </c>
      <c r="S72" s="19">
        <f>G72</f>
        <v>-2.0677499996963888E-2</v>
      </c>
      <c r="U72" s="3"/>
      <c r="V72" s="3"/>
      <c r="W72" s="41"/>
      <c r="Y72"/>
    </row>
    <row r="73" spans="1:26" x14ac:dyDescent="0.2">
      <c r="A73" s="62" t="s">
        <v>265</v>
      </c>
      <c r="B73" s="63" t="s">
        <v>19</v>
      </c>
      <c r="C73" s="64">
        <v>34304.328000000001</v>
      </c>
      <c r="D73" s="64" t="s">
        <v>74</v>
      </c>
      <c r="E73" s="19">
        <f t="shared" si="2"/>
        <v>-12545.014973665995</v>
      </c>
      <c r="F73">
        <f t="shared" si="3"/>
        <v>-12545</v>
      </c>
      <c r="G73" s="19">
        <f t="shared" si="14"/>
        <v>-2.3092499999620486E-2</v>
      </c>
      <c r="H73">
        <f t="shared" si="15"/>
        <v>-2.3092499999620486E-2</v>
      </c>
      <c r="O73">
        <f t="shared" si="8"/>
        <v>1.6438157057663324E-3</v>
      </c>
      <c r="P73">
        <f t="shared" si="6"/>
        <v>2.0804135464154189E-2</v>
      </c>
      <c r="Q73" s="13">
        <f t="shared" si="9"/>
        <v>19285.828000000001</v>
      </c>
      <c r="R73" s="3">
        <f t="shared" si="16"/>
        <v>0.2</v>
      </c>
      <c r="S73" s="19">
        <f>G73</f>
        <v>-2.3092499999620486E-2</v>
      </c>
      <c r="U73" s="3"/>
      <c r="V73" s="3"/>
      <c r="W73" s="41"/>
      <c r="Y73"/>
    </row>
    <row r="74" spans="1:26" x14ac:dyDescent="0.2">
      <c r="A74" s="62" t="s">
        <v>265</v>
      </c>
      <c r="B74" s="63" t="s">
        <v>18</v>
      </c>
      <c r="C74" s="64">
        <v>34325.214999999997</v>
      </c>
      <c r="D74" s="64" t="s">
        <v>74</v>
      </c>
      <c r="E74" s="19">
        <f t="shared" si="2"/>
        <v>-12531.471400573531</v>
      </c>
      <c r="F74">
        <f t="shared" si="3"/>
        <v>-12531.5</v>
      </c>
      <c r="G74" s="19">
        <f t="shared" si="14"/>
        <v>4.410624999582069E-2</v>
      </c>
      <c r="H74">
        <f t="shared" si="15"/>
        <v>4.410624999582069E-2</v>
      </c>
      <c r="O74">
        <f t="shared" si="8"/>
        <v>1.5456168484701115E-3</v>
      </c>
      <c r="P74">
        <f t="shared" si="6"/>
        <v>2.0891363111648926E-2</v>
      </c>
      <c r="Q74" s="13">
        <f t="shared" si="9"/>
        <v>19306.714999999997</v>
      </c>
      <c r="R74" s="3">
        <f t="shared" si="16"/>
        <v>0.2</v>
      </c>
      <c r="T74" s="19">
        <f>G74</f>
        <v>4.410624999582069E-2</v>
      </c>
      <c r="U74" s="3"/>
      <c r="V74" s="3"/>
      <c r="W74" s="41"/>
      <c r="Y74"/>
    </row>
    <row r="75" spans="1:26" x14ac:dyDescent="0.2">
      <c r="A75" s="62" t="s">
        <v>265</v>
      </c>
      <c r="B75" s="63" t="s">
        <v>19</v>
      </c>
      <c r="C75" s="64">
        <v>34392.228999999999</v>
      </c>
      <c r="D75" s="64" t="s">
        <v>74</v>
      </c>
      <c r="E75" s="19">
        <f t="shared" si="2"/>
        <v>-12488.018103919221</v>
      </c>
      <c r="F75">
        <f t="shared" si="3"/>
        <v>-12488</v>
      </c>
      <c r="G75" s="19">
        <f t="shared" si="14"/>
        <v>-2.7920000000449363E-2</v>
      </c>
      <c r="H75">
        <f t="shared" si="15"/>
        <v>-2.7920000000449363E-2</v>
      </c>
      <c r="O75">
        <f t="shared" si="8"/>
        <v>1.2343172420598639E-3</v>
      </c>
      <c r="P75">
        <f t="shared" si="6"/>
        <v>2.1167882951908301E-2</v>
      </c>
      <c r="Q75" s="13">
        <f t="shared" si="9"/>
        <v>19373.728999999999</v>
      </c>
      <c r="R75" s="3">
        <f t="shared" si="16"/>
        <v>0.2</v>
      </c>
      <c r="S75" s="19">
        <f>G75</f>
        <v>-2.7920000000449363E-2</v>
      </c>
      <c r="U75" s="3"/>
      <c r="V75" s="3"/>
      <c r="W75" s="41"/>
      <c r="Y75"/>
    </row>
    <row r="76" spans="1:26" x14ac:dyDescent="0.2">
      <c r="A76" s="62" t="s">
        <v>265</v>
      </c>
      <c r="B76" s="63" t="s">
        <v>19</v>
      </c>
      <c r="C76" s="64">
        <v>34395.357000000004</v>
      </c>
      <c r="D76" s="64" t="s">
        <v>74</v>
      </c>
      <c r="E76" s="19">
        <f t="shared" si="2"/>
        <v>-12485.989842482284</v>
      </c>
      <c r="F76">
        <f t="shared" si="3"/>
        <v>-12486</v>
      </c>
      <c r="G76" s="19">
        <f t="shared" si="14"/>
        <v>1.5664999998989515E-2</v>
      </c>
      <c r="H76">
        <f t="shared" si="15"/>
        <v>1.5664999998989515E-2</v>
      </c>
      <c r="O76">
        <f t="shared" si="8"/>
        <v>1.2201950533068523E-3</v>
      </c>
      <c r="P76">
        <f t="shared" si="6"/>
        <v>2.1180427347396391E-2</v>
      </c>
      <c r="Q76" s="13">
        <f t="shared" si="9"/>
        <v>19376.857000000004</v>
      </c>
      <c r="R76" s="3">
        <f t="shared" si="16"/>
        <v>0.2</v>
      </c>
      <c r="S76" s="19">
        <f>G76</f>
        <v>1.5664999998989515E-2</v>
      </c>
      <c r="U76" s="3"/>
      <c r="V76" s="3"/>
      <c r="W76" s="41"/>
      <c r="Y76"/>
    </row>
    <row r="77" spans="1:26" x14ac:dyDescent="0.2">
      <c r="A77" s="62" t="s">
        <v>252</v>
      </c>
      <c r="B77" s="63" t="s">
        <v>19</v>
      </c>
      <c r="C77" s="64">
        <v>34475.576999999997</v>
      </c>
      <c r="D77" s="64" t="s">
        <v>74</v>
      </c>
      <c r="E77" s="19">
        <f t="shared" si="2"/>
        <v>-12433.973495784454</v>
      </c>
      <c r="F77">
        <f t="shared" si="3"/>
        <v>-12434</v>
      </c>
      <c r="G77" s="19">
        <f t="shared" si="14"/>
        <v>4.0874999998777639E-2</v>
      </c>
      <c r="H77">
        <f t="shared" si="15"/>
        <v>4.0874999998777639E-2</v>
      </c>
      <c r="O77">
        <f t="shared" si="8"/>
        <v>8.5902325799644755E-4</v>
      </c>
      <c r="P77">
        <f t="shared" si="6"/>
        <v>2.1501247435468746E-2</v>
      </c>
      <c r="Q77" s="13">
        <f t="shared" si="9"/>
        <v>19457.076999999997</v>
      </c>
      <c r="R77" s="3">
        <f t="shared" si="16"/>
        <v>0.2</v>
      </c>
      <c r="S77" s="19">
        <f>G77</f>
        <v>4.0874999998777639E-2</v>
      </c>
      <c r="U77" s="3"/>
      <c r="V77" s="3"/>
      <c r="W77" s="41"/>
      <c r="Y77"/>
    </row>
    <row r="78" spans="1:26" x14ac:dyDescent="0.2">
      <c r="A78" s="62" t="s">
        <v>252</v>
      </c>
      <c r="B78" s="63" t="s">
        <v>18</v>
      </c>
      <c r="C78" s="64">
        <v>34718.377999999997</v>
      </c>
      <c r="D78" s="64" t="s">
        <v>74</v>
      </c>
      <c r="E78" s="19">
        <f t="shared" si="2"/>
        <v>-12276.536185954226</v>
      </c>
      <c r="F78">
        <f t="shared" si="3"/>
        <v>-12276.5</v>
      </c>
      <c r="G78" s="19">
        <f t="shared" si="14"/>
        <v>-5.5806250005844049E-2</v>
      </c>
      <c r="H78">
        <f t="shared" si="15"/>
        <v>-5.5806250005844049E-2</v>
      </c>
      <c r="O78">
        <f t="shared" si="8"/>
        <v>-1.6119218711423133E-4</v>
      </c>
      <c r="P78">
        <f t="shared" si="6"/>
        <v>2.240747990766909E-2</v>
      </c>
      <c r="Q78" s="13">
        <f t="shared" si="9"/>
        <v>19699.877999999997</v>
      </c>
      <c r="R78" s="3">
        <f t="shared" si="16"/>
        <v>0.2</v>
      </c>
      <c r="T78" s="19">
        <f>G78</f>
        <v>-5.5806250005844049E-2</v>
      </c>
      <c r="U78" s="3"/>
      <c r="V78" s="3"/>
      <c r="W78" s="41"/>
      <c r="Y78"/>
    </row>
    <row r="79" spans="1:26" x14ac:dyDescent="0.2">
      <c r="A79" s="62" t="s">
        <v>252</v>
      </c>
      <c r="B79" s="63" t="s">
        <v>19</v>
      </c>
      <c r="C79" s="64">
        <v>34859.542999999998</v>
      </c>
      <c r="D79" s="64" t="s">
        <v>74</v>
      </c>
      <c r="E79" s="19">
        <f t="shared" si="2"/>
        <v>-12185.001810716134</v>
      </c>
      <c r="F79">
        <f t="shared" si="3"/>
        <v>-12185</v>
      </c>
      <c r="G79" s="19">
        <f t="shared" si="14"/>
        <v>-2.7925000031245872E-3</v>
      </c>
      <c r="H79">
        <f t="shared" si="15"/>
        <v>-2.7925000031245872E-3</v>
      </c>
      <c r="O79">
        <f t="shared" si="8"/>
        <v>-7.0004541179732697E-4</v>
      </c>
      <c r="P79">
        <f t="shared" si="6"/>
        <v>2.2886130071512391E-2</v>
      </c>
      <c r="Q79" s="13">
        <f t="shared" si="9"/>
        <v>19841.042999999998</v>
      </c>
      <c r="R79" s="3">
        <f t="shared" si="16"/>
        <v>0.2</v>
      </c>
      <c r="S79" s="19">
        <f>G79</f>
        <v>-2.7925000031245872E-3</v>
      </c>
      <c r="U79" s="3"/>
      <c r="V79" s="3"/>
      <c r="W79" s="41"/>
      <c r="Y79"/>
    </row>
    <row r="80" spans="1:26" x14ac:dyDescent="0.2">
      <c r="A80" s="62" t="s">
        <v>290</v>
      </c>
      <c r="B80" s="63" t="s">
        <v>19</v>
      </c>
      <c r="C80" s="64">
        <v>34964.428</v>
      </c>
      <c r="D80" s="64" t="s">
        <v>74</v>
      </c>
      <c r="E80" s="19">
        <f t="shared" si="2"/>
        <v>-12116.992155724831</v>
      </c>
      <c r="F80">
        <f t="shared" si="3"/>
        <v>-12117</v>
      </c>
      <c r="G80" s="19">
        <f t="shared" si="14"/>
        <v>1.2097500002710149E-2</v>
      </c>
      <c r="H80">
        <f t="shared" si="15"/>
        <v>1.2097500002710149E-2</v>
      </c>
      <c r="O80">
        <f t="shared" si="8"/>
        <v>-1.0734977681021805E-3</v>
      </c>
      <c r="P80">
        <f t="shared" si="6"/>
        <v>2.3217858682096672E-2</v>
      </c>
      <c r="Q80" s="13">
        <f t="shared" si="9"/>
        <v>19945.928</v>
      </c>
      <c r="R80" s="3">
        <f t="shared" si="16"/>
        <v>0.2</v>
      </c>
      <c r="S80" s="19">
        <f>G80</f>
        <v>1.2097500002710149E-2</v>
      </c>
      <c r="U80" s="3"/>
      <c r="V80" s="3"/>
      <c r="W80" s="41"/>
      <c r="Y80"/>
    </row>
    <row r="81" spans="1:25" x14ac:dyDescent="0.2">
      <c r="A81" s="62" t="s">
        <v>295</v>
      </c>
      <c r="B81" s="63" t="s">
        <v>18</v>
      </c>
      <c r="C81" s="64">
        <v>34974.466999999997</v>
      </c>
      <c r="D81" s="64" t="s">
        <v>74</v>
      </c>
      <c r="E81" s="19">
        <f t="shared" si="2"/>
        <v>-12110.482655544085</v>
      </c>
      <c r="F81">
        <f t="shared" si="3"/>
        <v>-12110.5</v>
      </c>
      <c r="G81" s="19">
        <f t="shared" si="14"/>
        <v>2.6748749995022081E-2</v>
      </c>
      <c r="H81">
        <f t="shared" si="15"/>
        <v>2.6748749995022081E-2</v>
      </c>
      <c r="O81">
        <f t="shared" si="8"/>
        <v>-1.1079596032886677E-3</v>
      </c>
      <c r="P81">
        <f t="shared" si="6"/>
        <v>2.3248470288936465E-2</v>
      </c>
      <c r="Q81" s="13">
        <f t="shared" si="9"/>
        <v>19955.966999999997</v>
      </c>
      <c r="R81" s="3">
        <f t="shared" si="16"/>
        <v>0.2</v>
      </c>
      <c r="T81" s="19">
        <f>G81</f>
        <v>2.6748749995022081E-2</v>
      </c>
      <c r="U81" s="3"/>
      <c r="V81" s="3"/>
      <c r="W81" s="41"/>
      <c r="Y81"/>
    </row>
    <row r="82" spans="1:25" x14ac:dyDescent="0.2">
      <c r="A82" s="62" t="s">
        <v>295</v>
      </c>
      <c r="B82" s="63" t="s">
        <v>19</v>
      </c>
      <c r="C82" s="64">
        <v>34978.315999999999</v>
      </c>
      <c r="D82" s="64" t="s">
        <v>74</v>
      </c>
      <c r="E82" s="19">
        <f t="shared" si="2"/>
        <v>-12107.986882439622</v>
      </c>
      <c r="F82">
        <f t="shared" si="3"/>
        <v>-12108</v>
      </c>
      <c r="G82" s="19">
        <f t="shared" si="14"/>
        <v>2.0230000001902226E-2</v>
      </c>
      <c r="H82">
        <f t="shared" si="15"/>
        <v>2.0230000001902226E-2</v>
      </c>
      <c r="O82">
        <f t="shared" si="8"/>
        <v>-1.1211561124184703E-3</v>
      </c>
      <c r="P82">
        <f t="shared" si="6"/>
        <v>2.3260192425814931E-2</v>
      </c>
      <c r="Q82" s="13">
        <f t="shared" si="9"/>
        <v>19959.815999999999</v>
      </c>
      <c r="R82" s="3">
        <f t="shared" si="16"/>
        <v>0.2</v>
      </c>
      <c r="S82" s="19">
        <f>G82</f>
        <v>2.0230000001902226E-2</v>
      </c>
      <c r="U82" s="3"/>
      <c r="V82" s="3"/>
      <c r="W82" s="41"/>
      <c r="Y82"/>
    </row>
    <row r="83" spans="1:25" x14ac:dyDescent="0.2">
      <c r="A83" s="62" t="s">
        <v>295</v>
      </c>
      <c r="B83" s="63" t="s">
        <v>19</v>
      </c>
      <c r="C83" s="64">
        <v>34981.387000000002</v>
      </c>
      <c r="D83" s="64" t="s">
        <v>74</v>
      </c>
      <c r="E83" s="19">
        <f t="shared" si="2"/>
        <v>-12105.995581009687</v>
      </c>
      <c r="F83">
        <f t="shared" si="3"/>
        <v>-12106</v>
      </c>
      <c r="G83" s="19">
        <f t="shared" si="14"/>
        <v>6.8150000006426126E-3</v>
      </c>
      <c r="H83">
        <f t="shared" si="15"/>
        <v>6.8150000006426126E-3</v>
      </c>
      <c r="O83">
        <f t="shared" si="8"/>
        <v>-1.1316900676810633E-3</v>
      </c>
      <c r="P83">
        <f t="shared" si="6"/>
        <v>2.3269549481097145E-2</v>
      </c>
      <c r="Q83" s="13">
        <f t="shared" si="9"/>
        <v>19962.887000000002</v>
      </c>
      <c r="R83" s="3">
        <f t="shared" si="16"/>
        <v>0.2</v>
      </c>
      <c r="S83" s="19">
        <f>G83</f>
        <v>6.8150000006426126E-3</v>
      </c>
      <c r="U83" s="3"/>
      <c r="V83" s="3"/>
      <c r="W83" s="41"/>
    </row>
    <row r="84" spans="1:25" x14ac:dyDescent="0.2">
      <c r="A84" s="62" t="s">
        <v>295</v>
      </c>
      <c r="B84" s="63" t="s">
        <v>18</v>
      </c>
      <c r="C84" s="64">
        <v>34991.442999999999</v>
      </c>
      <c r="D84" s="64" t="s">
        <v>74</v>
      </c>
      <c r="E84" s="19">
        <f t="shared" si="2"/>
        <v>-12099.475057668958</v>
      </c>
      <c r="F84">
        <f t="shared" si="3"/>
        <v>-12099.5</v>
      </c>
      <c r="G84" s="19">
        <f t="shared" si="14"/>
        <v>3.8466250000055879E-2</v>
      </c>
      <c r="H84">
        <f t="shared" si="15"/>
        <v>3.8466250000055879E-2</v>
      </c>
      <c r="O84">
        <f t="shared" si="8"/>
        <v>-1.1657824672851747E-3</v>
      </c>
      <c r="P84">
        <f t="shared" si="6"/>
        <v>2.3299832927328568E-2</v>
      </c>
      <c r="Q84" s="13">
        <f t="shared" si="9"/>
        <v>19972.942999999999</v>
      </c>
      <c r="R84" s="3">
        <f t="shared" si="16"/>
        <v>0.2</v>
      </c>
      <c r="T84" s="19">
        <f>G84</f>
        <v>3.8466250000055879E-2</v>
      </c>
      <c r="U84" s="3"/>
      <c r="V84" s="3"/>
      <c r="W84" s="41"/>
    </row>
    <row r="85" spans="1:25" x14ac:dyDescent="0.2">
      <c r="A85" s="62" t="s">
        <v>308</v>
      </c>
      <c r="B85" s="63" t="s">
        <v>19</v>
      </c>
      <c r="C85" s="64">
        <v>35692.377999999997</v>
      </c>
      <c r="D85" s="64" t="s">
        <v>74</v>
      </c>
      <c r="E85" s="19">
        <f t="shared" ref="E85:E148" si="17">+(C85-C$7)/C$8</f>
        <v>-11644.973961026648</v>
      </c>
      <c r="F85">
        <f t="shared" ref="F85:F148" si="18">ROUND(2*E85,0)/2</f>
        <v>-11645</v>
      </c>
      <c r="G85" s="19">
        <f t="shared" ref="G85:G111" si="19">+C85-(C$7+F85*C$8)</f>
        <v>4.0157499999622814E-2</v>
      </c>
      <c r="H85">
        <f t="shared" ref="H85:H96" si="20">G85</f>
        <v>4.0157499999622814E-2</v>
      </c>
      <c r="O85">
        <f t="shared" si="8"/>
        <v>-2.9774817105142262E-3</v>
      </c>
      <c r="P85">
        <f t="shared" ref="P85:P148" si="21">V$3*SIN((2*PI()/U$4)*($F85-U$5))+U$6</f>
        <v>2.4909121133994412E-2</v>
      </c>
      <c r="Q85" s="13">
        <f t="shared" si="9"/>
        <v>20673.877999999997</v>
      </c>
      <c r="R85" s="3">
        <f t="shared" ref="R85:R96" si="22">R$15</f>
        <v>0.2</v>
      </c>
      <c r="S85" s="19">
        <f>G85</f>
        <v>4.0157499999622814E-2</v>
      </c>
      <c r="U85" s="3"/>
      <c r="V85" s="3"/>
      <c r="W85" s="41"/>
    </row>
    <row r="86" spans="1:25" x14ac:dyDescent="0.2">
      <c r="A86" s="62" t="s">
        <v>308</v>
      </c>
      <c r="B86" s="63" t="s">
        <v>18</v>
      </c>
      <c r="C86" s="64">
        <v>35705.447</v>
      </c>
      <c r="D86" s="64" t="s">
        <v>74</v>
      </c>
      <c r="E86" s="19">
        <f t="shared" si="17"/>
        <v>-11636.499744684163</v>
      </c>
      <c r="F86">
        <f t="shared" si="18"/>
        <v>-11636.5</v>
      </c>
      <c r="G86" s="19">
        <f t="shared" si="19"/>
        <v>3.9375000051222742E-4</v>
      </c>
      <c r="H86">
        <f t="shared" si="20"/>
        <v>3.9375000051222742E-4</v>
      </c>
      <c r="O86">
        <f t="shared" ref="O86:O149" si="23">U$3*SIN((2*PI()/U$4)*(F86-U$5))+U$6</f>
        <v>-3.0001256764670848E-3</v>
      </c>
      <c r="P86">
        <f t="shared" si="21"/>
        <v>2.4929235216117184E-2</v>
      </c>
      <c r="Q86" s="13">
        <f t="shared" si="9"/>
        <v>20686.947</v>
      </c>
      <c r="R86" s="3">
        <f t="shared" si="22"/>
        <v>0.2</v>
      </c>
      <c r="T86" s="19">
        <f>G86</f>
        <v>3.9375000051222742E-4</v>
      </c>
      <c r="U86" s="3"/>
      <c r="V86" s="3"/>
      <c r="W86" s="41"/>
    </row>
    <row r="87" spans="1:25" x14ac:dyDescent="0.2">
      <c r="A87" s="62" t="s">
        <v>308</v>
      </c>
      <c r="B87" s="63" t="s">
        <v>18</v>
      </c>
      <c r="C87" s="64">
        <v>35705.46</v>
      </c>
      <c r="D87" s="64" t="s">
        <v>74</v>
      </c>
      <c r="E87" s="19">
        <f t="shared" si="17"/>
        <v>-11636.491315208881</v>
      </c>
      <c r="F87">
        <f t="shared" si="18"/>
        <v>-11636.5</v>
      </c>
      <c r="G87" s="19">
        <f t="shared" si="19"/>
        <v>1.3393749999522697E-2</v>
      </c>
      <c r="H87">
        <f t="shared" si="20"/>
        <v>1.3393749999522697E-2</v>
      </c>
      <c r="O87">
        <f t="shared" si="23"/>
        <v>-3.0001256764670848E-3</v>
      </c>
      <c r="P87">
        <f t="shared" si="21"/>
        <v>2.4929235216117184E-2</v>
      </c>
      <c r="Q87" s="13">
        <f t="shared" si="9"/>
        <v>20686.96</v>
      </c>
      <c r="R87" s="3">
        <f t="shared" si="22"/>
        <v>0.2</v>
      </c>
      <c r="T87" s="19">
        <f>G87</f>
        <v>1.3393749999522697E-2</v>
      </c>
      <c r="U87" s="3"/>
      <c r="V87" s="3"/>
      <c r="W87" s="41"/>
    </row>
    <row r="88" spans="1:25" x14ac:dyDescent="0.2">
      <c r="A88" s="62" t="s">
        <v>308</v>
      </c>
      <c r="B88" s="63" t="s">
        <v>19</v>
      </c>
      <c r="C88" s="64">
        <v>35712.392</v>
      </c>
      <c r="D88" s="64" t="s">
        <v>74</v>
      </c>
      <c r="E88" s="19">
        <f t="shared" si="17"/>
        <v>-11631.996459620383</v>
      </c>
      <c r="F88">
        <f t="shared" si="18"/>
        <v>-11632</v>
      </c>
      <c r="G88" s="19">
        <f t="shared" si="19"/>
        <v>5.4600000003119931E-3</v>
      </c>
      <c r="H88">
        <f t="shared" si="20"/>
        <v>5.4600000003119931E-3</v>
      </c>
      <c r="O88">
        <f t="shared" si="23"/>
        <v>-3.0119405559819803E-3</v>
      </c>
      <c r="P88">
        <f t="shared" si="21"/>
        <v>2.4939730085140041E-2</v>
      </c>
      <c r="Q88" s="13">
        <f t="shared" si="9"/>
        <v>20693.892</v>
      </c>
      <c r="R88" s="3">
        <f t="shared" si="22"/>
        <v>0.2</v>
      </c>
      <c r="S88" s="19">
        <f>G88</f>
        <v>5.4600000003119931E-3</v>
      </c>
      <c r="U88" s="3"/>
      <c r="V88" s="3"/>
      <c r="W88" s="41"/>
    </row>
    <row r="89" spans="1:25" x14ac:dyDescent="0.2">
      <c r="A89" s="62" t="s">
        <v>308</v>
      </c>
      <c r="B89" s="63" t="s">
        <v>18</v>
      </c>
      <c r="C89" s="64">
        <v>35722.432000000001</v>
      </c>
      <c r="D89" s="64" t="s">
        <v>74</v>
      </c>
      <c r="E89" s="19">
        <f t="shared" si="17"/>
        <v>-11625.48631101846</v>
      </c>
      <c r="F89">
        <f t="shared" si="18"/>
        <v>-11625.5</v>
      </c>
      <c r="G89" s="19">
        <f t="shared" si="19"/>
        <v>2.1111249996465631E-2</v>
      </c>
      <c r="H89">
        <f t="shared" si="20"/>
        <v>2.1111249996465631E-2</v>
      </c>
      <c r="O89">
        <f t="shared" si="23"/>
        <v>-3.0287946789407487E-3</v>
      </c>
      <c r="P89">
        <f t="shared" si="21"/>
        <v>2.4954701191085255E-2</v>
      </c>
      <c r="Q89" s="13">
        <f t="shared" si="9"/>
        <v>20703.932000000001</v>
      </c>
      <c r="R89" s="3">
        <f t="shared" si="22"/>
        <v>0.2</v>
      </c>
      <c r="T89" s="19">
        <f>G89</f>
        <v>2.1111249996465631E-2</v>
      </c>
      <c r="U89" s="3"/>
      <c r="V89" s="3"/>
      <c r="W89" s="41"/>
    </row>
    <row r="90" spans="1:25" x14ac:dyDescent="0.2">
      <c r="A90" s="62" t="s">
        <v>308</v>
      </c>
      <c r="B90" s="63" t="s">
        <v>19</v>
      </c>
      <c r="C90" s="64">
        <v>35729.364000000001</v>
      </c>
      <c r="D90" s="64" t="s">
        <v>74</v>
      </c>
      <c r="E90" s="19">
        <f t="shared" si="17"/>
        <v>-11620.991455429959</v>
      </c>
      <c r="F90">
        <f t="shared" si="18"/>
        <v>-11621</v>
      </c>
      <c r="G90" s="19">
        <f t="shared" si="19"/>
        <v>1.3177500004530884E-2</v>
      </c>
      <c r="H90">
        <f t="shared" si="20"/>
        <v>1.3177500004530884E-2</v>
      </c>
      <c r="O90">
        <f t="shared" si="23"/>
        <v>-3.0403161446708824E-3</v>
      </c>
      <c r="P90">
        <f t="shared" si="21"/>
        <v>2.4964935427806555E-2</v>
      </c>
      <c r="Q90" s="13">
        <f t="shared" ref="Q90:Q153" si="24">C90-15018.5</f>
        <v>20710.864000000001</v>
      </c>
      <c r="R90" s="3">
        <f t="shared" si="22"/>
        <v>0.2</v>
      </c>
      <c r="S90" s="19">
        <f>G90</f>
        <v>1.3177500004530884E-2</v>
      </c>
      <c r="U90" s="3"/>
      <c r="V90" s="3"/>
      <c r="W90" s="41"/>
    </row>
    <row r="91" spans="1:25" x14ac:dyDescent="0.2">
      <c r="A91" s="62" t="s">
        <v>252</v>
      </c>
      <c r="B91" s="63" t="s">
        <v>18</v>
      </c>
      <c r="C91" s="64">
        <v>36015.476000000002</v>
      </c>
      <c r="D91" s="64" t="s">
        <v>100</v>
      </c>
      <c r="E91" s="19">
        <f t="shared" si="17"/>
        <v>-11435.47037606807</v>
      </c>
      <c r="F91">
        <f t="shared" si="18"/>
        <v>-11435.5</v>
      </c>
      <c r="G91" s="19">
        <f t="shared" si="19"/>
        <v>4.5686250006838236E-2</v>
      </c>
      <c r="H91">
        <f t="shared" si="20"/>
        <v>4.5686250006838236E-2</v>
      </c>
      <c r="O91">
        <f t="shared" si="23"/>
        <v>-3.4096917029213733E-3</v>
      </c>
      <c r="P91">
        <f t="shared" si="21"/>
        <v>2.5293042718210701E-2</v>
      </c>
      <c r="Q91" s="13">
        <f t="shared" si="24"/>
        <v>20996.976000000002</v>
      </c>
      <c r="R91" s="3">
        <f t="shared" si="22"/>
        <v>0.2</v>
      </c>
      <c r="T91" s="19">
        <f>G91</f>
        <v>4.5686250006838236E-2</v>
      </c>
      <c r="U91" s="3"/>
      <c r="V91" s="3"/>
      <c r="W91" s="41"/>
    </row>
    <row r="92" spans="1:25" x14ac:dyDescent="0.2">
      <c r="A92" s="62" t="s">
        <v>252</v>
      </c>
      <c r="B92" s="63" t="s">
        <v>19</v>
      </c>
      <c r="C92" s="64">
        <v>36085.548999999999</v>
      </c>
      <c r="D92" s="64" t="s">
        <v>100</v>
      </c>
      <c r="E92" s="19">
        <f t="shared" si="17"/>
        <v>-11390.033559037938</v>
      </c>
      <c r="F92">
        <f t="shared" si="18"/>
        <v>-11390</v>
      </c>
      <c r="G92" s="19">
        <f t="shared" si="19"/>
        <v>-5.175500000041211E-2</v>
      </c>
      <c r="H92">
        <f t="shared" si="20"/>
        <v>-5.175500000041211E-2</v>
      </c>
      <c r="O92">
        <f t="shared" si="23"/>
        <v>-3.4684938861298843E-3</v>
      </c>
      <c r="P92">
        <f t="shared" si="21"/>
        <v>2.5345275261949587E-2</v>
      </c>
      <c r="Q92" s="13">
        <f t="shared" si="24"/>
        <v>21067.048999999999</v>
      </c>
      <c r="R92" s="3">
        <f t="shared" si="22"/>
        <v>0.2</v>
      </c>
      <c r="S92" s="19">
        <f>G92</f>
        <v>-5.175500000041211E-2</v>
      </c>
      <c r="U92" s="3"/>
      <c r="V92" s="3"/>
      <c r="W92" s="41"/>
    </row>
    <row r="93" spans="1:25" x14ac:dyDescent="0.2">
      <c r="A93" s="62" t="s">
        <v>252</v>
      </c>
      <c r="B93" s="63" t="s">
        <v>19</v>
      </c>
      <c r="C93" s="64">
        <v>36102.487999999998</v>
      </c>
      <c r="D93" s="64" t="s">
        <v>74</v>
      </c>
      <c r="E93" s="19">
        <f t="shared" si="17"/>
        <v>-11379.049952746309</v>
      </c>
      <c r="F93">
        <f t="shared" si="18"/>
        <v>-11379</v>
      </c>
      <c r="G93" s="19">
        <f t="shared" si="19"/>
        <v>-7.7037499999278225E-2</v>
      </c>
      <c r="H93">
        <f t="shared" si="20"/>
        <v>-7.7037499999278225E-2</v>
      </c>
      <c r="O93">
        <f t="shared" si="23"/>
        <v>-3.4808138372922157E-3</v>
      </c>
      <c r="P93">
        <f t="shared" si="21"/>
        <v>2.5356218773785966E-2</v>
      </c>
      <c r="Q93" s="13">
        <f t="shared" si="24"/>
        <v>21083.987999999998</v>
      </c>
      <c r="R93" s="3">
        <f t="shared" si="22"/>
        <v>0.2</v>
      </c>
      <c r="S93" s="19">
        <f>G93</f>
        <v>-7.7037499999278225E-2</v>
      </c>
      <c r="U93" s="3"/>
      <c r="V93" s="3"/>
      <c r="W93" s="41"/>
    </row>
    <row r="94" spans="1:25" x14ac:dyDescent="0.2">
      <c r="A94" s="62" t="s">
        <v>252</v>
      </c>
      <c r="B94" s="63" t="s">
        <v>18</v>
      </c>
      <c r="C94" s="64">
        <v>36541.31</v>
      </c>
      <c r="D94" s="64" t="s">
        <v>74</v>
      </c>
      <c r="E94" s="19">
        <f t="shared" si="17"/>
        <v>-11094.508475675291</v>
      </c>
      <c r="F94">
        <f t="shared" si="18"/>
        <v>-11094.5</v>
      </c>
      <c r="G94" s="19">
        <f t="shared" si="19"/>
        <v>-1.3071250003122259E-2</v>
      </c>
      <c r="H94">
        <f t="shared" si="20"/>
        <v>-1.3071250003122259E-2</v>
      </c>
      <c r="O94">
        <f t="shared" si="23"/>
        <v>-3.5415462391452397E-3</v>
      </c>
      <c r="P94">
        <f t="shared" si="21"/>
        <v>2.5410165883622125E-2</v>
      </c>
      <c r="Q94" s="13">
        <f t="shared" si="24"/>
        <v>21522.809999999998</v>
      </c>
      <c r="R94" s="3">
        <f t="shared" si="22"/>
        <v>0.2</v>
      </c>
      <c r="T94" s="19">
        <f>G94</f>
        <v>-1.3071250003122259E-2</v>
      </c>
      <c r="U94" s="3"/>
      <c r="V94" s="3"/>
      <c r="W94" s="41"/>
    </row>
    <row r="95" spans="1:25" x14ac:dyDescent="0.2">
      <c r="A95" s="62" t="s">
        <v>252</v>
      </c>
      <c r="B95" s="63" t="s">
        <v>18</v>
      </c>
      <c r="C95" s="64">
        <v>36763.451999999997</v>
      </c>
      <c r="D95" s="64" t="s">
        <v>74</v>
      </c>
      <c r="E95" s="19">
        <f t="shared" si="17"/>
        <v>-10950.466898909519</v>
      </c>
      <c r="F95">
        <f t="shared" si="18"/>
        <v>-10950.5</v>
      </c>
      <c r="G95" s="19">
        <f t="shared" si="19"/>
        <v>5.1048749992332887E-2</v>
      </c>
      <c r="H95">
        <f t="shared" si="20"/>
        <v>5.1048749992332887E-2</v>
      </c>
      <c r="O95">
        <f t="shared" si="23"/>
        <v>-3.3829757432284006E-3</v>
      </c>
      <c r="P95">
        <f t="shared" si="21"/>
        <v>2.5269311583462843E-2</v>
      </c>
      <c r="Q95" s="13">
        <f t="shared" si="24"/>
        <v>21744.951999999997</v>
      </c>
      <c r="R95" s="3">
        <f t="shared" si="22"/>
        <v>0.2</v>
      </c>
      <c r="T95" s="19">
        <f>G95</f>
        <v>5.1048749992332887E-2</v>
      </c>
      <c r="U95" s="3"/>
      <c r="V95" s="3"/>
      <c r="W95" s="41"/>
    </row>
    <row r="96" spans="1:25" x14ac:dyDescent="0.2">
      <c r="A96" s="62" t="s">
        <v>252</v>
      </c>
      <c r="B96" s="63" t="s">
        <v>19</v>
      </c>
      <c r="C96" s="64">
        <v>36813.476000000002</v>
      </c>
      <c r="D96" s="64" t="s">
        <v>74</v>
      </c>
      <c r="E96" s="19">
        <f t="shared" si="17"/>
        <v>-10918.030278026788</v>
      </c>
      <c r="F96">
        <f t="shared" si="18"/>
        <v>-10918</v>
      </c>
      <c r="G96" s="19">
        <f t="shared" si="19"/>
        <v>-4.6694999997271225E-2</v>
      </c>
      <c r="H96">
        <f t="shared" si="20"/>
        <v>-4.6694999997271225E-2</v>
      </c>
      <c r="O96">
        <f t="shared" si="23"/>
        <v>-3.3297143394362197E-3</v>
      </c>
      <c r="P96">
        <f t="shared" si="21"/>
        <v>2.5222000778806077E-2</v>
      </c>
      <c r="Q96" s="13">
        <f t="shared" si="24"/>
        <v>21794.976000000002</v>
      </c>
      <c r="R96" s="3">
        <f t="shared" si="22"/>
        <v>0.2</v>
      </c>
      <c r="S96" s="19">
        <f>G96</f>
        <v>-4.6694999997271225E-2</v>
      </c>
      <c r="U96" s="3"/>
      <c r="V96" s="3"/>
      <c r="W96" s="41"/>
    </row>
    <row r="97" spans="1:23" ht="13.5" thickBot="1" x14ac:dyDescent="0.25">
      <c r="A97" s="81" t="s">
        <v>349</v>
      </c>
      <c r="B97" s="82" t="s">
        <v>19</v>
      </c>
      <c r="C97" s="83">
        <v>37149.732000000004</v>
      </c>
      <c r="D97" s="83" t="s">
        <v>74</v>
      </c>
      <c r="E97" s="65">
        <f t="shared" si="17"/>
        <v>-10699.994767241113</v>
      </c>
      <c r="F97" s="84">
        <f t="shared" si="18"/>
        <v>-10700</v>
      </c>
      <c r="G97" s="65">
        <f t="shared" si="19"/>
        <v>8.0700000034994446E-3</v>
      </c>
      <c r="H97" s="84"/>
      <c r="I97" s="84"/>
      <c r="J97" s="84">
        <f t="shared" ref="J97:J105" si="25">G97</f>
        <v>8.0700000034994446E-3</v>
      </c>
      <c r="K97" s="84"/>
      <c r="L97" s="84"/>
      <c r="M97" s="84"/>
      <c r="N97" s="84"/>
      <c r="O97" s="84">
        <f t="shared" si="23"/>
        <v>-2.8086252043858402E-3</v>
      </c>
      <c r="P97" s="84">
        <f t="shared" si="21"/>
        <v>2.4759130022088394E-2</v>
      </c>
      <c r="Q97" s="85">
        <f t="shared" si="24"/>
        <v>22131.232000000004</v>
      </c>
      <c r="R97" s="2">
        <f t="shared" ref="R97:R105" si="26">R$17</f>
        <v>1</v>
      </c>
      <c r="S97" s="65">
        <f>G97</f>
        <v>8.0700000034994446E-3</v>
      </c>
      <c r="T97" s="65"/>
      <c r="U97" s="2"/>
      <c r="V97" s="2"/>
      <c r="W97" s="41"/>
    </row>
    <row r="98" spans="1:23" x14ac:dyDescent="0.2">
      <c r="A98" s="62" t="s">
        <v>349</v>
      </c>
      <c r="B98" s="63" t="s">
        <v>19</v>
      </c>
      <c r="C98" s="64">
        <v>39020.428800000002</v>
      </c>
      <c r="D98" s="64" t="s">
        <v>74</v>
      </c>
      <c r="E98" s="19">
        <f t="shared" si="17"/>
        <v>-9486.9953491991182</v>
      </c>
      <c r="F98">
        <f t="shared" si="18"/>
        <v>-9487</v>
      </c>
      <c r="G98" s="19">
        <f t="shared" si="19"/>
        <v>7.1725000016158447E-3</v>
      </c>
      <c r="J98">
        <f t="shared" si="25"/>
        <v>7.1725000016158447E-3</v>
      </c>
      <c r="O98">
        <f t="shared" si="23"/>
        <v>4.6145112526698676E-3</v>
      </c>
      <c r="P98">
        <f t="shared" si="21"/>
        <v>1.8165339136842273E-2</v>
      </c>
      <c r="Q98" s="13">
        <f t="shared" si="24"/>
        <v>24001.928800000002</v>
      </c>
      <c r="R98" s="3">
        <f t="shared" si="26"/>
        <v>1</v>
      </c>
      <c r="S98" s="19">
        <f>G98</f>
        <v>7.1725000016158447E-3</v>
      </c>
      <c r="U98" s="3">
        <f t="shared" ref="U98:U161" si="27">IF(S98&lt;&gt;"",R98*(O98-S98)^2,"")</f>
        <v>6.5433064397342046E-6</v>
      </c>
      <c r="V98" s="3" t="str">
        <f t="shared" ref="V98:V161" si="28">IF(T98&lt;&gt;"",R98*(P98-T98)^2,"")</f>
        <v/>
      </c>
      <c r="W98" s="41"/>
    </row>
    <row r="99" spans="1:23" x14ac:dyDescent="0.2">
      <c r="A99" s="62" t="s">
        <v>349</v>
      </c>
      <c r="B99" s="63" t="s">
        <v>18</v>
      </c>
      <c r="C99" s="64">
        <v>39027.379800000002</v>
      </c>
      <c r="D99" s="64" t="s">
        <v>74</v>
      </c>
      <c r="E99" s="19">
        <f t="shared" si="17"/>
        <v>-9482.4881736082843</v>
      </c>
      <c r="F99">
        <f t="shared" si="18"/>
        <v>-9482.5</v>
      </c>
      <c r="G99" s="19">
        <f t="shared" si="19"/>
        <v>1.8238750002637971E-2</v>
      </c>
      <c r="J99">
        <f t="shared" si="25"/>
        <v>1.8238750002637971E-2</v>
      </c>
      <c r="O99">
        <f t="shared" si="23"/>
        <v>4.6532265002386074E-3</v>
      </c>
      <c r="P99">
        <f t="shared" si="21"/>
        <v>1.813094932762677E-2</v>
      </c>
      <c r="Q99" s="13">
        <f t="shared" si="24"/>
        <v>24008.879800000002</v>
      </c>
      <c r="R99" s="3">
        <f t="shared" si="26"/>
        <v>1</v>
      </c>
      <c r="T99" s="19">
        <f>G99</f>
        <v>1.8238750002637971E-2</v>
      </c>
      <c r="U99" s="3" t="str">
        <f t="shared" si="27"/>
        <v/>
      </c>
      <c r="V99" s="3">
        <f t="shared" si="28"/>
        <v>1.1620985532870653E-8</v>
      </c>
      <c r="W99" s="41"/>
    </row>
    <row r="100" spans="1:23" x14ac:dyDescent="0.2">
      <c r="A100" s="62" t="s">
        <v>349</v>
      </c>
      <c r="B100" s="63" t="s">
        <v>18</v>
      </c>
      <c r="C100" s="64">
        <v>39033.548900000002</v>
      </c>
      <c r="D100" s="64" t="s">
        <v>74</v>
      </c>
      <c r="E100" s="19">
        <f t="shared" si="17"/>
        <v>-9478.4879985345669</v>
      </c>
      <c r="F100">
        <f t="shared" si="18"/>
        <v>-9478.5</v>
      </c>
      <c r="G100" s="19">
        <f t="shared" si="19"/>
        <v>1.8508749999455176E-2</v>
      </c>
      <c r="J100">
        <f t="shared" si="25"/>
        <v>1.8508749999455176E-2</v>
      </c>
      <c r="O100">
        <f t="shared" si="23"/>
        <v>4.6876886241763388E-3</v>
      </c>
      <c r="P100">
        <f t="shared" si="21"/>
        <v>1.8100337464296297E-2</v>
      </c>
      <c r="Q100" s="13">
        <f t="shared" si="24"/>
        <v>24015.048900000002</v>
      </c>
      <c r="R100" s="3">
        <f t="shared" si="26"/>
        <v>1</v>
      </c>
      <c r="T100" s="19">
        <f>G100</f>
        <v>1.8508749999455176E-2</v>
      </c>
      <c r="U100" s="3" t="str">
        <f t="shared" si="27"/>
        <v/>
      </c>
      <c r="V100" s="3">
        <f t="shared" si="28"/>
        <v>1.6680079887490289E-7</v>
      </c>
      <c r="W100" s="41"/>
    </row>
    <row r="101" spans="1:23" x14ac:dyDescent="0.2">
      <c r="A101" s="62" t="s">
        <v>349</v>
      </c>
      <c r="B101" s="63" t="s">
        <v>18</v>
      </c>
      <c r="C101" s="64">
        <v>39377.459600000002</v>
      </c>
      <c r="D101" s="64" t="s">
        <v>74</v>
      </c>
      <c r="E101" s="19">
        <f t="shared" si="17"/>
        <v>-9255.489018176866</v>
      </c>
      <c r="F101">
        <f t="shared" si="18"/>
        <v>-9255.5</v>
      </c>
      <c r="G101" s="19">
        <f t="shared" si="19"/>
        <v>1.6936250001890585E-2</v>
      </c>
      <c r="J101">
        <f t="shared" si="25"/>
        <v>1.6936250001890585E-2</v>
      </c>
      <c r="O101">
        <f t="shared" si="23"/>
        <v>6.6744170734265333E-3</v>
      </c>
      <c r="P101">
        <f t="shared" si="21"/>
        <v>1.6335575087110914E-2</v>
      </c>
      <c r="Q101" s="13">
        <f t="shared" si="24"/>
        <v>24358.959600000002</v>
      </c>
      <c r="R101" s="3">
        <f t="shared" si="26"/>
        <v>1</v>
      </c>
      <c r="T101" s="19">
        <f>G101</f>
        <v>1.6936250001890585E-2</v>
      </c>
      <c r="U101" s="3" t="str">
        <f t="shared" si="27"/>
        <v/>
      </c>
      <c r="V101" s="3">
        <f t="shared" si="28"/>
        <v>3.6081035324556514E-7</v>
      </c>
      <c r="W101" s="41"/>
    </row>
    <row r="102" spans="1:23" x14ac:dyDescent="0.2">
      <c r="A102" s="62" t="s">
        <v>367</v>
      </c>
      <c r="B102" s="63" t="s">
        <v>18</v>
      </c>
      <c r="C102" s="64">
        <v>39741.417200000004</v>
      </c>
      <c r="D102" s="64" t="s">
        <v>74</v>
      </c>
      <c r="E102" s="19">
        <f t="shared" si="17"/>
        <v>-9019.4912033562268</v>
      </c>
      <c r="F102">
        <f t="shared" si="18"/>
        <v>-9019.5</v>
      </c>
      <c r="G102" s="19">
        <f t="shared" si="19"/>
        <v>1.3566250003350433E-2</v>
      </c>
      <c r="J102">
        <f t="shared" si="25"/>
        <v>1.3566250003350433E-2</v>
      </c>
      <c r="O102">
        <f t="shared" si="23"/>
        <v>8.8868126265606723E-3</v>
      </c>
      <c r="P102">
        <f t="shared" si="21"/>
        <v>1.4370358131015632E-2</v>
      </c>
      <c r="Q102" s="13">
        <f t="shared" si="24"/>
        <v>24722.917200000004</v>
      </c>
      <c r="R102" s="3">
        <f t="shared" si="26"/>
        <v>1</v>
      </c>
      <c r="T102" s="19">
        <f>G102</f>
        <v>1.3566250003350433E-2</v>
      </c>
      <c r="U102" s="3" t="str">
        <f t="shared" si="27"/>
        <v/>
      </c>
      <c r="V102" s="3">
        <f t="shared" si="28"/>
        <v>6.4658988097723219E-7</v>
      </c>
      <c r="W102" s="41"/>
    </row>
    <row r="103" spans="1:23" x14ac:dyDescent="0.2">
      <c r="A103" s="62" t="s">
        <v>367</v>
      </c>
      <c r="B103" s="63" t="s">
        <v>19</v>
      </c>
      <c r="C103" s="64">
        <v>39745.271999999997</v>
      </c>
      <c r="D103" s="64" t="s">
        <v>74</v>
      </c>
      <c r="E103" s="19">
        <f t="shared" si="17"/>
        <v>-9016.9916694089497</v>
      </c>
      <c r="F103">
        <f t="shared" si="18"/>
        <v>-9017</v>
      </c>
      <c r="G103" s="19">
        <f t="shared" si="19"/>
        <v>1.2847499994677491E-2</v>
      </c>
      <c r="J103">
        <f t="shared" si="25"/>
        <v>1.2847499994677491E-2</v>
      </c>
      <c r="O103">
        <f t="shared" si="23"/>
        <v>8.9106834232784479E-3</v>
      </c>
      <c r="P103">
        <f t="shared" si="21"/>
        <v>1.434915428507641E-2</v>
      </c>
      <c r="Q103" s="13">
        <f t="shared" si="24"/>
        <v>24726.771999999997</v>
      </c>
      <c r="R103" s="3">
        <f t="shared" si="26"/>
        <v>1</v>
      </c>
      <c r="S103" s="19">
        <f>G103</f>
        <v>1.2847499994677491E-2</v>
      </c>
      <c r="U103" s="3">
        <f t="shared" si="27"/>
        <v>1.549852471684212E-5</v>
      </c>
      <c r="V103" s="3" t="str">
        <f t="shared" si="28"/>
        <v/>
      </c>
      <c r="W103" s="41"/>
    </row>
    <row r="104" spans="1:23" x14ac:dyDescent="0.2">
      <c r="A104" s="62" t="s">
        <v>367</v>
      </c>
      <c r="B104" s="63" t="s">
        <v>19</v>
      </c>
      <c r="C104" s="64">
        <v>39748.357000000004</v>
      </c>
      <c r="D104" s="64" t="s">
        <v>74</v>
      </c>
      <c r="E104" s="19">
        <f t="shared" si="17"/>
        <v>-9014.9912900825584</v>
      </c>
      <c r="F104">
        <f t="shared" si="18"/>
        <v>-9015</v>
      </c>
      <c r="G104" s="19">
        <f t="shared" si="19"/>
        <v>1.3432500003546011E-2</v>
      </c>
      <c r="J104">
        <f t="shared" si="25"/>
        <v>1.3432500003546011E-2</v>
      </c>
      <c r="O104">
        <f t="shared" si="23"/>
        <v>8.9297852504411634E-3</v>
      </c>
      <c r="P104">
        <f t="shared" si="21"/>
        <v>1.4332186598362617E-2</v>
      </c>
      <c r="Q104" s="13">
        <f t="shared" si="24"/>
        <v>24729.857000000004</v>
      </c>
      <c r="R104" s="3">
        <f t="shared" si="26"/>
        <v>1</v>
      </c>
      <c r="S104" s="19">
        <f>G104</f>
        <v>1.3432500003546011E-2</v>
      </c>
      <c r="U104" s="3">
        <f t="shared" si="27"/>
        <v>2.0274440147828045E-5</v>
      </c>
      <c r="V104" s="3" t="str">
        <f t="shared" si="28"/>
        <v/>
      </c>
      <c r="W104" s="41"/>
    </row>
    <row r="105" spans="1:23" x14ac:dyDescent="0.2">
      <c r="A105" s="62" t="s">
        <v>367</v>
      </c>
      <c r="B105" s="63" t="s">
        <v>18</v>
      </c>
      <c r="C105" s="64">
        <v>39755.297500000001</v>
      </c>
      <c r="D105" s="64" t="s">
        <v>74</v>
      </c>
      <c r="E105" s="19">
        <f t="shared" si="17"/>
        <v>-9010.4909229140703</v>
      </c>
      <c r="F105">
        <f t="shared" si="18"/>
        <v>-9010.5</v>
      </c>
      <c r="G105" s="19">
        <f t="shared" si="19"/>
        <v>1.3998750000610016E-2</v>
      </c>
      <c r="J105">
        <f t="shared" si="25"/>
        <v>1.3998750000610016E-2</v>
      </c>
      <c r="O105">
        <f t="shared" si="23"/>
        <v>8.9727810606541406E-3</v>
      </c>
      <c r="P105">
        <f t="shared" si="21"/>
        <v>1.429399446985653E-2</v>
      </c>
      <c r="Q105" s="13">
        <f t="shared" si="24"/>
        <v>24736.797500000001</v>
      </c>
      <c r="R105" s="3">
        <f t="shared" si="26"/>
        <v>1</v>
      </c>
      <c r="T105" s="19">
        <f>G105</f>
        <v>1.3998750000610016E-2</v>
      </c>
      <c r="U105" s="3" t="str">
        <f t="shared" si="27"/>
        <v/>
      </c>
      <c r="V105" s="3">
        <f t="shared" si="28"/>
        <v>8.7169296620655299E-8</v>
      </c>
      <c r="W105" s="41"/>
    </row>
    <row r="106" spans="1:23" x14ac:dyDescent="0.2">
      <c r="A106" s="62" t="s">
        <v>381</v>
      </c>
      <c r="B106" s="63" t="s">
        <v>18</v>
      </c>
      <c r="C106" s="64">
        <v>42336.942999999999</v>
      </c>
      <c r="D106" s="64" t="s">
        <v>74</v>
      </c>
      <c r="E106" s="19">
        <f t="shared" si="17"/>
        <v>-7336.4973131047545</v>
      </c>
      <c r="F106">
        <f t="shared" si="18"/>
        <v>-7336.5</v>
      </c>
      <c r="G106" s="19">
        <f t="shared" si="19"/>
        <v>4.1437499967287295E-3</v>
      </c>
      <c r="I106">
        <f>G106</f>
        <v>4.1437499967287295E-3</v>
      </c>
      <c r="O106">
        <f t="shared" si="23"/>
        <v>2.3582290786884758E-2</v>
      </c>
      <c r="P106">
        <f t="shared" si="21"/>
        <v>1.3167236587871469E-3</v>
      </c>
      <c r="Q106" s="13">
        <f t="shared" si="24"/>
        <v>27318.442999999999</v>
      </c>
      <c r="R106" s="3">
        <f>R$16</f>
        <v>0.1</v>
      </c>
      <c r="T106" s="19">
        <f>G106</f>
        <v>4.1437499967287295E-3</v>
      </c>
      <c r="U106" s="3" t="str">
        <f t="shared" si="27"/>
        <v/>
      </c>
      <c r="V106" s="3">
        <f t="shared" si="28"/>
        <v>7.9920779154153961E-7</v>
      </c>
      <c r="W106" s="41"/>
    </row>
    <row r="107" spans="1:23" x14ac:dyDescent="0.2">
      <c r="A107" s="62" t="s">
        <v>381</v>
      </c>
      <c r="B107" s="63" t="s">
        <v>19</v>
      </c>
      <c r="C107" s="64">
        <v>42337.732000000004</v>
      </c>
      <c r="D107" s="64" t="s">
        <v>74</v>
      </c>
      <c r="E107" s="19">
        <f t="shared" si="17"/>
        <v>-7335.9857087972905</v>
      </c>
      <c r="F107">
        <f t="shared" si="18"/>
        <v>-7336</v>
      </c>
      <c r="G107" s="19">
        <f t="shared" si="19"/>
        <v>2.2040000003471505E-2</v>
      </c>
      <c r="I107">
        <f>G107</f>
        <v>2.2040000003471505E-2</v>
      </c>
      <c r="O107">
        <f t="shared" si="23"/>
        <v>2.3585407616126638E-2</v>
      </c>
      <c r="P107">
        <f t="shared" si="21"/>
        <v>1.3139550554663176E-3</v>
      </c>
      <c r="Q107" s="13">
        <f t="shared" si="24"/>
        <v>27319.232000000004</v>
      </c>
      <c r="R107" s="3">
        <f>R$16</f>
        <v>0.1</v>
      </c>
      <c r="S107" s="19">
        <f>G107</f>
        <v>2.2040000003471505E-2</v>
      </c>
      <c r="U107" s="3">
        <f t="shared" si="27"/>
        <v>2.3882846892524398E-7</v>
      </c>
      <c r="V107" s="3" t="str">
        <f t="shared" si="28"/>
        <v/>
      </c>
      <c r="W107" s="41"/>
    </row>
    <row r="108" spans="1:23" x14ac:dyDescent="0.2">
      <c r="A108" s="62" t="s">
        <v>388</v>
      </c>
      <c r="B108" s="63" t="s">
        <v>18</v>
      </c>
      <c r="C108" s="64">
        <v>43112.648999999998</v>
      </c>
      <c r="D108" s="64" t="s">
        <v>74</v>
      </c>
      <c r="E108" s="19">
        <f t="shared" si="17"/>
        <v>-6833.5131167498557</v>
      </c>
      <c r="F108">
        <f t="shared" si="18"/>
        <v>-6833.5</v>
      </c>
      <c r="G108" s="19">
        <f t="shared" si="19"/>
        <v>-2.0228750006936025E-2</v>
      </c>
      <c r="I108">
        <f>G108</f>
        <v>-2.0228750006936025E-2</v>
      </c>
      <c r="O108">
        <f t="shared" si="23"/>
        <v>2.6073796196262454E-2</v>
      </c>
      <c r="P108">
        <f t="shared" si="21"/>
        <v>-8.9641976837978414E-4</v>
      </c>
      <c r="Q108" s="13">
        <f t="shared" si="24"/>
        <v>28094.148999999998</v>
      </c>
      <c r="R108" s="3">
        <f>R$16</f>
        <v>0.1</v>
      </c>
      <c r="U108" s="3" t="str">
        <f t="shared" si="27"/>
        <v/>
      </c>
      <c r="V108" s="3" t="str">
        <f t="shared" si="28"/>
        <v/>
      </c>
      <c r="W108" s="41">
        <v>-3.2861250001587905E-2</v>
      </c>
    </row>
    <row r="109" spans="1:23" x14ac:dyDescent="0.2">
      <c r="A109" s="62" t="s">
        <v>388</v>
      </c>
      <c r="B109" s="63" t="s">
        <v>19</v>
      </c>
      <c r="C109" s="64">
        <v>44089.684000000001</v>
      </c>
      <c r="D109" s="64" t="s">
        <v>74</v>
      </c>
      <c r="E109" s="19">
        <f t="shared" si="17"/>
        <v>-6199.982933554661</v>
      </c>
      <c r="F109">
        <f t="shared" si="18"/>
        <v>-6200</v>
      </c>
      <c r="G109" s="19">
        <f t="shared" si="19"/>
        <v>2.6319999997213017E-2</v>
      </c>
      <c r="I109">
        <f>G109</f>
        <v>2.6319999997213017E-2</v>
      </c>
      <c r="O109">
        <f t="shared" si="23"/>
        <v>2.7154699706191568E-2</v>
      </c>
      <c r="P109">
        <f t="shared" si="21"/>
        <v>-1.8565599669109131E-3</v>
      </c>
      <c r="Q109" s="13">
        <f t="shared" si="24"/>
        <v>29071.184000000001</v>
      </c>
      <c r="R109" s="3">
        <f>R$16</f>
        <v>0.1</v>
      </c>
      <c r="S109" s="19">
        <f>G109</f>
        <v>2.6319999997213017E-2</v>
      </c>
      <c r="U109" s="3">
        <f t="shared" si="27"/>
        <v>6.9672360416887738E-8</v>
      </c>
      <c r="V109" s="3" t="str">
        <f t="shared" si="28"/>
        <v/>
      </c>
      <c r="W109" s="41"/>
    </row>
    <row r="110" spans="1:23" x14ac:dyDescent="0.2">
      <c r="A110" t="s">
        <v>30</v>
      </c>
      <c r="B110" s="3" t="s">
        <v>18</v>
      </c>
      <c r="C110" s="19">
        <v>44808.353300000002</v>
      </c>
      <c r="D110" s="19">
        <v>8.0000000000000004E-4</v>
      </c>
      <c r="E110" s="19">
        <f t="shared" si="17"/>
        <v>-5733.9825412598484</v>
      </c>
      <c r="F110" s="1">
        <f t="shared" si="18"/>
        <v>-5734</v>
      </c>
      <c r="G110" s="19">
        <f t="shared" si="19"/>
        <v>2.6924999998300336E-2</v>
      </c>
      <c r="J110">
        <f>G110</f>
        <v>2.6924999998300336E-2</v>
      </c>
      <c r="O110">
        <f t="shared" si="23"/>
        <v>2.6390251190697801E-2</v>
      </c>
      <c r="P110">
        <f t="shared" si="21"/>
        <v>-1.1775190139574464E-3</v>
      </c>
      <c r="Q110" s="13">
        <f t="shared" si="24"/>
        <v>29789.853300000002</v>
      </c>
      <c r="R110" s="3">
        <f>R$17</f>
        <v>1</v>
      </c>
      <c r="S110" s="19">
        <f>G110</f>
        <v>2.6924999998300336E-2</v>
      </c>
      <c r="U110" s="3">
        <f t="shared" si="27"/>
        <v>2.8595628723233302E-7</v>
      </c>
      <c r="V110" s="3" t="str">
        <f t="shared" si="28"/>
        <v/>
      </c>
      <c r="W110" s="41"/>
    </row>
    <row r="111" spans="1:23" x14ac:dyDescent="0.2">
      <c r="A111" t="s">
        <v>30</v>
      </c>
      <c r="B111" s="3" t="s">
        <v>19</v>
      </c>
      <c r="C111" s="19">
        <v>44821.4349</v>
      </c>
      <c r="D111" s="20">
        <v>9.0000000000000006E-5</v>
      </c>
      <c r="E111" s="19">
        <f t="shared" si="17"/>
        <v>-5725.5001548105556</v>
      </c>
      <c r="F111">
        <f t="shared" si="18"/>
        <v>-5725.5</v>
      </c>
      <c r="G111" s="19">
        <f t="shared" si="19"/>
        <v>-2.3874999897088856E-4</v>
      </c>
      <c r="J111">
        <f>G111</f>
        <v>-2.3874999897088856E-4</v>
      </c>
      <c r="O111">
        <f t="shared" si="23"/>
        <v>2.6364236168182495E-2</v>
      </c>
      <c r="P111">
        <f t="shared" si="21"/>
        <v>-1.1544105045917241E-3</v>
      </c>
      <c r="Q111" s="13">
        <f t="shared" si="24"/>
        <v>29802.9349</v>
      </c>
      <c r="R111" s="3">
        <f>R$17</f>
        <v>1</v>
      </c>
      <c r="T111" s="19">
        <f>G111</f>
        <v>-2.3874999897088856E-4</v>
      </c>
      <c r="U111" s="3" t="str">
        <f t="shared" si="27"/>
        <v/>
      </c>
      <c r="V111" s="3">
        <f t="shared" si="28"/>
        <v>8.3843416155380425E-7</v>
      </c>
      <c r="W111" s="41"/>
    </row>
    <row r="112" spans="1:23" x14ac:dyDescent="0.2">
      <c r="A112" s="62" t="s">
        <v>388</v>
      </c>
      <c r="B112" s="63" t="s">
        <v>18</v>
      </c>
      <c r="C112" s="64">
        <v>44921.684000000001</v>
      </c>
      <c r="D112" s="64" t="s">
        <v>74</v>
      </c>
      <c r="E112" s="19">
        <f t="shared" si="17"/>
        <v>-5660.496515546708</v>
      </c>
      <c r="F112">
        <f t="shared" si="18"/>
        <v>-5660.5</v>
      </c>
      <c r="O112">
        <f t="shared" si="23"/>
        <v>2.615142289358964E-2</v>
      </c>
      <c r="P112">
        <f t="shared" si="21"/>
        <v>-9.6537366842580283E-4</v>
      </c>
      <c r="Q112" s="13">
        <f t="shared" si="24"/>
        <v>29903.184000000001</v>
      </c>
      <c r="U112" s="3" t="str">
        <f t="shared" si="27"/>
        <v/>
      </c>
      <c r="V112" s="3" t="str">
        <f t="shared" si="28"/>
        <v/>
      </c>
      <c r="W112" s="41">
        <v>-7.2587499962537549E-3</v>
      </c>
    </row>
    <row r="113" spans="1:23" x14ac:dyDescent="0.2">
      <c r="A113" s="62" t="s">
        <v>388</v>
      </c>
      <c r="B113" s="63" t="s">
        <v>18</v>
      </c>
      <c r="C113" s="64">
        <v>44938.65</v>
      </c>
      <c r="D113" s="64" t="s">
        <v>74</v>
      </c>
      <c r="E113" s="19">
        <f t="shared" si="17"/>
        <v>-5649.4954018833387</v>
      </c>
      <c r="F113">
        <f t="shared" si="18"/>
        <v>-5649.5</v>
      </c>
      <c r="O113">
        <f t="shared" si="23"/>
        <v>2.6112995863508341E-2</v>
      </c>
      <c r="P113">
        <f t="shared" si="21"/>
        <v>-9.312398757678024E-4</v>
      </c>
      <c r="Q113" s="13">
        <f t="shared" si="24"/>
        <v>29920.15</v>
      </c>
      <c r="U113" s="3" t="str">
        <f t="shared" si="27"/>
        <v/>
      </c>
      <c r="V113" s="3" t="str">
        <f t="shared" si="28"/>
        <v/>
      </c>
      <c r="W113" s="41">
        <v>-5.5412500005331822E-3</v>
      </c>
    </row>
    <row r="114" spans="1:23" x14ac:dyDescent="0.2">
      <c r="A114" s="22" t="s">
        <v>30</v>
      </c>
      <c r="B114" s="3" t="s">
        <v>19</v>
      </c>
      <c r="C114" s="19">
        <v>45171.515299999999</v>
      </c>
      <c r="D114" s="19">
        <v>2.9999999999999997E-4</v>
      </c>
      <c r="E114" s="19">
        <f t="shared" si="17"/>
        <v>-5498.5006103264323</v>
      </c>
      <c r="F114">
        <f t="shared" si="18"/>
        <v>-5498.5</v>
      </c>
      <c r="G114" s="19">
        <f>+C114-(C$7+F114*C$8)</f>
        <v>-9.4125000032363459E-4</v>
      </c>
      <c r="J114">
        <f>G114</f>
        <v>-9.4125000032363459E-4</v>
      </c>
      <c r="O114">
        <f t="shared" si="23"/>
        <v>2.5516245749397086E-2</v>
      </c>
      <c r="P114">
        <f t="shared" si="21"/>
        <v>-4.0116131854873137E-4</v>
      </c>
      <c r="Q114" s="13">
        <f t="shared" si="24"/>
        <v>30153.015299999999</v>
      </c>
      <c r="R114" s="3">
        <f>R$17</f>
        <v>1</v>
      </c>
      <c r="T114" s="19">
        <f>G114</f>
        <v>-9.4125000032363459E-4</v>
      </c>
      <c r="U114" s="3" t="str">
        <f t="shared" si="27"/>
        <v/>
      </c>
      <c r="V114" s="3">
        <f t="shared" si="28"/>
        <v>2.9169578418135267E-7</v>
      </c>
      <c r="W114" s="41"/>
    </row>
    <row r="115" spans="1:23" x14ac:dyDescent="0.2">
      <c r="A115" s="22" t="s">
        <v>30</v>
      </c>
      <c r="B115" s="3" t="s">
        <v>18</v>
      </c>
      <c r="C115" s="19">
        <v>45181.566599999998</v>
      </c>
      <c r="D115" s="19">
        <v>5.0000000000000001E-4</v>
      </c>
      <c r="E115" s="19">
        <f t="shared" si="17"/>
        <v>-5491.9831345652265</v>
      </c>
      <c r="F115" s="1">
        <f t="shared" si="18"/>
        <v>-5492</v>
      </c>
      <c r="G115" s="19">
        <f>+C115-(C$7+F115*C$8)</f>
        <v>2.6009999994130339E-2</v>
      </c>
      <c r="J115">
        <f>G115</f>
        <v>2.6009999994130339E-2</v>
      </c>
      <c r="O115">
        <f t="shared" si="23"/>
        <v>2.5487705004675867E-2</v>
      </c>
      <c r="P115">
        <f t="shared" si="21"/>
        <v>-3.7580927181085633E-4</v>
      </c>
      <c r="Q115" s="13">
        <f t="shared" si="24"/>
        <v>30163.066599999998</v>
      </c>
      <c r="R115" s="3">
        <f>R$17</f>
        <v>1</v>
      </c>
      <c r="S115" s="19">
        <f>G115</f>
        <v>2.6009999994130339E-2</v>
      </c>
      <c r="U115" s="3">
        <f t="shared" si="27"/>
        <v>2.7279205600924779E-7</v>
      </c>
      <c r="V115" s="3" t="str">
        <f t="shared" si="28"/>
        <v/>
      </c>
      <c r="W115" s="41"/>
    </row>
    <row r="116" spans="1:23" x14ac:dyDescent="0.2">
      <c r="A116" s="62" t="s">
        <v>388</v>
      </c>
      <c r="B116" s="63" t="s">
        <v>18</v>
      </c>
      <c r="C116" s="64">
        <v>45200.811000000002</v>
      </c>
      <c r="D116" s="64" t="s">
        <v>74</v>
      </c>
      <c r="E116" s="19">
        <f t="shared" si="17"/>
        <v>-5479.5046580956187</v>
      </c>
      <c r="F116">
        <f t="shared" si="18"/>
        <v>-5479.5</v>
      </c>
      <c r="O116">
        <f t="shared" si="23"/>
        <v>2.543216843771386E-2</v>
      </c>
      <c r="P116">
        <f t="shared" si="21"/>
        <v>-3.2647749525650284E-4</v>
      </c>
      <c r="Q116" s="13">
        <f t="shared" si="24"/>
        <v>30182.311000000002</v>
      </c>
      <c r="U116" s="3" t="str">
        <f t="shared" si="27"/>
        <v/>
      </c>
      <c r="V116" s="3" t="str">
        <f t="shared" si="28"/>
        <v/>
      </c>
      <c r="W116" s="41">
        <v>-1.9816250001895241E-2</v>
      </c>
    </row>
    <row r="117" spans="1:23" x14ac:dyDescent="0.2">
      <c r="A117" s="62" t="s">
        <v>388</v>
      </c>
      <c r="B117" s="63" t="s">
        <v>18</v>
      </c>
      <c r="C117" s="64">
        <v>45200.82</v>
      </c>
      <c r="D117" s="64" t="s">
        <v>74</v>
      </c>
      <c r="E117" s="19">
        <f t="shared" si="17"/>
        <v>-5479.4988223050404</v>
      </c>
      <c r="F117">
        <f t="shared" si="18"/>
        <v>-5479.5</v>
      </c>
      <c r="G117" s="19">
        <f t="shared" ref="G117:G129" si="29">+C117-(C$7+F117*C$8)</f>
        <v>1.8162499982281588E-3</v>
      </c>
      <c r="J117">
        <f>G117</f>
        <v>1.8162499982281588E-3</v>
      </c>
      <c r="O117">
        <f t="shared" si="23"/>
        <v>2.543216843771386E-2</v>
      </c>
      <c r="P117">
        <f t="shared" si="21"/>
        <v>-3.2647749525650284E-4</v>
      </c>
      <c r="Q117" s="13">
        <f t="shared" si="24"/>
        <v>30182.32</v>
      </c>
      <c r="R117" s="3">
        <f>R$17</f>
        <v>1</v>
      </c>
      <c r="T117" s="19">
        <f>G117</f>
        <v>1.8162499982281588E-3</v>
      </c>
      <c r="U117" s="3" t="str">
        <f t="shared" si="27"/>
        <v/>
      </c>
      <c r="V117" s="3">
        <f t="shared" si="28"/>
        <v>4.591281111335061E-6</v>
      </c>
      <c r="W117" s="41"/>
    </row>
    <row r="118" spans="1:23" x14ac:dyDescent="0.2">
      <c r="A118" s="22" t="s">
        <v>31</v>
      </c>
      <c r="B118" s="3"/>
      <c r="C118" s="19">
        <v>45232.46</v>
      </c>
      <c r="D118" s="21"/>
      <c r="E118" s="19">
        <f t="shared" si="17"/>
        <v>-5458.9827763125268</v>
      </c>
      <c r="F118" s="1">
        <f t="shared" si="18"/>
        <v>-5459</v>
      </c>
      <c r="G118" s="19">
        <f t="shared" si="29"/>
        <v>2.6562499995634425E-2</v>
      </c>
      <c r="I118">
        <f>G118</f>
        <v>2.6562499995634425E-2</v>
      </c>
      <c r="O118">
        <f t="shared" si="23"/>
        <v>2.5339243467704314E-2</v>
      </c>
      <c r="P118">
        <f t="shared" si="21"/>
        <v>-2.4393451308104934E-4</v>
      </c>
      <c r="Q118" s="13">
        <f t="shared" si="24"/>
        <v>30213.96</v>
      </c>
      <c r="R118" s="3">
        <f>R$16</f>
        <v>0.1</v>
      </c>
      <c r="S118" s="19">
        <f>G118</f>
        <v>2.6562499995634425E-2</v>
      </c>
      <c r="U118" s="3">
        <f t="shared" si="27"/>
        <v>1.4963565331236324E-7</v>
      </c>
      <c r="V118" s="3" t="str">
        <f t="shared" si="28"/>
        <v/>
      </c>
      <c r="W118" s="41"/>
    </row>
    <row r="119" spans="1:23" x14ac:dyDescent="0.2">
      <c r="A119" s="62" t="s">
        <v>388</v>
      </c>
      <c r="B119" s="63" t="s">
        <v>18</v>
      </c>
      <c r="C119" s="64">
        <v>45578.684999999998</v>
      </c>
      <c r="D119" s="64" t="s">
        <v>74</v>
      </c>
      <c r="E119" s="19">
        <f t="shared" si="17"/>
        <v>-5234.4831548283892</v>
      </c>
      <c r="F119">
        <f t="shared" si="18"/>
        <v>-5234.5</v>
      </c>
      <c r="G119" s="19">
        <f t="shared" si="29"/>
        <v>2.5978749996284023E-2</v>
      </c>
      <c r="O119">
        <f t="shared" si="23"/>
        <v>2.4176145080490964E-2</v>
      </c>
      <c r="P119">
        <f t="shared" si="21"/>
        <v>7.8921738822372058E-4</v>
      </c>
      <c r="Q119" s="13">
        <f t="shared" si="24"/>
        <v>30560.184999999998</v>
      </c>
      <c r="U119" s="3" t="str">
        <f t="shared" si="27"/>
        <v/>
      </c>
      <c r="V119" s="3" t="str">
        <f t="shared" si="28"/>
        <v/>
      </c>
      <c r="W119" s="76">
        <v>1.3346249994356185E-2</v>
      </c>
    </row>
    <row r="120" spans="1:23" x14ac:dyDescent="0.2">
      <c r="A120" s="22" t="s">
        <v>32</v>
      </c>
      <c r="B120" s="3"/>
      <c r="C120" s="19">
        <v>45950.332600000002</v>
      </c>
      <c r="D120" s="21"/>
      <c r="E120" s="19">
        <f t="shared" si="17"/>
        <v>-4993.4989811682271</v>
      </c>
      <c r="F120">
        <f t="shared" si="18"/>
        <v>-4993.5</v>
      </c>
      <c r="G120" s="19">
        <f t="shared" si="29"/>
        <v>1.57125000259839E-3</v>
      </c>
      <c r="J120">
        <f>G120</f>
        <v>1.57125000259839E-3</v>
      </c>
      <c r="O120">
        <f t="shared" si="23"/>
        <v>2.2650740207486454E-2</v>
      </c>
      <c r="P120">
        <f t="shared" si="21"/>
        <v>2.1441972954523974E-3</v>
      </c>
      <c r="Q120" s="13">
        <f t="shared" si="24"/>
        <v>30931.832600000002</v>
      </c>
      <c r="R120" s="3">
        <f>R$17</f>
        <v>1</v>
      </c>
      <c r="T120" s="19">
        <f>G120</f>
        <v>1.57125000259839E-3</v>
      </c>
      <c r="U120" s="3" t="str">
        <f t="shared" si="27"/>
        <v/>
      </c>
      <c r="V120" s="3">
        <f t="shared" si="28"/>
        <v>3.2826860038873573E-7</v>
      </c>
      <c r="W120" s="41"/>
    </row>
    <row r="121" spans="1:23" x14ac:dyDescent="0.2">
      <c r="A121" s="22" t="s">
        <v>33</v>
      </c>
      <c r="B121" s="3"/>
      <c r="C121" s="19">
        <v>46327.421999999999</v>
      </c>
      <c r="D121" s="21"/>
      <c r="E121" s="19">
        <f t="shared" si="17"/>
        <v>-4748.9862291552863</v>
      </c>
      <c r="F121" s="1">
        <f t="shared" si="18"/>
        <v>-4749</v>
      </c>
      <c r="G121" s="19">
        <f t="shared" si="29"/>
        <v>2.1237499997369014E-2</v>
      </c>
      <c r="J121">
        <f>G121</f>
        <v>2.1237499997369014E-2</v>
      </c>
      <c r="O121">
        <f t="shared" si="23"/>
        <v>2.0845919763240097E-2</v>
      </c>
      <c r="P121">
        <f t="shared" si="21"/>
        <v>3.7473752329219324E-3</v>
      </c>
      <c r="Q121" s="13">
        <f t="shared" si="24"/>
        <v>31308.921999999999</v>
      </c>
      <c r="R121" s="3">
        <f>R$17</f>
        <v>1</v>
      </c>
      <c r="S121" s="19">
        <f>G121</f>
        <v>2.1237499997369014E-2</v>
      </c>
      <c r="U121" s="3">
        <f t="shared" si="27"/>
        <v>1.5333507976045719E-7</v>
      </c>
      <c r="V121" s="3" t="str">
        <f t="shared" si="28"/>
        <v/>
      </c>
      <c r="W121" s="41"/>
    </row>
    <row r="122" spans="1:23" x14ac:dyDescent="0.2">
      <c r="A122" s="22" t="s">
        <v>32</v>
      </c>
      <c r="B122" s="3"/>
      <c r="C122" s="19">
        <v>46344.385399999999</v>
      </c>
      <c r="D122" s="21"/>
      <c r="E122" s="19">
        <f t="shared" si="17"/>
        <v>-4737.9868013869736</v>
      </c>
      <c r="F122">
        <f t="shared" si="18"/>
        <v>-4738</v>
      </c>
      <c r="G122" s="19">
        <f t="shared" si="29"/>
        <v>2.035500000056345E-2</v>
      </c>
      <c r="J122">
        <f>G122</f>
        <v>2.035500000056345E-2</v>
      </c>
      <c r="O122">
        <f t="shared" si="23"/>
        <v>2.0759295052280115E-2</v>
      </c>
      <c r="P122">
        <f t="shared" si="21"/>
        <v>3.8243218487991181E-3</v>
      </c>
      <c r="Q122" s="13">
        <f t="shared" si="24"/>
        <v>31325.885399999999</v>
      </c>
      <c r="R122" s="3">
        <f>R$17</f>
        <v>1</v>
      </c>
      <c r="S122" s="19">
        <f>G122</f>
        <v>2.035500000056345E-2</v>
      </c>
      <c r="U122" s="3">
        <f t="shared" si="27"/>
        <v>1.6345448884258052E-7</v>
      </c>
      <c r="V122" s="3" t="str">
        <f t="shared" si="28"/>
        <v/>
      </c>
      <c r="W122" s="41"/>
    </row>
    <row r="123" spans="1:23" x14ac:dyDescent="0.2">
      <c r="A123" s="22" t="s">
        <v>32</v>
      </c>
      <c r="B123" s="3"/>
      <c r="C123" s="19">
        <v>46354.392800000001</v>
      </c>
      <c r="D123" s="21"/>
      <c r="E123" s="19">
        <f t="shared" si="17"/>
        <v>-4731.4977913153698</v>
      </c>
      <c r="F123">
        <f t="shared" si="18"/>
        <v>-4731.5</v>
      </c>
      <c r="G123" s="19">
        <f t="shared" si="29"/>
        <v>3.4062499980791472E-3</v>
      </c>
      <c r="J123">
        <f>G123</f>
        <v>3.4062499980791472E-3</v>
      </c>
      <c r="O123">
        <f t="shared" si="23"/>
        <v>2.0707903314954972E-2</v>
      </c>
      <c r="P123">
        <f t="shared" si="21"/>
        <v>3.8699718743795321E-3</v>
      </c>
      <c r="Q123" s="13">
        <f t="shared" si="24"/>
        <v>31335.892800000001</v>
      </c>
      <c r="R123" s="3">
        <f>R$17</f>
        <v>1</v>
      </c>
      <c r="T123" s="19">
        <f>G123</f>
        <v>3.4062499980791472E-3</v>
      </c>
      <c r="U123" s="3" t="str">
        <f t="shared" si="27"/>
        <v/>
      </c>
      <c r="V123" s="3">
        <f t="shared" si="28"/>
        <v>2.1503797855954954E-7</v>
      </c>
      <c r="W123" s="41"/>
    </row>
    <row r="124" spans="1:23" x14ac:dyDescent="0.2">
      <c r="A124" s="22" t="s">
        <v>34</v>
      </c>
      <c r="B124" s="3"/>
      <c r="C124" s="19">
        <v>46704.480000000003</v>
      </c>
      <c r="D124" s="21"/>
      <c r="E124" s="19">
        <f t="shared" si="17"/>
        <v>-4504.4938375672518</v>
      </c>
      <c r="F124">
        <f t="shared" si="18"/>
        <v>-4504.5</v>
      </c>
      <c r="G124" s="19">
        <f t="shared" si="29"/>
        <v>9.5037500068428926E-3</v>
      </c>
      <c r="I124">
        <f>G124</f>
        <v>9.5037500068428926E-3</v>
      </c>
      <c r="O124">
        <f t="shared" si="23"/>
        <v>1.8824891537784213E-2</v>
      </c>
      <c r="P124">
        <f t="shared" si="21"/>
        <v>5.5426052639109945E-3</v>
      </c>
      <c r="Q124" s="13">
        <f t="shared" si="24"/>
        <v>31685.980000000003</v>
      </c>
      <c r="R124" s="3">
        <f>R$16</f>
        <v>0.1</v>
      </c>
      <c r="T124" s="19">
        <f>G124</f>
        <v>9.5037500068428926E-3</v>
      </c>
      <c r="U124" s="3" t="str">
        <f t="shared" si="27"/>
        <v/>
      </c>
      <c r="V124" s="3">
        <f t="shared" si="28"/>
        <v>1.5690667674457013E-6</v>
      </c>
      <c r="W124" s="41"/>
    </row>
    <row r="125" spans="1:23" x14ac:dyDescent="0.2">
      <c r="A125" s="22" t="s">
        <v>35</v>
      </c>
      <c r="B125" s="3"/>
      <c r="C125" s="19">
        <v>46708.344100000002</v>
      </c>
      <c r="D125" s="21"/>
      <c r="E125" s="19">
        <f t="shared" si="17"/>
        <v>-4501.9882733030399</v>
      </c>
      <c r="F125">
        <f t="shared" si="18"/>
        <v>-4502</v>
      </c>
      <c r="G125" s="19">
        <f t="shared" si="29"/>
        <v>1.8085000003338791E-2</v>
      </c>
      <c r="J125">
        <f>G125</f>
        <v>1.8085000003338791E-2</v>
      </c>
      <c r="O125">
        <f t="shared" si="23"/>
        <v>1.8803273125660613E-2</v>
      </c>
      <c r="P125">
        <f t="shared" si="21"/>
        <v>5.5618083716052627E-3</v>
      </c>
      <c r="Q125" s="13">
        <f t="shared" si="24"/>
        <v>31689.844100000002</v>
      </c>
      <c r="R125" s="3">
        <f>R$17</f>
        <v>1</v>
      </c>
      <c r="S125" s="19">
        <f>G125</f>
        <v>1.8085000003338791E-2</v>
      </c>
      <c r="U125" s="3">
        <f t="shared" si="27"/>
        <v>5.1591627824993801E-7</v>
      </c>
      <c r="V125" s="3" t="str">
        <f t="shared" si="28"/>
        <v/>
      </c>
      <c r="W125" s="41"/>
    </row>
    <row r="126" spans="1:23" x14ac:dyDescent="0.2">
      <c r="A126" s="22" t="s">
        <v>36</v>
      </c>
      <c r="B126" s="3"/>
      <c r="C126" s="19">
        <v>47024.495000000003</v>
      </c>
      <c r="D126" s="21"/>
      <c r="E126" s="19">
        <f t="shared" si="17"/>
        <v>-4296.989335092715</v>
      </c>
      <c r="F126">
        <f t="shared" si="18"/>
        <v>-4297</v>
      </c>
      <c r="G126" s="19">
        <f t="shared" si="29"/>
        <v>1.6447499998321291E-2</v>
      </c>
      <c r="J126">
        <f>G126</f>
        <v>1.6447499998321291E-2</v>
      </c>
      <c r="O126">
        <f t="shared" si="23"/>
        <v>1.6975922588112098E-2</v>
      </c>
      <c r="P126">
        <f t="shared" si="21"/>
        <v>7.1849992409020597E-3</v>
      </c>
      <c r="Q126" s="13">
        <f t="shared" si="24"/>
        <v>32005.995000000003</v>
      </c>
      <c r="R126" s="3">
        <f>R$17</f>
        <v>1</v>
      </c>
      <c r="S126" s="19">
        <f>G126</f>
        <v>1.6447499998321291E-2</v>
      </c>
      <c r="U126" s="3">
        <f t="shared" si="27"/>
        <v>2.792304334012236E-7</v>
      </c>
      <c r="V126" s="3" t="str">
        <f t="shared" si="28"/>
        <v/>
      </c>
      <c r="W126" s="41"/>
    </row>
    <row r="127" spans="1:23" x14ac:dyDescent="0.2">
      <c r="A127" s="22" t="s">
        <v>37</v>
      </c>
      <c r="B127" s="3" t="s">
        <v>18</v>
      </c>
      <c r="C127" s="19">
        <v>47084.642699999997</v>
      </c>
      <c r="D127" s="19">
        <v>5.0000000000000001E-4</v>
      </c>
      <c r="E127" s="19">
        <f t="shared" si="17"/>
        <v>-4257.9882927556791</v>
      </c>
      <c r="F127">
        <f t="shared" si="18"/>
        <v>-4258</v>
      </c>
      <c r="G127" s="19">
        <f t="shared" si="29"/>
        <v>1.8054999993182719E-2</v>
      </c>
      <c r="J127">
        <f>G127</f>
        <v>1.8054999993182719E-2</v>
      </c>
      <c r="O127">
        <f t="shared" si="23"/>
        <v>1.6617455093009596E-2</v>
      </c>
      <c r="P127">
        <f t="shared" si="21"/>
        <v>7.5034171651229232E-3</v>
      </c>
      <c r="Q127" s="13">
        <f t="shared" si="24"/>
        <v>32066.142699999997</v>
      </c>
      <c r="R127" s="3">
        <f>R$17</f>
        <v>1</v>
      </c>
      <c r="S127" s="19">
        <f>G127</f>
        <v>1.8054999993182719E-2</v>
      </c>
      <c r="U127" s="3">
        <f t="shared" si="27"/>
        <v>2.0665353400137528E-6</v>
      </c>
      <c r="V127" s="3" t="str">
        <f t="shared" si="28"/>
        <v/>
      </c>
      <c r="W127" s="41"/>
    </row>
    <row r="128" spans="1:23" x14ac:dyDescent="0.2">
      <c r="A128" s="22" t="s">
        <v>37</v>
      </c>
      <c r="B128" s="3" t="s">
        <v>19</v>
      </c>
      <c r="C128" s="19">
        <v>47097.742149999998</v>
      </c>
      <c r="D128" s="19">
        <v>1.4999999999999999E-4</v>
      </c>
      <c r="E128" s="19">
        <f t="shared" si="17"/>
        <v>-4249.4943319884014</v>
      </c>
      <c r="F128">
        <f t="shared" si="18"/>
        <v>-4249.5</v>
      </c>
      <c r="G128" s="19">
        <f t="shared" si="29"/>
        <v>8.7412499997299165E-3</v>
      </c>
      <c r="J128">
        <f>G128</f>
        <v>8.7412499997299165E-3</v>
      </c>
      <c r="O128">
        <f t="shared" si="23"/>
        <v>1.6538930042803168E-2</v>
      </c>
      <c r="P128">
        <f t="shared" si="21"/>
        <v>7.5731690500990493E-3</v>
      </c>
      <c r="Q128" s="13">
        <f t="shared" si="24"/>
        <v>32079.242149999998</v>
      </c>
      <c r="R128" s="3">
        <f>R$17</f>
        <v>1</v>
      </c>
      <c r="T128" s="19">
        <f>G128</f>
        <v>8.7412499997299165E-3</v>
      </c>
      <c r="U128" s="3" t="str">
        <f t="shared" si="27"/>
        <v/>
      </c>
      <c r="V128" s="3">
        <f t="shared" si="28"/>
        <v>1.3644131048905483E-6</v>
      </c>
      <c r="W128" s="41"/>
    </row>
    <row r="129" spans="1:23" x14ac:dyDescent="0.2">
      <c r="A129" s="62" t="s">
        <v>454</v>
      </c>
      <c r="B129" s="63" t="s">
        <v>18</v>
      </c>
      <c r="C129" s="64">
        <v>47097.742200000001</v>
      </c>
      <c r="D129" s="64" t="s">
        <v>74</v>
      </c>
      <c r="E129" s="19">
        <f t="shared" si="17"/>
        <v>-4249.4942995673409</v>
      </c>
      <c r="F129">
        <f t="shared" si="18"/>
        <v>-4249.5</v>
      </c>
      <c r="G129" s="19">
        <f t="shared" si="29"/>
        <v>8.791250002104789E-3</v>
      </c>
      <c r="J129">
        <f>G129</f>
        <v>8.791250002104789E-3</v>
      </c>
      <c r="O129">
        <f t="shared" si="23"/>
        <v>1.6538930042803168E-2</v>
      </c>
      <c r="P129">
        <f t="shared" si="21"/>
        <v>7.5731690500990493E-3</v>
      </c>
      <c r="Q129" s="13">
        <f t="shared" si="24"/>
        <v>32079.242200000001</v>
      </c>
      <c r="R129" s="3">
        <f>R$17</f>
        <v>1</v>
      </c>
      <c r="T129" s="19">
        <f>G129</f>
        <v>8.791250002104789E-3</v>
      </c>
      <c r="U129" s="3" t="str">
        <f t="shared" si="27"/>
        <v/>
      </c>
      <c r="V129" s="3">
        <f t="shared" si="28"/>
        <v>1.4837212056392092E-6</v>
      </c>
      <c r="W129" s="41"/>
    </row>
    <row r="130" spans="1:23" x14ac:dyDescent="0.2">
      <c r="A130" s="62" t="s">
        <v>388</v>
      </c>
      <c r="B130" s="63" t="s">
        <v>18</v>
      </c>
      <c r="C130" s="64">
        <v>47466.317999999999</v>
      </c>
      <c r="D130" s="64" t="s">
        <v>74</v>
      </c>
      <c r="E130" s="19">
        <f t="shared" si="17"/>
        <v>-4010.5019460740536</v>
      </c>
      <c r="F130">
        <f t="shared" si="18"/>
        <v>-4010.5</v>
      </c>
      <c r="O130">
        <f t="shared" si="23"/>
        <v>1.4283291324677401E-2</v>
      </c>
      <c r="P130">
        <f t="shared" si="21"/>
        <v>9.5767978539113389E-3</v>
      </c>
      <c r="Q130" s="13">
        <f t="shared" si="24"/>
        <v>32447.817999999999</v>
      </c>
      <c r="U130" s="3" t="str">
        <f t="shared" si="27"/>
        <v/>
      </c>
      <c r="V130" s="3" t="str">
        <f t="shared" si="28"/>
        <v/>
      </c>
      <c r="W130" s="41">
        <v>-1.5633750001143198E-2</v>
      </c>
    </row>
    <row r="131" spans="1:23" x14ac:dyDescent="0.2">
      <c r="A131" s="22" t="s">
        <v>37</v>
      </c>
      <c r="B131" s="3" t="s">
        <v>19</v>
      </c>
      <c r="C131" s="19">
        <v>47495.634879999998</v>
      </c>
      <c r="D131" s="19">
        <v>2.2000000000000001E-4</v>
      </c>
      <c r="E131" s="19">
        <f t="shared" si="17"/>
        <v>-3991.4922602827455</v>
      </c>
      <c r="F131">
        <f t="shared" si="18"/>
        <v>-3991.5</v>
      </c>
      <c r="G131" s="19">
        <f t="shared" ref="G131:G147" si="30">+C131-(C$7+F131*C$8)</f>
        <v>1.1936249997233972E-2</v>
      </c>
      <c r="J131">
        <f>G131</f>
        <v>1.1936249997233972E-2</v>
      </c>
      <c r="O131">
        <f t="shared" si="23"/>
        <v>1.4100842892470671E-2</v>
      </c>
      <c r="P131">
        <f t="shared" si="21"/>
        <v>9.7388623419174432E-3</v>
      </c>
      <c r="Q131" s="13">
        <f t="shared" si="24"/>
        <v>32477.134879999998</v>
      </c>
      <c r="R131" s="3">
        <f>R$17</f>
        <v>1</v>
      </c>
      <c r="T131" s="19">
        <f>G131</f>
        <v>1.1936249997233972E-2</v>
      </c>
      <c r="U131" s="3" t="str">
        <f t="shared" si="27"/>
        <v/>
      </c>
      <c r="V131" s="3">
        <f t="shared" si="28"/>
        <v>4.828512507737472E-6</v>
      </c>
      <c r="W131" s="41"/>
    </row>
    <row r="132" spans="1:23" x14ac:dyDescent="0.2">
      <c r="A132" s="62" t="s">
        <v>454</v>
      </c>
      <c r="B132" s="63" t="s">
        <v>18</v>
      </c>
      <c r="C132" s="64">
        <v>47495.634899999997</v>
      </c>
      <c r="D132" s="64" t="s">
        <v>74</v>
      </c>
      <c r="E132" s="19">
        <f t="shared" si="17"/>
        <v>-3991.4922473143224</v>
      </c>
      <c r="F132">
        <f t="shared" si="18"/>
        <v>-3991.5</v>
      </c>
      <c r="G132" s="19">
        <f t="shared" si="30"/>
        <v>1.1956249996728729E-2</v>
      </c>
      <c r="J132">
        <f>G132</f>
        <v>1.1956249996728729E-2</v>
      </c>
      <c r="O132">
        <f t="shared" si="23"/>
        <v>1.4100842892470671E-2</v>
      </c>
      <c r="P132">
        <f t="shared" si="21"/>
        <v>9.7388623419174432E-3</v>
      </c>
      <c r="Q132" s="13">
        <f t="shared" si="24"/>
        <v>32477.134899999997</v>
      </c>
      <c r="R132" s="3">
        <f>R$17</f>
        <v>1</v>
      </c>
      <c r="T132" s="19">
        <f>G132</f>
        <v>1.1956249996728729E-2</v>
      </c>
      <c r="U132" s="3" t="str">
        <f t="shared" si="27"/>
        <v/>
      </c>
      <c r="V132" s="3">
        <f t="shared" si="28"/>
        <v>4.9168080117094964E-6</v>
      </c>
      <c r="W132" s="41"/>
    </row>
    <row r="133" spans="1:23" x14ac:dyDescent="0.2">
      <c r="A133" s="22" t="s">
        <v>37</v>
      </c>
      <c r="B133" s="3" t="s">
        <v>18</v>
      </c>
      <c r="C133" s="19">
        <v>47502.576760000004</v>
      </c>
      <c r="D133" s="19">
        <v>1.9000000000000001E-4</v>
      </c>
      <c r="E133" s="19">
        <f t="shared" si="17"/>
        <v>-3986.990998293029</v>
      </c>
      <c r="F133">
        <f t="shared" si="18"/>
        <v>-3987</v>
      </c>
      <c r="G133" s="19">
        <f t="shared" si="30"/>
        <v>1.3882500003091991E-2</v>
      </c>
      <c r="J133">
        <f>G133</f>
        <v>1.3882500003091991E-2</v>
      </c>
      <c r="O133">
        <f t="shared" si="23"/>
        <v>1.4057581556488967E-2</v>
      </c>
      <c r="P133">
        <f t="shared" si="21"/>
        <v>9.7772903304813048E-3</v>
      </c>
      <c r="Q133" s="13">
        <f t="shared" si="24"/>
        <v>32484.076760000004</v>
      </c>
      <c r="R133" s="3">
        <f>R$17</f>
        <v>1</v>
      </c>
      <c r="S133" s="19">
        <f>G133</f>
        <v>1.3882500003091991E-2</v>
      </c>
      <c r="U133" s="3">
        <f t="shared" si="27"/>
        <v>3.0653550339898281E-8</v>
      </c>
      <c r="V133" s="3" t="str">
        <f t="shared" si="28"/>
        <v/>
      </c>
      <c r="W133" s="41"/>
    </row>
    <row r="134" spans="1:23" x14ac:dyDescent="0.2">
      <c r="A134" s="62" t="s">
        <v>454</v>
      </c>
      <c r="B134" s="63" t="s">
        <v>19</v>
      </c>
      <c r="C134" s="64">
        <v>47502.576800000003</v>
      </c>
      <c r="D134" s="64" t="s">
        <v>74</v>
      </c>
      <c r="E134" s="19">
        <f t="shared" si="17"/>
        <v>-3986.9909723561827</v>
      </c>
      <c r="F134">
        <f t="shared" si="18"/>
        <v>-3987</v>
      </c>
      <c r="G134" s="19">
        <f t="shared" si="30"/>
        <v>1.3922500002081506E-2</v>
      </c>
      <c r="J134">
        <f>G134</f>
        <v>1.3922500002081506E-2</v>
      </c>
      <c r="O134">
        <f t="shared" si="23"/>
        <v>1.4057581556488967E-2</v>
      </c>
      <c r="P134">
        <f t="shared" si="21"/>
        <v>9.7772903304813048E-3</v>
      </c>
      <c r="Q134" s="13">
        <f t="shared" si="24"/>
        <v>32484.076800000003</v>
      </c>
      <c r="R134" s="3">
        <f>R$17</f>
        <v>1</v>
      </c>
      <c r="S134" s="19">
        <f>G134</f>
        <v>1.3922500002081506E-2</v>
      </c>
      <c r="U134" s="3">
        <f t="shared" si="27"/>
        <v>1.8247026341135941E-8</v>
      </c>
      <c r="V134" s="3" t="str">
        <f t="shared" si="28"/>
        <v/>
      </c>
      <c r="W134" s="41"/>
    </row>
    <row r="135" spans="1:23" x14ac:dyDescent="0.2">
      <c r="A135" s="62" t="s">
        <v>388</v>
      </c>
      <c r="B135" s="63" t="s">
        <v>18</v>
      </c>
      <c r="C135" s="64">
        <v>47859.603999999999</v>
      </c>
      <c r="D135" s="64" t="s">
        <v>74</v>
      </c>
      <c r="E135" s="19">
        <f t="shared" si="17"/>
        <v>-3755.4869756501644</v>
      </c>
      <c r="F135">
        <f t="shared" si="18"/>
        <v>-3755.5</v>
      </c>
      <c r="G135" s="19">
        <f t="shared" si="30"/>
        <v>2.0086249998712447E-2</v>
      </c>
      <c r="J135">
        <f>G135</f>
        <v>2.0086249998712447E-2</v>
      </c>
      <c r="O135">
        <f t="shared" si="23"/>
        <v>1.1815233925466214E-2</v>
      </c>
      <c r="P135">
        <f t="shared" si="21"/>
        <v>1.1769112986110565E-2</v>
      </c>
      <c r="Q135" s="13">
        <f t="shared" si="24"/>
        <v>32841.103999999999</v>
      </c>
      <c r="R135" s="3">
        <f>R$17</f>
        <v>1</v>
      </c>
      <c r="U135" s="3" t="str">
        <f t="shared" si="27"/>
        <v/>
      </c>
      <c r="V135" s="3" t="str">
        <f t="shared" si="28"/>
        <v/>
      </c>
      <c r="W135" s="76">
        <v>7.4537499967846088E-3</v>
      </c>
    </row>
    <row r="136" spans="1:23" x14ac:dyDescent="0.2">
      <c r="A136" s="22" t="s">
        <v>38</v>
      </c>
      <c r="B136" s="3"/>
      <c r="C136" s="19">
        <v>48618.362000000001</v>
      </c>
      <c r="D136" s="21"/>
      <c r="E136" s="19">
        <f t="shared" si="17"/>
        <v>-3263.492221377473</v>
      </c>
      <c r="F136">
        <f t="shared" si="18"/>
        <v>-3263.5</v>
      </c>
      <c r="G136" s="19">
        <f t="shared" si="30"/>
        <v>1.1996250002994202E-2</v>
      </c>
      <c r="I136">
        <f>G136</f>
        <v>1.1996250002994202E-2</v>
      </c>
      <c r="O136">
        <f t="shared" si="23"/>
        <v>7.1076871820698667E-3</v>
      </c>
      <c r="P136">
        <f t="shared" si="21"/>
        <v>1.5950711827523854E-2</v>
      </c>
      <c r="Q136" s="13">
        <f t="shared" si="24"/>
        <v>33599.862000000001</v>
      </c>
      <c r="R136" s="3">
        <f>R$16</f>
        <v>0.1</v>
      </c>
      <c r="T136" s="19">
        <f>G136</f>
        <v>1.1996250002994202E-2</v>
      </c>
      <c r="U136" s="3" t="str">
        <f t="shared" si="27"/>
        <v/>
      </c>
      <c r="V136" s="3">
        <f t="shared" si="28"/>
        <v>1.5637768321662387E-6</v>
      </c>
      <c r="W136" s="41"/>
    </row>
    <row r="137" spans="1:23" x14ac:dyDescent="0.2">
      <c r="A137" s="22" t="s">
        <v>39</v>
      </c>
      <c r="B137" s="3"/>
      <c r="C137" s="19">
        <v>48628.381600000001</v>
      </c>
      <c r="D137" s="19">
        <v>1E-3</v>
      </c>
      <c r="E137" s="19">
        <f t="shared" si="17"/>
        <v>-3256.9953005675302</v>
      </c>
      <c r="F137">
        <f t="shared" si="18"/>
        <v>-3257</v>
      </c>
      <c r="G137" s="19">
        <f t="shared" si="30"/>
        <v>7.2474999979021959E-3</v>
      </c>
      <c r="I137">
        <f>G137</f>
        <v>7.2474999979021959E-3</v>
      </c>
      <c r="O137">
        <f t="shared" si="23"/>
        <v>7.0475394217079318E-3</v>
      </c>
      <c r="P137">
        <f t="shared" si="21"/>
        <v>1.6004139614597002E-2</v>
      </c>
      <c r="Q137" s="13">
        <f t="shared" si="24"/>
        <v>33609.881600000001</v>
      </c>
      <c r="R137" s="3">
        <f>R$16</f>
        <v>0.1</v>
      </c>
      <c r="S137" s="19">
        <f>G137</f>
        <v>7.2474999979021959E-3</v>
      </c>
      <c r="U137" s="3">
        <f t="shared" si="27"/>
        <v>3.9984232031942089E-9</v>
      </c>
      <c r="V137" s="3" t="str">
        <f t="shared" si="28"/>
        <v/>
      </c>
      <c r="W137" s="41"/>
    </row>
    <row r="138" spans="1:23" x14ac:dyDescent="0.2">
      <c r="A138" s="22" t="s">
        <v>40</v>
      </c>
      <c r="B138" s="3"/>
      <c r="C138" s="19">
        <v>48840.443500000001</v>
      </c>
      <c r="D138" s="21"/>
      <c r="E138" s="19">
        <f t="shared" si="17"/>
        <v>-3119.4898740928174</v>
      </c>
      <c r="F138">
        <f t="shared" si="18"/>
        <v>-3119.5</v>
      </c>
      <c r="G138" s="19">
        <f t="shared" si="30"/>
        <v>1.5616249998856802E-2</v>
      </c>
      <c r="J138">
        <f t="shared" ref="J138:J147" si="31">G138</f>
        <v>1.5616249998856802E-2</v>
      </c>
      <c r="O138">
        <f t="shared" si="23"/>
        <v>5.7955640367939902E-3</v>
      </c>
      <c r="P138">
        <f t="shared" si="21"/>
        <v>1.7116238783102977E-2</v>
      </c>
      <c r="Q138" s="13">
        <f t="shared" si="24"/>
        <v>33821.943500000001</v>
      </c>
      <c r="R138" s="3">
        <f t="shared" ref="R138:R147" si="32">R$17</f>
        <v>1</v>
      </c>
      <c r="T138" s="19">
        <f>G138</f>
        <v>1.5616249998856802E-2</v>
      </c>
      <c r="U138" s="3" t="str">
        <f t="shared" si="27"/>
        <v/>
      </c>
      <c r="V138" s="3">
        <f t="shared" si="28"/>
        <v>2.24996635286432E-6</v>
      </c>
      <c r="W138" s="41"/>
    </row>
    <row r="139" spans="1:23" x14ac:dyDescent="0.2">
      <c r="A139" s="22" t="s">
        <v>40</v>
      </c>
      <c r="B139" s="3"/>
      <c r="C139" s="19">
        <v>48840.444199999998</v>
      </c>
      <c r="D139" s="21"/>
      <c r="E139" s="19">
        <f t="shared" si="17"/>
        <v>-3119.4894201979969</v>
      </c>
      <c r="F139">
        <f t="shared" si="18"/>
        <v>-3119.5</v>
      </c>
      <c r="G139" s="19">
        <f t="shared" si="30"/>
        <v>1.6316249995725229E-2</v>
      </c>
      <c r="J139">
        <f t="shared" si="31"/>
        <v>1.6316249995725229E-2</v>
      </c>
      <c r="O139">
        <f t="shared" si="23"/>
        <v>5.7955640367939902E-3</v>
      </c>
      <c r="P139">
        <f t="shared" si="21"/>
        <v>1.7116238783102977E-2</v>
      </c>
      <c r="Q139" s="13">
        <f t="shared" si="24"/>
        <v>33821.944199999998</v>
      </c>
      <c r="R139" s="3">
        <f t="shared" si="32"/>
        <v>1</v>
      </c>
      <c r="T139" s="19">
        <f>G139</f>
        <v>1.6316249995725229E-2</v>
      </c>
      <c r="U139" s="3" t="str">
        <f t="shared" si="27"/>
        <v/>
      </c>
      <c r="V139" s="3">
        <f t="shared" si="28"/>
        <v>6.3998205993011941E-7</v>
      </c>
      <c r="W139" s="41"/>
    </row>
    <row r="140" spans="1:23" x14ac:dyDescent="0.2">
      <c r="A140" s="22" t="s">
        <v>40</v>
      </c>
      <c r="B140" s="3"/>
      <c r="C140" s="19">
        <v>48850.4571</v>
      </c>
      <c r="D140" s="21"/>
      <c r="E140" s="19">
        <f t="shared" si="17"/>
        <v>-3112.9968438099286</v>
      </c>
      <c r="F140">
        <f t="shared" si="18"/>
        <v>-3113</v>
      </c>
      <c r="G140" s="19">
        <f t="shared" si="30"/>
        <v>4.8674999998183921E-3</v>
      </c>
      <c r="J140">
        <f t="shared" si="31"/>
        <v>4.8674999998183921E-3</v>
      </c>
      <c r="O140">
        <f t="shared" si="23"/>
        <v>5.7374287784443621E-3</v>
      </c>
      <c r="P140">
        <f t="shared" si="21"/>
        <v>1.7167878913772118E-2</v>
      </c>
      <c r="Q140" s="13">
        <f t="shared" si="24"/>
        <v>33831.9571</v>
      </c>
      <c r="R140" s="3">
        <f t="shared" si="32"/>
        <v>1</v>
      </c>
      <c r="S140" s="19">
        <f t="shared" ref="S140:S145" si="33">G140</f>
        <v>4.8674999998183921E-3</v>
      </c>
      <c r="U140" s="3">
        <f t="shared" si="27"/>
        <v>7.5677607988167188E-7</v>
      </c>
      <c r="V140" s="3" t="str">
        <f t="shared" si="28"/>
        <v/>
      </c>
      <c r="W140" s="41"/>
    </row>
    <row r="141" spans="1:23" x14ac:dyDescent="0.2">
      <c r="A141" s="22" t="s">
        <v>40</v>
      </c>
      <c r="B141" s="3"/>
      <c r="C141" s="19">
        <v>48850.457399999999</v>
      </c>
      <c r="D141" s="21"/>
      <c r="E141" s="19">
        <f t="shared" si="17"/>
        <v>-3112.9966492835761</v>
      </c>
      <c r="F141">
        <f t="shared" si="18"/>
        <v>-3113</v>
      </c>
      <c r="G141" s="19">
        <f t="shared" si="30"/>
        <v>5.1674999995157123E-3</v>
      </c>
      <c r="J141">
        <f t="shared" si="31"/>
        <v>5.1674999995157123E-3</v>
      </c>
      <c r="O141">
        <f t="shared" si="23"/>
        <v>5.7374287784443621E-3</v>
      </c>
      <c r="P141">
        <f t="shared" si="21"/>
        <v>1.7167878913772118E-2</v>
      </c>
      <c r="Q141" s="13">
        <f t="shared" si="24"/>
        <v>33831.957399999999</v>
      </c>
      <c r="R141" s="3">
        <f t="shared" si="32"/>
        <v>1</v>
      </c>
      <c r="S141" s="19">
        <f t="shared" si="33"/>
        <v>5.1674999995157123E-3</v>
      </c>
      <c r="U141" s="3">
        <f t="shared" si="27"/>
        <v>3.2481881305110176E-7</v>
      </c>
      <c r="V141" s="3" t="str">
        <f t="shared" si="28"/>
        <v/>
      </c>
      <c r="W141" s="41"/>
    </row>
    <row r="142" spans="1:23" x14ac:dyDescent="0.2">
      <c r="A142" s="22" t="s">
        <v>40</v>
      </c>
      <c r="B142" s="3"/>
      <c r="C142" s="19">
        <v>48884.3851</v>
      </c>
      <c r="D142" s="21"/>
      <c r="E142" s="19">
        <f t="shared" si="17"/>
        <v>-3090.9972101678927</v>
      </c>
      <c r="F142">
        <f t="shared" si="18"/>
        <v>-3091</v>
      </c>
      <c r="G142" s="19">
        <f t="shared" si="30"/>
        <v>4.302499997720588E-3</v>
      </c>
      <c r="J142">
        <f t="shared" si="31"/>
        <v>4.302499997720588E-3</v>
      </c>
      <c r="O142">
        <f t="shared" si="23"/>
        <v>5.5414285603209617E-3</v>
      </c>
      <c r="P142">
        <f t="shared" si="21"/>
        <v>1.7341981122352686E-2</v>
      </c>
      <c r="Q142" s="13">
        <f t="shared" si="24"/>
        <v>33865.8851</v>
      </c>
      <c r="R142" s="3">
        <f t="shared" si="32"/>
        <v>1</v>
      </c>
      <c r="S142" s="19">
        <f t="shared" si="33"/>
        <v>4.302499997720588E-3</v>
      </c>
      <c r="U142" s="3">
        <f t="shared" si="27"/>
        <v>1.534943983227028E-6</v>
      </c>
      <c r="V142" s="3" t="str">
        <f t="shared" si="28"/>
        <v/>
      </c>
      <c r="W142" s="41"/>
    </row>
    <row r="143" spans="1:23" x14ac:dyDescent="0.2">
      <c r="A143" s="22" t="s">
        <v>40</v>
      </c>
      <c r="B143" s="3"/>
      <c r="C143" s="19">
        <v>48884.385799999996</v>
      </c>
      <c r="D143" s="21"/>
      <c r="E143" s="19">
        <f t="shared" si="17"/>
        <v>-3090.9967562730722</v>
      </c>
      <c r="F143">
        <f t="shared" si="18"/>
        <v>-3091</v>
      </c>
      <c r="G143" s="19">
        <f t="shared" si="30"/>
        <v>5.0024999945890158E-3</v>
      </c>
      <c r="J143">
        <f t="shared" si="31"/>
        <v>5.0024999945890158E-3</v>
      </c>
      <c r="O143">
        <f t="shared" si="23"/>
        <v>5.5414285603209617E-3</v>
      </c>
      <c r="P143">
        <f t="shared" si="21"/>
        <v>1.7341981122352686E-2</v>
      </c>
      <c r="Q143" s="13">
        <f t="shared" si="24"/>
        <v>33865.885799999996</v>
      </c>
      <c r="R143" s="3">
        <f t="shared" si="32"/>
        <v>1</v>
      </c>
      <c r="S143" s="19">
        <f t="shared" si="33"/>
        <v>5.0024999945890158E-3</v>
      </c>
      <c r="U143" s="3">
        <f t="shared" si="27"/>
        <v>2.9044399896189225E-7</v>
      </c>
      <c r="V143" s="3" t="str">
        <f t="shared" si="28"/>
        <v/>
      </c>
      <c r="W143" s="41"/>
    </row>
    <row r="144" spans="1:23" x14ac:dyDescent="0.2">
      <c r="A144" s="22" t="s">
        <v>40</v>
      </c>
      <c r="B144" s="3"/>
      <c r="C144" s="19">
        <v>48887.470600000001</v>
      </c>
      <c r="D144" s="21"/>
      <c r="E144" s="19">
        <f t="shared" si="17"/>
        <v>-3088.9965066309169</v>
      </c>
      <c r="F144">
        <f t="shared" si="18"/>
        <v>-3089</v>
      </c>
      <c r="G144" s="19">
        <f t="shared" si="30"/>
        <v>5.3875000012340024E-3</v>
      </c>
      <c r="J144">
        <f t="shared" si="31"/>
        <v>5.3875000012340024E-3</v>
      </c>
      <c r="O144">
        <f t="shared" si="23"/>
        <v>5.5236698143164304E-3</v>
      </c>
      <c r="P144">
        <f t="shared" si="21"/>
        <v>1.7357755782863846E-2</v>
      </c>
      <c r="Q144" s="13">
        <f t="shared" si="24"/>
        <v>33868.970600000001</v>
      </c>
      <c r="R144" s="3">
        <f t="shared" si="32"/>
        <v>1</v>
      </c>
      <c r="S144" s="19">
        <f t="shared" si="33"/>
        <v>5.3875000012340024E-3</v>
      </c>
      <c r="U144" s="3">
        <f t="shared" si="27"/>
        <v>1.8542217994903378E-8</v>
      </c>
      <c r="V144" s="3" t="str">
        <f t="shared" si="28"/>
        <v/>
      </c>
      <c r="W144" s="41"/>
    </row>
    <row r="145" spans="1:23" x14ac:dyDescent="0.2">
      <c r="A145" s="22" t="s">
        <v>40</v>
      </c>
      <c r="B145" s="3"/>
      <c r="C145" s="19">
        <v>48887.4715</v>
      </c>
      <c r="D145" s="21"/>
      <c r="E145" s="19">
        <f t="shared" si="17"/>
        <v>-3088.9959230518593</v>
      </c>
      <c r="F145">
        <f t="shared" si="18"/>
        <v>-3089</v>
      </c>
      <c r="G145" s="19">
        <f t="shared" si="30"/>
        <v>6.2875000003259629E-3</v>
      </c>
      <c r="J145">
        <f t="shared" si="31"/>
        <v>6.2875000003259629E-3</v>
      </c>
      <c r="O145">
        <f t="shared" si="23"/>
        <v>5.5236698143164304E-3</v>
      </c>
      <c r="P145">
        <f t="shared" si="21"/>
        <v>1.7357755782863846E-2</v>
      </c>
      <c r="Q145" s="13">
        <f t="shared" si="24"/>
        <v>33868.9715</v>
      </c>
      <c r="R145" s="3">
        <f t="shared" si="32"/>
        <v>1</v>
      </c>
      <c r="S145" s="19">
        <f t="shared" si="33"/>
        <v>6.2875000003259629E-3</v>
      </c>
      <c r="U145" s="3">
        <f t="shared" si="27"/>
        <v>5.8343655305935703E-7</v>
      </c>
      <c r="V145" s="3" t="str">
        <f t="shared" si="28"/>
        <v/>
      </c>
      <c r="W145" s="41"/>
    </row>
    <row r="146" spans="1:23" x14ac:dyDescent="0.2">
      <c r="A146" s="62" t="s">
        <v>388</v>
      </c>
      <c r="B146" s="63" t="s">
        <v>18</v>
      </c>
      <c r="C146" s="64">
        <v>48900.589</v>
      </c>
      <c r="D146" s="64" t="s">
        <v>74</v>
      </c>
      <c r="E146" s="19">
        <f t="shared" si="17"/>
        <v>-3080.4902582823647</v>
      </c>
      <c r="F146">
        <f t="shared" si="18"/>
        <v>-3080.5</v>
      </c>
      <c r="G146" s="19">
        <f t="shared" si="30"/>
        <v>1.5023749998363201E-2</v>
      </c>
      <c r="J146">
        <f t="shared" si="31"/>
        <v>1.5023749998363201E-2</v>
      </c>
      <c r="O146">
        <f t="shared" si="23"/>
        <v>5.4483074136972036E-3</v>
      </c>
      <c r="P146">
        <f t="shared" si="21"/>
        <v>1.742469836342506E-2</v>
      </c>
      <c r="Q146" s="13">
        <f t="shared" si="24"/>
        <v>33882.089</v>
      </c>
      <c r="R146" s="3">
        <f t="shared" si="32"/>
        <v>1</v>
      </c>
      <c r="T146" s="19">
        <f>G146</f>
        <v>1.5023749998363201E-2</v>
      </c>
      <c r="U146" s="3" t="str">
        <f t="shared" si="27"/>
        <v/>
      </c>
      <c r="V146" s="3">
        <f t="shared" si="28"/>
        <v>5.764553051693215E-6</v>
      </c>
      <c r="W146" s="41"/>
    </row>
    <row r="147" spans="1:23" x14ac:dyDescent="0.2">
      <c r="A147" s="22" t="s">
        <v>41</v>
      </c>
      <c r="B147" s="3"/>
      <c r="C147" s="19">
        <v>49275.349900000001</v>
      </c>
      <c r="D147" s="21"/>
      <c r="E147" s="19">
        <f t="shared" si="17"/>
        <v>-2837.4873549765507</v>
      </c>
      <c r="F147">
        <f t="shared" si="18"/>
        <v>-2837.5</v>
      </c>
      <c r="G147" s="19">
        <f t="shared" si="30"/>
        <v>1.9501250004395843E-2</v>
      </c>
      <c r="J147">
        <f t="shared" si="31"/>
        <v>1.9501250004395843E-2</v>
      </c>
      <c r="O147">
        <f t="shared" si="23"/>
        <v>3.3797010549425858E-3</v>
      </c>
      <c r="P147">
        <f t="shared" si="21"/>
        <v>1.9262190888643772E-2</v>
      </c>
      <c r="Q147" s="13">
        <f t="shared" si="24"/>
        <v>34256.849900000001</v>
      </c>
      <c r="R147" s="3">
        <f t="shared" si="32"/>
        <v>1</v>
      </c>
      <c r="T147" s="19">
        <f>G147</f>
        <v>1.9501250004395843E-2</v>
      </c>
      <c r="U147" s="3" t="str">
        <f t="shared" si="27"/>
        <v/>
      </c>
      <c r="V147" s="3">
        <f t="shared" si="28"/>
        <v>5.7149260824162046E-8</v>
      </c>
      <c r="W147" s="41"/>
    </row>
    <row r="148" spans="1:23" x14ac:dyDescent="0.2">
      <c r="A148" s="22" t="s">
        <v>42</v>
      </c>
      <c r="B148" s="3"/>
      <c r="C148" s="39">
        <v>50110.440999999999</v>
      </c>
      <c r="D148" s="19">
        <v>4.0000000000000001E-3</v>
      </c>
      <c r="E148" s="19">
        <f t="shared" si="17"/>
        <v>-2295.9966022730414</v>
      </c>
      <c r="F148">
        <f t="shared" si="18"/>
        <v>-2296</v>
      </c>
      <c r="O148">
        <f t="shared" si="23"/>
        <v>-4.5188737422959674E-4</v>
      </c>
      <c r="P148">
        <f t="shared" si="21"/>
        <v>2.2665697345308176E-2</v>
      </c>
      <c r="Q148" s="13">
        <f t="shared" si="24"/>
        <v>35091.940999999999</v>
      </c>
      <c r="U148" s="3" t="str">
        <f t="shared" si="27"/>
        <v/>
      </c>
      <c r="V148" s="3" t="str">
        <f t="shared" si="28"/>
        <v/>
      </c>
      <c r="W148" s="41">
        <v>-7.3925000033341348E-3</v>
      </c>
    </row>
    <row r="149" spans="1:23" x14ac:dyDescent="0.2">
      <c r="A149" s="22" t="s">
        <v>43</v>
      </c>
      <c r="B149" s="3" t="s">
        <v>19</v>
      </c>
      <c r="C149" s="19">
        <v>50248.485699999997</v>
      </c>
      <c r="D149" s="19"/>
      <c r="E149" s="19">
        <f t="shared" ref="E149:E212" si="34">+(C149-C$7)/C$8</f>
        <v>-2206.4854956288327</v>
      </c>
      <c r="F149">
        <f t="shared" ref="F149:F212" si="35">ROUND(2*E149,0)/2</f>
        <v>-2206.5</v>
      </c>
      <c r="G149" s="19">
        <f>+C149-(C$7+F149*C$8)</f>
        <v>2.2368749996530823E-2</v>
      </c>
      <c r="J149">
        <f>G149</f>
        <v>2.2368749996530823E-2</v>
      </c>
      <c r="O149">
        <f t="shared" si="23"/>
        <v>-9.5793380520437822E-4</v>
      </c>
      <c r="P149">
        <f t="shared" ref="P149:P212" si="36">V$3*SIN((2*PI()/U$4)*($F149-U$5))+U$6</f>
        <v>2.3115206035250316E-2</v>
      </c>
      <c r="Q149" s="13">
        <f t="shared" si="24"/>
        <v>35229.985699999997</v>
      </c>
      <c r="R149" s="3">
        <f>R$17</f>
        <v>1</v>
      </c>
      <c r="T149" s="19">
        <f>G149</f>
        <v>2.2368749996530823E-2</v>
      </c>
      <c r="U149" s="3" t="str">
        <f t="shared" si="27"/>
        <v/>
      </c>
      <c r="V149" s="3">
        <f t="shared" si="28"/>
        <v>5.5719661774079632E-7</v>
      </c>
      <c r="W149" s="41"/>
    </row>
    <row r="150" spans="1:23" x14ac:dyDescent="0.2">
      <c r="A150" s="22" t="s">
        <v>43</v>
      </c>
      <c r="B150" s="3" t="s">
        <v>19</v>
      </c>
      <c r="C150" s="19">
        <v>50248.4859</v>
      </c>
      <c r="D150" s="19">
        <v>4.0000000000000002E-4</v>
      </c>
      <c r="E150" s="19">
        <f t="shared" si="34"/>
        <v>-2206.4853659445957</v>
      </c>
      <c r="F150">
        <f t="shared" si="35"/>
        <v>-2206.5</v>
      </c>
      <c r="G150" s="19">
        <f>+C150-(C$7+F150*C$8)</f>
        <v>2.2568749998754356E-2</v>
      </c>
      <c r="J150">
        <f>G150</f>
        <v>2.2568749998754356E-2</v>
      </c>
      <c r="O150">
        <f t="shared" ref="O150:O213" si="37">U$3*SIN((2*PI()/U$4)*(F150-U$5))+U$6</f>
        <v>-9.5793380520437822E-4</v>
      </c>
      <c r="P150">
        <f t="shared" si="36"/>
        <v>2.3115206035250316E-2</v>
      </c>
      <c r="Q150" s="13">
        <f t="shared" si="24"/>
        <v>35229.9859</v>
      </c>
      <c r="R150" s="3">
        <f>R$17</f>
        <v>1</v>
      </c>
      <c r="T150" s="19">
        <f>G150</f>
        <v>2.2568749998754356E-2</v>
      </c>
      <c r="U150" s="3" t="str">
        <f t="shared" si="27"/>
        <v/>
      </c>
      <c r="V150" s="3">
        <f t="shared" si="28"/>
        <v>2.986141998228737E-7</v>
      </c>
      <c r="W150" s="41"/>
    </row>
    <row r="151" spans="1:23" x14ac:dyDescent="0.2">
      <c r="A151" s="62" t="s">
        <v>522</v>
      </c>
      <c r="B151" s="63" t="s">
        <v>18</v>
      </c>
      <c r="C151" s="64">
        <v>50248.485999999997</v>
      </c>
      <c r="D151" s="64" t="s">
        <v>74</v>
      </c>
      <c r="E151" s="19">
        <f t="shared" si="34"/>
        <v>-2206.4853011024802</v>
      </c>
      <c r="F151">
        <f t="shared" si="35"/>
        <v>-2206.5</v>
      </c>
      <c r="G151" s="19">
        <f>+C151-(C$7+F151*C$8)</f>
        <v>2.2668749996228144E-2</v>
      </c>
      <c r="K151">
        <f>G151</f>
        <v>2.2668749996228144E-2</v>
      </c>
      <c r="O151">
        <f t="shared" si="37"/>
        <v>-9.5793380520437822E-4</v>
      </c>
      <c r="P151">
        <f t="shared" si="36"/>
        <v>2.3115206035250316E-2</v>
      </c>
      <c r="Q151" s="13">
        <f t="shared" si="24"/>
        <v>35229.985999999997</v>
      </c>
      <c r="R151" s="3">
        <f>R$18</f>
        <v>1</v>
      </c>
      <c r="T151" s="19">
        <f>G151</f>
        <v>2.2668749996228144E-2</v>
      </c>
      <c r="U151" s="3" t="str">
        <f t="shared" si="27"/>
        <v/>
      </c>
      <c r="V151" s="3">
        <f t="shared" si="28"/>
        <v>1.9932299477936737E-7</v>
      </c>
      <c r="W151" s="41"/>
    </row>
    <row r="152" spans="1:23" x14ac:dyDescent="0.2">
      <c r="A152" s="22" t="s">
        <v>44</v>
      </c>
      <c r="B152" s="3" t="s">
        <v>18</v>
      </c>
      <c r="C152" s="19">
        <v>50369.525900000001</v>
      </c>
      <c r="D152" s="19">
        <v>4.0000000000000002E-4</v>
      </c>
      <c r="E152" s="19">
        <f t="shared" si="34"/>
        <v>-2128.0004668632459</v>
      </c>
      <c r="F152">
        <f t="shared" si="35"/>
        <v>-2128</v>
      </c>
      <c r="G152" s="19">
        <f>+C152-(C$7+F152*C$8)</f>
        <v>-7.1999999636318535E-4</v>
      </c>
      <c r="J152">
        <f>G152</f>
        <v>-7.1999999636318535E-4</v>
      </c>
      <c r="O152">
        <f t="shared" si="37"/>
        <v>-1.3682015421096726E-3</v>
      </c>
      <c r="P152">
        <f t="shared" si="36"/>
        <v>2.3479636849605801E-2</v>
      </c>
      <c r="Q152" s="13">
        <f t="shared" si="24"/>
        <v>35351.025900000001</v>
      </c>
      <c r="R152" s="3">
        <f>R$17</f>
        <v>1</v>
      </c>
      <c r="S152" s="19">
        <f>G152</f>
        <v>-7.1999999636318535E-4</v>
      </c>
      <c r="U152" s="3">
        <f t="shared" si="27"/>
        <v>4.2016524390813535E-7</v>
      </c>
      <c r="V152" s="3" t="str">
        <f t="shared" si="28"/>
        <v/>
      </c>
      <c r="W152" s="41"/>
    </row>
    <row r="153" spans="1:23" x14ac:dyDescent="0.2">
      <c r="A153" s="22" t="s">
        <v>45</v>
      </c>
      <c r="B153" s="3" t="s">
        <v>19</v>
      </c>
      <c r="C153" s="39">
        <v>50370.328000000001</v>
      </c>
      <c r="D153" s="19">
        <v>2.7000000000000001E-3</v>
      </c>
      <c r="E153" s="19">
        <f t="shared" si="34"/>
        <v>-2127.4803682383849</v>
      </c>
      <c r="F153">
        <f t="shared" si="35"/>
        <v>-2127.5</v>
      </c>
      <c r="O153">
        <f t="shared" si="37"/>
        <v>-1.3707117552596397E-3</v>
      </c>
      <c r="P153">
        <f t="shared" si="36"/>
        <v>2.3481866610662198E-2</v>
      </c>
      <c r="Q153" s="13">
        <f t="shared" si="24"/>
        <v>35351.828000000001</v>
      </c>
      <c r="U153" s="3" t="str">
        <f t="shared" si="27"/>
        <v/>
      </c>
      <c r="V153" s="3" t="str">
        <f t="shared" si="28"/>
        <v/>
      </c>
      <c r="W153" s="41">
        <v>1.7643749997660052E-2</v>
      </c>
    </row>
    <row r="154" spans="1:23" x14ac:dyDescent="0.2">
      <c r="A154" s="22" t="s">
        <v>46</v>
      </c>
      <c r="B154" s="3" t="s">
        <v>19</v>
      </c>
      <c r="C154" s="39">
        <v>50370.328600000001</v>
      </c>
      <c r="D154" s="19"/>
      <c r="E154" s="19">
        <f t="shared" si="34"/>
        <v>-2127.4799791856799</v>
      </c>
      <c r="F154">
        <f t="shared" si="35"/>
        <v>-2127.5</v>
      </c>
      <c r="O154">
        <f t="shared" si="37"/>
        <v>-1.3707117552596397E-3</v>
      </c>
      <c r="P154">
        <f t="shared" si="36"/>
        <v>2.3481866610662198E-2</v>
      </c>
      <c r="Q154" s="13">
        <f t="shared" ref="Q154:Q217" si="38">C154-15018.5</f>
        <v>35351.828600000001</v>
      </c>
      <c r="U154" s="3" t="str">
        <f t="shared" si="27"/>
        <v/>
      </c>
      <c r="V154" s="3" t="str">
        <f t="shared" si="28"/>
        <v/>
      </c>
      <c r="W154" s="41">
        <v>1.8243749997054692E-2</v>
      </c>
    </row>
    <row r="155" spans="1:23" x14ac:dyDescent="0.2">
      <c r="A155" s="62" t="s">
        <v>388</v>
      </c>
      <c r="B155" s="63" t="s">
        <v>19</v>
      </c>
      <c r="C155" s="64">
        <v>50685.669000000002</v>
      </c>
      <c r="D155" s="64" t="s">
        <v>74</v>
      </c>
      <c r="E155" s="19">
        <f t="shared" si="34"/>
        <v>-1923.0065863380889</v>
      </c>
      <c r="F155">
        <f t="shared" si="35"/>
        <v>-1923</v>
      </c>
      <c r="G155" s="19">
        <f t="shared" ref="G155:G162" si="39">+C155-(C$7+F155*C$8)</f>
        <v>-1.0157500000786968E-2</v>
      </c>
      <c r="J155">
        <f t="shared" ref="J155:J162" si="40">G155</f>
        <v>-1.0157500000786968E-2</v>
      </c>
      <c r="O155">
        <f t="shared" si="37"/>
        <v>-2.2842715683753425E-3</v>
      </c>
      <c r="P155">
        <f t="shared" si="36"/>
        <v>2.4293359488867856E-2</v>
      </c>
      <c r="Q155" s="13">
        <f t="shared" si="38"/>
        <v>35667.169000000002</v>
      </c>
      <c r="R155" s="3">
        <f t="shared" ref="R155:R162" si="41">R$17</f>
        <v>1</v>
      </c>
      <c r="U155" s="3" t="str">
        <f t="shared" si="27"/>
        <v/>
      </c>
      <c r="V155" s="3" t="str">
        <f t="shared" si="28"/>
        <v/>
      </c>
      <c r="W155" s="41">
        <v>-2.2789999995438848E-2</v>
      </c>
    </row>
    <row r="156" spans="1:23" x14ac:dyDescent="0.2">
      <c r="A156" s="22" t="s">
        <v>47</v>
      </c>
      <c r="B156" s="3"/>
      <c r="C156" s="19">
        <v>50710.3531</v>
      </c>
      <c r="D156" s="19">
        <v>8.9999999999999998E-4</v>
      </c>
      <c r="E156" s="19">
        <f t="shared" si="34"/>
        <v>-1907.0008932001692</v>
      </c>
      <c r="F156">
        <f t="shared" si="35"/>
        <v>-1907</v>
      </c>
      <c r="G156" s="19">
        <f t="shared" si="39"/>
        <v>-1.3774999970337376E-3</v>
      </c>
      <c r="J156">
        <f t="shared" si="40"/>
        <v>-1.3774999970337376E-3</v>
      </c>
      <c r="O156">
        <f t="shared" si="37"/>
        <v>-2.3459974240772809E-3</v>
      </c>
      <c r="P156">
        <f t="shared" si="36"/>
        <v>2.4348189059503672E-2</v>
      </c>
      <c r="Q156" s="13">
        <f t="shared" si="38"/>
        <v>35691.8531</v>
      </c>
      <c r="R156" s="3">
        <f t="shared" si="41"/>
        <v>1</v>
      </c>
      <c r="S156" s="19">
        <f>G156</f>
        <v>-1.3774999970337376E-3</v>
      </c>
      <c r="U156" s="3">
        <f t="shared" si="27"/>
        <v>9.3798726618996358E-7</v>
      </c>
      <c r="V156" s="3" t="str">
        <f t="shared" si="28"/>
        <v/>
      </c>
      <c r="W156" s="41"/>
    </row>
    <row r="157" spans="1:23" x14ac:dyDescent="0.2">
      <c r="A157" s="22" t="s">
        <v>47</v>
      </c>
      <c r="B157" s="3" t="s">
        <v>19</v>
      </c>
      <c r="C157" s="19">
        <v>50726.571100000001</v>
      </c>
      <c r="D157" s="19">
        <v>6.9999999999999999E-4</v>
      </c>
      <c r="E157" s="19">
        <f t="shared" si="34"/>
        <v>-1896.4847985760666</v>
      </c>
      <c r="F157">
        <f t="shared" si="35"/>
        <v>-1896.5</v>
      </c>
      <c r="G157" s="19">
        <f t="shared" si="39"/>
        <v>2.3443750003934838E-2</v>
      </c>
      <c r="J157">
        <f t="shared" si="40"/>
        <v>2.3443750003934838E-2</v>
      </c>
      <c r="O157">
        <f t="shared" si="37"/>
        <v>-2.3857182887361463E-3</v>
      </c>
      <c r="P157">
        <f t="shared" si="36"/>
        <v>2.4383472133829048E-2</v>
      </c>
      <c r="Q157" s="13">
        <f t="shared" si="38"/>
        <v>35708.071100000001</v>
      </c>
      <c r="R157" s="3">
        <f t="shared" si="41"/>
        <v>1</v>
      </c>
      <c r="T157" s="19">
        <f>G157</f>
        <v>2.3443750003934838E-2</v>
      </c>
      <c r="U157" s="3" t="str">
        <f t="shared" si="27"/>
        <v/>
      </c>
      <c r="V157" s="3">
        <f t="shared" si="28"/>
        <v>8.830776814129113E-7</v>
      </c>
      <c r="W157" s="41"/>
    </row>
    <row r="158" spans="1:23" x14ac:dyDescent="0.2">
      <c r="A158" s="62" t="s">
        <v>388</v>
      </c>
      <c r="B158" s="63" t="s">
        <v>19</v>
      </c>
      <c r="C158" s="64">
        <v>51049.637999999999</v>
      </c>
      <c r="D158" s="64" t="s">
        <v>74</v>
      </c>
      <c r="E158" s="19">
        <f t="shared" si="34"/>
        <v>-1687.0013795160517</v>
      </c>
      <c r="F158">
        <f t="shared" si="35"/>
        <v>-1687</v>
      </c>
      <c r="G158" s="19">
        <f t="shared" si="39"/>
        <v>-2.1275000035529956E-3</v>
      </c>
      <c r="J158">
        <f t="shared" si="40"/>
        <v>-2.1275000035529956E-3</v>
      </c>
      <c r="O158">
        <f t="shared" si="37"/>
        <v>-3.0453849726364435E-3</v>
      </c>
      <c r="P158">
        <f t="shared" si="36"/>
        <v>2.4969437943937245E-2</v>
      </c>
      <c r="Q158" s="13">
        <f t="shared" si="38"/>
        <v>36031.137999999999</v>
      </c>
      <c r="R158" s="3">
        <f t="shared" si="41"/>
        <v>1</v>
      </c>
      <c r="S158" s="19">
        <f>G158</f>
        <v>-2.1275000035529956E-3</v>
      </c>
      <c r="U158" s="3">
        <f t="shared" si="27"/>
        <v>8.425128164693221E-7</v>
      </c>
      <c r="V158" s="3" t="str">
        <f t="shared" si="28"/>
        <v/>
      </c>
      <c r="W158" s="41"/>
    </row>
    <row r="159" spans="1:23" x14ac:dyDescent="0.2">
      <c r="A159" s="22" t="s">
        <v>48</v>
      </c>
      <c r="B159" s="3" t="s">
        <v>19</v>
      </c>
      <c r="C159" s="19">
        <v>51107.497799999997</v>
      </c>
      <c r="D159" s="19">
        <v>5.0000000000000001E-4</v>
      </c>
      <c r="E159" s="19">
        <f t="shared" si="34"/>
        <v>-1649.4838599864174</v>
      </c>
      <c r="F159">
        <f t="shared" si="35"/>
        <v>-1649.5</v>
      </c>
      <c r="G159" s="19">
        <f t="shared" si="39"/>
        <v>2.4891249995562248E-2</v>
      </c>
      <c r="J159">
        <f t="shared" si="40"/>
        <v>2.4891249995562248E-2</v>
      </c>
      <c r="O159">
        <f t="shared" si="37"/>
        <v>-3.1362688561519577E-3</v>
      </c>
      <c r="P159">
        <f t="shared" si="36"/>
        <v>2.5050167878811438E-2</v>
      </c>
      <c r="Q159" s="13">
        <f t="shared" si="38"/>
        <v>36088.997799999997</v>
      </c>
      <c r="R159" s="3">
        <f t="shared" si="41"/>
        <v>1</v>
      </c>
      <c r="T159" s="19">
        <f>G159</f>
        <v>2.4891249995562248E-2</v>
      </c>
      <c r="U159" s="3" t="str">
        <f t="shared" si="27"/>
        <v/>
      </c>
      <c r="V159" s="3">
        <f t="shared" si="28"/>
        <v>2.5254893616403355E-8</v>
      </c>
      <c r="W159" s="41"/>
    </row>
    <row r="160" spans="1:23" x14ac:dyDescent="0.2">
      <c r="A160" s="22" t="s">
        <v>48</v>
      </c>
      <c r="B160" s="3" t="s">
        <v>18</v>
      </c>
      <c r="C160" s="19">
        <v>51108.241800000003</v>
      </c>
      <c r="D160" s="19">
        <v>4.0000000000000002E-4</v>
      </c>
      <c r="E160" s="19">
        <f t="shared" si="34"/>
        <v>-1649.0014346318487</v>
      </c>
      <c r="F160">
        <f t="shared" si="35"/>
        <v>-1649</v>
      </c>
      <c r="G160" s="19">
        <f t="shared" si="39"/>
        <v>-2.2124999959487468E-3</v>
      </c>
      <c r="J160">
        <f t="shared" si="40"/>
        <v>-2.2124999959487468E-3</v>
      </c>
      <c r="O160">
        <f t="shared" si="37"/>
        <v>-3.13742399988696E-3</v>
      </c>
      <c r="P160">
        <f t="shared" si="36"/>
        <v>2.5051193964789394E-2</v>
      </c>
      <c r="Q160" s="13">
        <f t="shared" si="38"/>
        <v>36089.741800000003</v>
      </c>
      <c r="R160" s="3">
        <f t="shared" si="41"/>
        <v>1</v>
      </c>
      <c r="S160" s="19">
        <f>G160</f>
        <v>-2.2124999959487468E-3</v>
      </c>
      <c r="U160" s="3">
        <f t="shared" si="27"/>
        <v>8.5548441306109575E-7</v>
      </c>
      <c r="V160" s="3" t="str">
        <f t="shared" si="28"/>
        <v/>
      </c>
      <c r="W160" s="41"/>
    </row>
    <row r="161" spans="1:23" x14ac:dyDescent="0.2">
      <c r="A161" s="62" t="s">
        <v>388</v>
      </c>
      <c r="B161" s="63" t="s">
        <v>18</v>
      </c>
      <c r="C161" s="64">
        <v>51130.628700000001</v>
      </c>
      <c r="D161" s="64" t="s">
        <v>74</v>
      </c>
      <c r="E161" s="19">
        <f t="shared" si="34"/>
        <v>-1634.4852946182657</v>
      </c>
      <c r="F161">
        <f t="shared" si="35"/>
        <v>-1634.5</v>
      </c>
      <c r="G161" s="19">
        <f t="shared" si="39"/>
        <v>2.2678749999613501E-2</v>
      </c>
      <c r="J161">
        <f t="shared" si="40"/>
        <v>2.2678749999613501E-2</v>
      </c>
      <c r="O161">
        <f t="shared" si="37"/>
        <v>-3.170272987727922E-3</v>
      </c>
      <c r="P161">
        <f t="shared" si="36"/>
        <v>2.5080372918708446E-2</v>
      </c>
      <c r="Q161" s="13">
        <f t="shared" si="38"/>
        <v>36112.128700000001</v>
      </c>
      <c r="R161" s="3">
        <f t="shared" si="41"/>
        <v>1</v>
      </c>
      <c r="T161" s="19">
        <f>G161</f>
        <v>2.2678749999613501E-2</v>
      </c>
      <c r="U161" s="3" t="str">
        <f t="shared" si="27"/>
        <v/>
      </c>
      <c r="V161" s="3">
        <f t="shared" si="28"/>
        <v>5.7677926455221251E-6</v>
      </c>
      <c r="W161" s="41"/>
    </row>
    <row r="162" spans="1:23" x14ac:dyDescent="0.2">
      <c r="A162" s="62" t="s">
        <v>388</v>
      </c>
      <c r="B162" s="63" t="s">
        <v>19</v>
      </c>
      <c r="C162" s="64">
        <v>51160.675000000003</v>
      </c>
      <c r="D162" s="64" t="s">
        <v>74</v>
      </c>
      <c r="E162" s="19">
        <f t="shared" si="34"/>
        <v>-1615.0026374531294</v>
      </c>
      <c r="F162">
        <f t="shared" si="35"/>
        <v>-1615</v>
      </c>
      <c r="G162" s="19">
        <f t="shared" si="39"/>
        <v>-4.0674999982002191E-3</v>
      </c>
      <c r="J162">
        <f t="shared" si="40"/>
        <v>-4.0674999982002191E-3</v>
      </c>
      <c r="O162">
        <f t="shared" si="37"/>
        <v>-3.2124638703074967E-3</v>
      </c>
      <c r="P162">
        <f t="shared" si="36"/>
        <v>2.5117850049649407E-2</v>
      </c>
      <c r="Q162" s="13">
        <f t="shared" si="38"/>
        <v>36142.175000000003</v>
      </c>
      <c r="R162" s="3">
        <f t="shared" si="41"/>
        <v>1</v>
      </c>
      <c r="S162" s="19">
        <f>G162</f>
        <v>-4.0674999982002191E-3</v>
      </c>
      <c r="U162" s="3">
        <f t="shared" ref="U162:U225" si="42">IF(S162&lt;&gt;"",R162*(O162-S162)^2,"")</f>
        <v>7.3108678000178002E-7</v>
      </c>
      <c r="V162" s="3" t="str">
        <f t="shared" ref="V162:V225" si="43">IF(T162&lt;&gt;"",R162*(P162-T162)^2,"")</f>
        <v/>
      </c>
      <c r="W162" s="41"/>
    </row>
    <row r="163" spans="1:23" x14ac:dyDescent="0.2">
      <c r="A163" s="22" t="s">
        <v>49</v>
      </c>
      <c r="B163" s="3"/>
      <c r="C163" s="39">
        <v>51468.368000000002</v>
      </c>
      <c r="D163" s="21"/>
      <c r="E163" s="19">
        <f t="shared" si="34"/>
        <v>-1415.4879807029845</v>
      </c>
      <c r="F163">
        <f t="shared" si="35"/>
        <v>-1415.5</v>
      </c>
      <c r="O163">
        <f t="shared" si="37"/>
        <v>-3.5119960390233781E-3</v>
      </c>
      <c r="P163">
        <f t="shared" si="36"/>
        <v>2.5383917162296848E-2</v>
      </c>
      <c r="Q163" s="13">
        <f t="shared" si="38"/>
        <v>36449.868000000002</v>
      </c>
      <c r="U163" s="3" t="str">
        <f t="shared" si="42"/>
        <v/>
      </c>
      <c r="V163" s="3" t="str">
        <f t="shared" si="43"/>
        <v/>
      </c>
      <c r="W163" s="41">
        <v>5.903750003199093E-3</v>
      </c>
    </row>
    <row r="164" spans="1:23" x14ac:dyDescent="0.2">
      <c r="A164" s="62" t="s">
        <v>388</v>
      </c>
      <c r="B164" s="63" t="s">
        <v>19</v>
      </c>
      <c r="C164" s="64">
        <v>51538.516100000001</v>
      </c>
      <c r="D164" s="64" t="s">
        <v>74</v>
      </c>
      <c r="E164" s="19">
        <f t="shared" si="34"/>
        <v>-1370.0024672425723</v>
      </c>
      <c r="F164">
        <f t="shared" si="35"/>
        <v>-1370</v>
      </c>
      <c r="G164" s="19">
        <f t="shared" ref="G164:G176" si="44">+C164-(C$7+F164*C$8)</f>
        <v>-3.8050000002840534E-3</v>
      </c>
      <c r="J164">
        <f>G164</f>
        <v>-3.8050000002840534E-3</v>
      </c>
      <c r="O164">
        <f t="shared" si="37"/>
        <v>-3.5463146033635068E-3</v>
      </c>
      <c r="P164">
        <f t="shared" si="36"/>
        <v>2.5414401505141657E-2</v>
      </c>
      <c r="Q164" s="13">
        <f t="shared" si="38"/>
        <v>36520.016100000001</v>
      </c>
      <c r="R164" s="3">
        <f>R$17</f>
        <v>1</v>
      </c>
      <c r="S164" s="19">
        <f>G164</f>
        <v>-3.8050000002840534E-3</v>
      </c>
      <c r="U164" s="3">
        <f t="shared" si="42"/>
        <v>6.6918134579940735E-8</v>
      </c>
      <c r="V164" s="3" t="str">
        <f t="shared" si="43"/>
        <v/>
      </c>
      <c r="W164" s="41"/>
    </row>
    <row r="165" spans="1:23" x14ac:dyDescent="0.2">
      <c r="A165" s="22" t="s">
        <v>50</v>
      </c>
      <c r="B165" s="33"/>
      <c r="C165" s="34">
        <v>51549.311399999999</v>
      </c>
      <c r="D165" s="35"/>
      <c r="E165" s="19">
        <f t="shared" si="34"/>
        <v>-1363.002566126803</v>
      </c>
      <c r="F165">
        <f t="shared" si="35"/>
        <v>-1363</v>
      </c>
      <c r="G165" s="19">
        <f t="shared" si="44"/>
        <v>-3.9575000046170317E-3</v>
      </c>
      <c r="K165">
        <f>G165</f>
        <v>-3.9575000046170317E-3</v>
      </c>
      <c r="O165">
        <f t="shared" si="37"/>
        <v>-3.5504671653157228E-3</v>
      </c>
      <c r="P165">
        <f t="shared" si="36"/>
        <v>2.5418090124542547E-2</v>
      </c>
      <c r="Q165" s="13">
        <f t="shared" si="38"/>
        <v>36530.811399999999</v>
      </c>
      <c r="R165" s="3">
        <f>R$18</f>
        <v>1</v>
      </c>
      <c r="S165" s="19">
        <f>G165</f>
        <v>-3.9575000046170317E-3</v>
      </c>
      <c r="U165" s="3">
        <f t="shared" si="42"/>
        <v>1.6567573226968514E-7</v>
      </c>
      <c r="V165" s="3" t="str">
        <f t="shared" si="43"/>
        <v/>
      </c>
      <c r="W165" s="41"/>
    </row>
    <row r="166" spans="1:23" x14ac:dyDescent="0.2">
      <c r="A166" s="23" t="s">
        <v>51</v>
      </c>
      <c r="B166" s="33" t="s">
        <v>18</v>
      </c>
      <c r="C166" s="34">
        <v>51809.944799999997</v>
      </c>
      <c r="D166" s="34">
        <v>2.0000000000000001E-4</v>
      </c>
      <c r="E166" s="19">
        <f t="shared" si="34"/>
        <v>-1194.0023505267629</v>
      </c>
      <c r="F166">
        <f t="shared" si="35"/>
        <v>-1194</v>
      </c>
      <c r="G166" s="19">
        <f t="shared" si="44"/>
        <v>-3.6250000048312359E-3</v>
      </c>
      <c r="K166">
        <f>G166</f>
        <v>-3.6250000048312359E-3</v>
      </c>
      <c r="O166">
        <f t="shared" si="37"/>
        <v>-3.5593120535985373E-3</v>
      </c>
      <c r="P166">
        <f t="shared" si="36"/>
        <v>2.5425946822863754E-2</v>
      </c>
      <c r="Q166" s="13">
        <f t="shared" si="38"/>
        <v>36791.444799999997</v>
      </c>
      <c r="R166" s="3">
        <f>R$18</f>
        <v>1</v>
      </c>
      <c r="S166" s="19">
        <f>G166</f>
        <v>-3.6250000048312359E-3</v>
      </c>
      <c r="U166" s="3">
        <f t="shared" si="42"/>
        <v>4.314906937149383E-9</v>
      </c>
      <c r="V166" s="3" t="str">
        <f t="shared" si="43"/>
        <v/>
      </c>
      <c r="W166" s="41"/>
    </row>
    <row r="167" spans="1:23" x14ac:dyDescent="0.2">
      <c r="A167" s="62" t="s">
        <v>388</v>
      </c>
      <c r="B167" s="63" t="s">
        <v>18</v>
      </c>
      <c r="C167" s="64">
        <v>51915.6152</v>
      </c>
      <c r="D167" s="64" t="s">
        <v>74</v>
      </c>
      <c r="E167" s="19">
        <f t="shared" si="34"/>
        <v>-1125.4834255442279</v>
      </c>
      <c r="F167">
        <f t="shared" si="35"/>
        <v>-1125.5</v>
      </c>
      <c r="G167" s="19">
        <f t="shared" si="44"/>
        <v>2.5561249996826518E-2</v>
      </c>
      <c r="J167">
        <f>G167</f>
        <v>2.5561249996826518E-2</v>
      </c>
      <c r="O167">
        <f t="shared" si="37"/>
        <v>-3.5129108725667716E-3</v>
      </c>
      <c r="P167">
        <f t="shared" si="36"/>
        <v>2.5384729786598566E-2</v>
      </c>
      <c r="Q167" s="13">
        <f t="shared" si="38"/>
        <v>36897.1152</v>
      </c>
      <c r="R167" s="3">
        <f>R$17</f>
        <v>1</v>
      </c>
      <c r="T167" s="19">
        <f>G167</f>
        <v>2.5561249996826518E-2</v>
      </c>
      <c r="U167" s="3" t="str">
        <f t="shared" si="42"/>
        <v/>
      </c>
      <c r="V167" s="3">
        <f t="shared" si="43"/>
        <v>3.1159384618920567E-8</v>
      </c>
      <c r="W167" s="41"/>
    </row>
    <row r="168" spans="1:23" x14ac:dyDescent="0.2">
      <c r="A168" s="62" t="s">
        <v>388</v>
      </c>
      <c r="B168" s="63" t="s">
        <v>18</v>
      </c>
      <c r="C168" s="64">
        <v>52069.835899999998</v>
      </c>
      <c r="D168" s="64" t="s">
        <v>74</v>
      </c>
      <c r="E168" s="19">
        <f t="shared" si="34"/>
        <v>-1025.4834579652879</v>
      </c>
      <c r="F168">
        <f t="shared" si="35"/>
        <v>-1025.5</v>
      </c>
      <c r="G168" s="19">
        <f t="shared" si="44"/>
        <v>2.5511249994451646E-2</v>
      </c>
      <c r="J168">
        <f>G168</f>
        <v>2.5511249994451646E-2</v>
      </c>
      <c r="O168">
        <f t="shared" si="37"/>
        <v>-3.3936164590231323E-3</v>
      </c>
      <c r="P168">
        <f t="shared" si="36"/>
        <v>2.5278763471519288E-2</v>
      </c>
      <c r="Q168" s="13">
        <f t="shared" si="38"/>
        <v>37051.335899999998</v>
      </c>
      <c r="R168" s="3">
        <f>R$17</f>
        <v>1</v>
      </c>
      <c r="T168" s="19">
        <f>G168</f>
        <v>2.5511249994451646E-2</v>
      </c>
      <c r="U168" s="3" t="str">
        <f t="shared" si="42"/>
        <v/>
      </c>
      <c r="V168" s="3">
        <f t="shared" si="43"/>
        <v>5.4049983345177654E-8</v>
      </c>
      <c r="W168" s="41"/>
    </row>
    <row r="169" spans="1:23" x14ac:dyDescent="0.2">
      <c r="A169" s="22" t="s">
        <v>52</v>
      </c>
      <c r="B169" s="33"/>
      <c r="C169" s="34">
        <v>52094.510999999999</v>
      </c>
      <c r="D169" s="35"/>
      <c r="E169" s="19">
        <f t="shared" si="34"/>
        <v>-1009.4836006179463</v>
      </c>
      <c r="F169">
        <f t="shared" si="35"/>
        <v>-1009.5</v>
      </c>
      <c r="G169" s="19">
        <f t="shared" si="44"/>
        <v>2.5291250000009313E-2</v>
      </c>
      <c r="K169">
        <f>G169</f>
        <v>2.5291250000009313E-2</v>
      </c>
      <c r="O169">
        <f t="shared" si="37"/>
        <v>-3.3688760184699962E-3</v>
      </c>
      <c r="P169">
        <f t="shared" si="36"/>
        <v>2.5256787142192729E-2</v>
      </c>
      <c r="Q169" s="13">
        <f t="shared" si="38"/>
        <v>37076.010999999999</v>
      </c>
      <c r="R169" s="3">
        <f>R$18</f>
        <v>1</v>
      </c>
      <c r="T169" s="19">
        <f>G169</f>
        <v>2.5291250000009313E-2</v>
      </c>
      <c r="U169" s="3" t="str">
        <f t="shared" si="42"/>
        <v/>
      </c>
      <c r="V169" s="3">
        <f t="shared" si="43"/>
        <v>1.187688568886093E-9</v>
      </c>
      <c r="W169" s="41"/>
    </row>
    <row r="170" spans="1:23" x14ac:dyDescent="0.2">
      <c r="A170" s="22" t="s">
        <v>53</v>
      </c>
      <c r="B170" s="33" t="s">
        <v>18</v>
      </c>
      <c r="C170" s="34">
        <v>52121.4712</v>
      </c>
      <c r="D170" s="34">
        <v>6.9999999999999999E-4</v>
      </c>
      <c r="E170" s="19">
        <f t="shared" si="34"/>
        <v>-992.00203604249111</v>
      </c>
      <c r="F170">
        <f t="shared" si="35"/>
        <v>-992</v>
      </c>
      <c r="G170" s="19">
        <f t="shared" si="44"/>
        <v>-3.1400000007124618E-3</v>
      </c>
      <c r="J170">
        <f>G170</f>
        <v>-3.1400000007124618E-3</v>
      </c>
      <c r="O170">
        <f t="shared" si="37"/>
        <v>-3.3400378741654906E-3</v>
      </c>
      <c r="P170">
        <f t="shared" si="36"/>
        <v>2.5231170922665778E-2</v>
      </c>
      <c r="Q170" s="13">
        <f t="shared" si="38"/>
        <v>37102.9712</v>
      </c>
      <c r="R170" s="3">
        <f>R$17</f>
        <v>1</v>
      </c>
      <c r="S170" s="19">
        <f>G170</f>
        <v>-3.1400000007124618E-3</v>
      </c>
      <c r="U170" s="3">
        <f t="shared" si="42"/>
        <v>4.0015150815609957E-8</v>
      </c>
      <c r="V170" s="3" t="str">
        <f t="shared" si="43"/>
        <v/>
      </c>
      <c r="W170" s="41"/>
    </row>
    <row r="171" spans="1:23" x14ac:dyDescent="0.2">
      <c r="A171" s="22" t="s">
        <v>53</v>
      </c>
      <c r="B171" s="3" t="s">
        <v>19</v>
      </c>
      <c r="C171" s="19">
        <v>52148.489200000004</v>
      </c>
      <c r="D171" s="19">
        <v>1E-3</v>
      </c>
      <c r="E171" s="19">
        <f t="shared" si="34"/>
        <v>-974.48299272309112</v>
      </c>
      <c r="F171">
        <f t="shared" si="35"/>
        <v>-974.5</v>
      </c>
      <c r="G171" s="19">
        <f t="shared" si="44"/>
        <v>2.6228750000882428E-2</v>
      </c>
      <c r="J171">
        <f>G171</f>
        <v>2.6228750000882428E-2</v>
      </c>
      <c r="O171">
        <f t="shared" si="37"/>
        <v>-3.3093452558280965E-3</v>
      </c>
      <c r="P171">
        <f t="shared" si="36"/>
        <v>2.5203907419130814E-2</v>
      </c>
      <c r="Q171" s="13">
        <f t="shared" si="38"/>
        <v>37129.989200000004</v>
      </c>
      <c r="R171" s="3">
        <f>R$17</f>
        <v>1</v>
      </c>
      <c r="T171" s="19">
        <f t="shared" ref="T171:T176" si="45">G171</f>
        <v>2.6228750000882428E-2</v>
      </c>
      <c r="U171" s="3" t="str">
        <f t="shared" si="42"/>
        <v/>
      </c>
      <c r="V171" s="3">
        <f t="shared" si="43"/>
        <v>1.0503023173713129E-6</v>
      </c>
      <c r="W171" s="41"/>
    </row>
    <row r="172" spans="1:23" x14ac:dyDescent="0.2">
      <c r="A172" s="22" t="s">
        <v>53</v>
      </c>
      <c r="B172" s="3" t="s">
        <v>19</v>
      </c>
      <c r="C172" s="19">
        <v>52151.5723</v>
      </c>
      <c r="D172" s="19">
        <v>7.1999999999999998E-3</v>
      </c>
      <c r="E172" s="19">
        <f t="shared" si="34"/>
        <v>-972.48384539693927</v>
      </c>
      <c r="F172">
        <f t="shared" si="35"/>
        <v>-972.5</v>
      </c>
      <c r="G172" s="19">
        <f t="shared" si="44"/>
        <v>2.4913749999541324E-2</v>
      </c>
      <c r="J172">
        <f>G172</f>
        <v>2.4913749999541324E-2</v>
      </c>
      <c r="O172">
        <f t="shared" si="37"/>
        <v>-3.3057196137746374E-3</v>
      </c>
      <c r="P172">
        <f t="shared" si="36"/>
        <v>2.520068684981169E-2</v>
      </c>
      <c r="Q172" s="13">
        <f t="shared" si="38"/>
        <v>37133.0723</v>
      </c>
      <c r="R172" s="3">
        <f>R$17</f>
        <v>1</v>
      </c>
      <c r="T172" s="19">
        <f t="shared" si="45"/>
        <v>2.4913749999541324E-2</v>
      </c>
      <c r="U172" s="3" t="str">
        <f t="shared" si="42"/>
        <v/>
      </c>
      <c r="V172" s="3">
        <f t="shared" si="43"/>
        <v>8.233275604307847E-8</v>
      </c>
      <c r="W172" s="41"/>
    </row>
    <row r="173" spans="1:23" x14ac:dyDescent="0.2">
      <c r="A173" s="77" t="s">
        <v>1027</v>
      </c>
      <c r="B173" s="48"/>
      <c r="C173" s="47">
        <v>52185.501700000001</v>
      </c>
      <c r="D173" s="47">
        <v>2.0000000000000001E-4</v>
      </c>
      <c r="E173" s="19">
        <f t="shared" si="34"/>
        <v>-950.48330396525716</v>
      </c>
      <c r="F173">
        <f t="shared" si="35"/>
        <v>-950.5</v>
      </c>
      <c r="G173" s="19">
        <f t="shared" si="44"/>
        <v>2.5748749998456333E-2</v>
      </c>
      <c r="K173">
        <f>G173</f>
        <v>2.5748749998456333E-2</v>
      </c>
      <c r="O173">
        <f t="shared" si="37"/>
        <v>-3.2642438331948204E-3</v>
      </c>
      <c r="P173">
        <f t="shared" si="36"/>
        <v>2.5163844926518509E-2</v>
      </c>
      <c r="Q173" s="13">
        <f t="shared" si="38"/>
        <v>37167.001700000001</v>
      </c>
      <c r="R173" s="3">
        <f>R$18</f>
        <v>1</v>
      </c>
      <c r="T173" s="19">
        <f t="shared" si="45"/>
        <v>2.5748749998456333E-2</v>
      </c>
      <c r="U173" s="3" t="str">
        <f t="shared" si="42"/>
        <v/>
      </c>
      <c r="V173" s="3">
        <f t="shared" si="43"/>
        <v>3.4211394317859096E-7</v>
      </c>
      <c r="W173" s="41"/>
    </row>
    <row r="174" spans="1:23" x14ac:dyDescent="0.2">
      <c r="A174" s="22" t="s">
        <v>53</v>
      </c>
      <c r="B174" s="3" t="s">
        <v>19</v>
      </c>
      <c r="C174" s="19">
        <v>52202.464699999997</v>
      </c>
      <c r="D174" s="19">
        <v>8.9999999999999998E-4</v>
      </c>
      <c r="E174" s="19">
        <f t="shared" si="34"/>
        <v>-939.48413556541732</v>
      </c>
      <c r="F174">
        <f t="shared" si="35"/>
        <v>-939.5</v>
      </c>
      <c r="G174" s="19">
        <f t="shared" si="44"/>
        <v>2.4466249997203704E-2</v>
      </c>
      <c r="J174">
        <f>G174</f>
        <v>2.4466249997203704E-2</v>
      </c>
      <c r="O174">
        <f t="shared" si="37"/>
        <v>-3.2424118709354979E-3</v>
      </c>
      <c r="P174">
        <f t="shared" si="36"/>
        <v>2.5144452127452324E-2</v>
      </c>
      <c r="Q174" s="13">
        <f t="shared" si="38"/>
        <v>37183.964699999997</v>
      </c>
      <c r="R174" s="3">
        <f>R$17</f>
        <v>1</v>
      </c>
      <c r="T174" s="19">
        <f t="shared" si="45"/>
        <v>2.4466249997203704E-2</v>
      </c>
      <c r="U174" s="3" t="str">
        <f t="shared" si="42"/>
        <v/>
      </c>
      <c r="V174" s="3">
        <f t="shared" si="43"/>
        <v>4.5995812947376637E-7</v>
      </c>
      <c r="W174" s="41"/>
    </row>
    <row r="175" spans="1:23" x14ac:dyDescent="0.2">
      <c r="A175" s="22" t="s">
        <v>54</v>
      </c>
      <c r="B175" s="3"/>
      <c r="C175" s="19">
        <v>52216.344599999997</v>
      </c>
      <c r="D175" s="21"/>
      <c r="E175" s="19">
        <f t="shared" si="34"/>
        <v>-930.4841144917292</v>
      </c>
      <c r="F175">
        <f t="shared" si="35"/>
        <v>-930.5</v>
      </c>
      <c r="G175" s="19">
        <f t="shared" si="44"/>
        <v>2.449874999729218E-2</v>
      </c>
      <c r="J175">
        <f>G175</f>
        <v>2.449874999729218E-2</v>
      </c>
      <c r="O175">
        <f t="shared" si="37"/>
        <v>-3.2240078322776592E-3</v>
      </c>
      <c r="P175">
        <f t="shared" si="36"/>
        <v>2.51281042692315E-2</v>
      </c>
      <c r="Q175" s="13">
        <f t="shared" si="38"/>
        <v>37197.844599999997</v>
      </c>
      <c r="R175" s="3">
        <f>R$17</f>
        <v>1</v>
      </c>
      <c r="T175" s="19">
        <f t="shared" si="45"/>
        <v>2.449874999729218E-2</v>
      </c>
      <c r="U175" s="3" t="str">
        <f t="shared" si="42"/>
        <v/>
      </c>
      <c r="V175" s="3">
        <f t="shared" si="43"/>
        <v>3.9608679960827202E-7</v>
      </c>
      <c r="W175" s="41"/>
    </row>
    <row r="176" spans="1:23" x14ac:dyDescent="0.2">
      <c r="A176" s="62" t="s">
        <v>388</v>
      </c>
      <c r="B176" s="63" t="s">
        <v>18</v>
      </c>
      <c r="C176" s="64">
        <v>52225.5982</v>
      </c>
      <c r="D176" s="64" t="s">
        <v>74</v>
      </c>
      <c r="E176" s="19">
        <f t="shared" si="34"/>
        <v>-924.4838843022095</v>
      </c>
      <c r="F176">
        <f t="shared" si="35"/>
        <v>-924.5</v>
      </c>
      <c r="G176" s="19">
        <f t="shared" si="44"/>
        <v>2.4853750001057051E-2</v>
      </c>
      <c r="J176">
        <f>G176</f>
        <v>2.4853750001057051E-2</v>
      </c>
      <c r="O176">
        <f t="shared" si="37"/>
        <v>-3.2114680291267118E-3</v>
      </c>
      <c r="P176">
        <f t="shared" si="36"/>
        <v>2.5116965468241131E-2</v>
      </c>
      <c r="Q176" s="13">
        <f t="shared" si="38"/>
        <v>37207.0982</v>
      </c>
      <c r="R176" s="3">
        <f>R$17</f>
        <v>1</v>
      </c>
      <c r="T176" s="19">
        <f t="shared" si="45"/>
        <v>2.4853750001057051E-2</v>
      </c>
      <c r="U176" s="3" t="str">
        <f t="shared" si="42"/>
        <v/>
      </c>
      <c r="V176" s="3">
        <f t="shared" si="43"/>
        <v>6.9282382164933641E-8</v>
      </c>
      <c r="W176" s="41"/>
    </row>
    <row r="177" spans="1:24" x14ac:dyDescent="0.2">
      <c r="A177" s="62" t="s">
        <v>388</v>
      </c>
      <c r="B177" s="63" t="s">
        <v>18</v>
      </c>
      <c r="C177" s="64">
        <v>52299.621099999997</v>
      </c>
      <c r="D177" s="64" t="s">
        <v>74</v>
      </c>
      <c r="E177" s="19">
        <f t="shared" si="34"/>
        <v>-876.48586847100887</v>
      </c>
      <c r="F177">
        <f t="shared" si="35"/>
        <v>-876.5</v>
      </c>
      <c r="O177">
        <f t="shared" si="37"/>
        <v>-3.1033842163533821E-3</v>
      </c>
      <c r="P177">
        <f t="shared" si="36"/>
        <v>2.5020957256128847E-2</v>
      </c>
      <c r="Q177" s="13">
        <f t="shared" si="38"/>
        <v>37281.121099999997</v>
      </c>
      <c r="U177" s="3" t="str">
        <f t="shared" si="42"/>
        <v/>
      </c>
      <c r="V177" s="3" t="str">
        <f t="shared" si="43"/>
        <v/>
      </c>
      <c r="W177" s="41">
        <v>9.1612499963957816E-3</v>
      </c>
    </row>
    <row r="178" spans="1:24" x14ac:dyDescent="0.2">
      <c r="A178" s="22" t="s">
        <v>55</v>
      </c>
      <c r="B178" s="3" t="s">
        <v>18</v>
      </c>
      <c r="C178" s="19">
        <v>52485.432999999997</v>
      </c>
      <c r="D178" s="19">
        <v>4.0000000000000002E-4</v>
      </c>
      <c r="E178" s="19">
        <f t="shared" si="34"/>
        <v>-756.00149785291717</v>
      </c>
      <c r="F178">
        <f t="shared" si="35"/>
        <v>-756</v>
      </c>
      <c r="G178" s="19">
        <f t="shared" ref="G178:G183" si="46">+C178-(C$7+F178*C$8)</f>
        <v>-2.3100000034901313E-3</v>
      </c>
      <c r="J178">
        <f>G178</f>
        <v>-2.3100000034901313E-3</v>
      </c>
      <c r="O178">
        <f t="shared" si="37"/>
        <v>-2.7717916376428231E-3</v>
      </c>
      <c r="P178">
        <f t="shared" si="36"/>
        <v>2.4726411664010746E-2</v>
      </c>
      <c r="Q178" s="13">
        <f t="shared" si="38"/>
        <v>37466.932999999997</v>
      </c>
      <c r="R178" s="3">
        <f>R$17</f>
        <v>1</v>
      </c>
      <c r="S178" s="19">
        <f>G178</f>
        <v>-2.3100000034901313E-3</v>
      </c>
      <c r="U178" s="3">
        <f t="shared" si="42"/>
        <v>2.1325151337341351E-7</v>
      </c>
      <c r="V178" s="3" t="str">
        <f t="shared" si="43"/>
        <v/>
      </c>
      <c r="W178" s="41"/>
    </row>
    <row r="179" spans="1:24" x14ac:dyDescent="0.2">
      <c r="A179" s="62" t="s">
        <v>388</v>
      </c>
      <c r="B179" s="63" t="s">
        <v>19</v>
      </c>
      <c r="C179" s="64">
        <v>52494.684600000001</v>
      </c>
      <c r="D179" s="64" t="s">
        <v>74</v>
      </c>
      <c r="E179" s="19">
        <f t="shared" si="34"/>
        <v>-750.00256450574875</v>
      </c>
      <c r="F179">
        <f t="shared" si="35"/>
        <v>-750</v>
      </c>
      <c r="G179" s="19">
        <f t="shared" si="46"/>
        <v>-3.9550000001327135E-3</v>
      </c>
      <c r="J179">
        <f>G179</f>
        <v>-3.9550000001327135E-3</v>
      </c>
      <c r="O179">
        <f t="shared" si="37"/>
        <v>-2.7530520731766147E-3</v>
      </c>
      <c r="P179">
        <f t="shared" si="36"/>
        <v>2.4709765766405923E-2</v>
      </c>
      <c r="Q179" s="13">
        <f t="shared" si="38"/>
        <v>37476.184600000001</v>
      </c>
      <c r="R179" s="3">
        <f>R$17</f>
        <v>1</v>
      </c>
      <c r="S179" s="19">
        <f>G179</f>
        <v>-3.9550000001327135E-3</v>
      </c>
      <c r="U179" s="3">
        <f t="shared" si="42"/>
        <v>1.4446788191140634E-6</v>
      </c>
      <c r="V179" s="3" t="str">
        <f t="shared" si="43"/>
        <v/>
      </c>
      <c r="W179" s="41"/>
    </row>
    <row r="180" spans="1:24" x14ac:dyDescent="0.2">
      <c r="A180" s="77" t="s">
        <v>1027</v>
      </c>
      <c r="B180" s="48"/>
      <c r="C180" s="47">
        <v>52505.481099999997</v>
      </c>
      <c r="D180" s="47">
        <v>2.0000000000000001E-4</v>
      </c>
      <c r="E180" s="19">
        <f t="shared" si="34"/>
        <v>-743.00188528456954</v>
      </c>
      <c r="F180">
        <f t="shared" si="35"/>
        <v>-743</v>
      </c>
      <c r="G180" s="19">
        <f t="shared" si="46"/>
        <v>-2.9075000056764111E-3</v>
      </c>
      <c r="K180">
        <f>G180</f>
        <v>-2.9075000056764111E-3</v>
      </c>
      <c r="O180">
        <f t="shared" si="37"/>
        <v>-2.7309244314381378E-3</v>
      </c>
      <c r="P180">
        <f t="shared" si="36"/>
        <v>2.4690110322477168E-2</v>
      </c>
      <c r="Q180" s="13">
        <f t="shared" si="38"/>
        <v>37486.981099999997</v>
      </c>
      <c r="R180" s="3">
        <f>R$18</f>
        <v>1</v>
      </c>
      <c r="S180" s="19">
        <f>G180</f>
        <v>-2.9075000056764111E-3</v>
      </c>
      <c r="U180" s="3">
        <f t="shared" si="42"/>
        <v>3.1178933417575946E-8</v>
      </c>
      <c r="V180" s="3" t="str">
        <f t="shared" si="43"/>
        <v/>
      </c>
      <c r="W180" s="41"/>
    </row>
    <row r="181" spans="1:24" x14ac:dyDescent="0.2">
      <c r="A181" s="22" t="s">
        <v>55</v>
      </c>
      <c r="B181" s="16" t="s">
        <v>18</v>
      </c>
      <c r="C181" s="19">
        <v>52536.324800000002</v>
      </c>
      <c r="D181" s="19">
        <v>1.1000000000000001E-3</v>
      </c>
      <c r="E181" s="19">
        <f t="shared" si="34"/>
        <v>-723.00217707409536</v>
      </c>
      <c r="F181">
        <f t="shared" si="35"/>
        <v>-723</v>
      </c>
      <c r="G181" s="19">
        <f t="shared" si="46"/>
        <v>-3.3574999979464337E-3</v>
      </c>
      <c r="J181">
        <f>G181</f>
        <v>-3.3574999979464337E-3</v>
      </c>
      <c r="O181">
        <f t="shared" si="37"/>
        <v>-2.6661349406597468E-3</v>
      </c>
      <c r="P181">
        <f t="shared" si="36"/>
        <v>2.4632559399598977E-2</v>
      </c>
      <c r="Q181" s="13">
        <f t="shared" si="38"/>
        <v>37517.824800000002</v>
      </c>
      <c r="R181" s="3">
        <f>R$17</f>
        <v>1</v>
      </c>
      <c r="S181" s="19">
        <f>G181</f>
        <v>-3.3574999979464337E-3</v>
      </c>
      <c r="U181" s="3">
        <f t="shared" si="42"/>
        <v>4.7798564243702382E-7</v>
      </c>
      <c r="V181" s="3" t="str">
        <f t="shared" si="43"/>
        <v/>
      </c>
      <c r="W181" s="41"/>
    </row>
    <row r="182" spans="1:24" x14ac:dyDescent="0.2">
      <c r="A182" s="22" t="s">
        <v>55</v>
      </c>
      <c r="B182" s="16" t="s">
        <v>19</v>
      </c>
      <c r="C182" s="19">
        <v>52546.377</v>
      </c>
      <c r="D182" s="19">
        <v>2.9999999999999997E-4</v>
      </c>
      <c r="E182" s="19">
        <f t="shared" si="34"/>
        <v>-716.48411773383259</v>
      </c>
      <c r="F182">
        <f t="shared" si="35"/>
        <v>-716.5</v>
      </c>
      <c r="G182" s="19">
        <f t="shared" si="46"/>
        <v>2.4493750002875458E-2</v>
      </c>
      <c r="J182">
        <f>G182</f>
        <v>2.4493750002875458E-2</v>
      </c>
      <c r="O182">
        <f t="shared" si="37"/>
        <v>-2.644579549094913E-3</v>
      </c>
      <c r="P182">
        <f t="shared" si="36"/>
        <v>2.4613412271528468E-2</v>
      </c>
      <c r="Q182" s="13">
        <f t="shared" si="38"/>
        <v>37527.877</v>
      </c>
      <c r="R182" s="3">
        <f>R$17</f>
        <v>1</v>
      </c>
      <c r="T182" s="19">
        <f>G182</f>
        <v>2.4493750002875458E-2</v>
      </c>
      <c r="U182" s="3" t="str">
        <f t="shared" si="42"/>
        <v/>
      </c>
      <c r="V182" s="3">
        <f t="shared" si="43"/>
        <v>1.4319058539184927E-8</v>
      </c>
      <c r="W182" s="41"/>
    </row>
    <row r="183" spans="1:24" x14ac:dyDescent="0.2">
      <c r="A183" s="77" t="s">
        <v>1027</v>
      </c>
      <c r="B183" s="48"/>
      <c r="C183" s="47">
        <v>52549.461300000003</v>
      </c>
      <c r="D183" s="47">
        <v>4.0000000000000002E-4</v>
      </c>
      <c r="E183" s="19">
        <f t="shared" si="34"/>
        <v>-714.48419230226637</v>
      </c>
      <c r="F183">
        <f t="shared" si="35"/>
        <v>-714.5</v>
      </c>
      <c r="G183" s="19">
        <f t="shared" si="46"/>
        <v>2.4378750000323635E-2</v>
      </c>
      <c r="K183">
        <f>G183</f>
        <v>2.4378750000323635E-2</v>
      </c>
      <c r="O183">
        <f t="shared" si="37"/>
        <v>-2.637897998104894E-3</v>
      </c>
      <c r="P183">
        <f t="shared" si="36"/>
        <v>2.4607477212908416E-2</v>
      </c>
      <c r="Q183" s="13">
        <f t="shared" si="38"/>
        <v>37530.961300000003</v>
      </c>
      <c r="R183" s="3">
        <f>R$18</f>
        <v>1</v>
      </c>
      <c r="T183" s="19">
        <f>G183</f>
        <v>2.4378750000323635E-2</v>
      </c>
      <c r="U183" s="3" t="str">
        <f t="shared" si="42"/>
        <v/>
      </c>
      <c r="V183" s="3">
        <f t="shared" si="43"/>
        <v>5.2316137776803656E-8</v>
      </c>
      <c r="W183" s="41"/>
    </row>
    <row r="184" spans="1:24" x14ac:dyDescent="0.2">
      <c r="A184" s="22" t="s">
        <v>56</v>
      </c>
      <c r="B184" s="3"/>
      <c r="C184" s="39">
        <v>52549.474999999999</v>
      </c>
      <c r="D184" s="21"/>
      <c r="E184" s="19">
        <f t="shared" si="34"/>
        <v>-714.47530893216481</v>
      </c>
      <c r="F184">
        <f t="shared" si="35"/>
        <v>-714.5</v>
      </c>
      <c r="G184" s="72"/>
      <c r="O184">
        <f t="shared" si="37"/>
        <v>-2.637897998104894E-3</v>
      </c>
      <c r="P184">
        <f t="shared" si="36"/>
        <v>2.4607477212908416E-2</v>
      </c>
      <c r="Q184" s="13">
        <f t="shared" si="38"/>
        <v>37530.974999999999</v>
      </c>
      <c r="U184" s="3" t="str">
        <f t="shared" si="42"/>
        <v/>
      </c>
      <c r="V184" s="3" t="str">
        <f t="shared" si="43"/>
        <v/>
      </c>
      <c r="W184" s="41">
        <v>2.5446249994274694E-2</v>
      </c>
    </row>
    <row r="185" spans="1:24" x14ac:dyDescent="0.2">
      <c r="A185" s="62" t="s">
        <v>388</v>
      </c>
      <c r="B185" s="63" t="s">
        <v>19</v>
      </c>
      <c r="C185" s="64">
        <v>52602.6391</v>
      </c>
      <c r="D185" s="64" t="s">
        <v>74</v>
      </c>
      <c r="E185" s="19">
        <f t="shared" si="34"/>
        <v>-680.00258071627832</v>
      </c>
      <c r="F185">
        <f t="shared" si="35"/>
        <v>-680</v>
      </c>
      <c r="G185" s="19">
        <f t="shared" ref="G185:G216" si="47">+C185-(C$7+F185*C$8)</f>
        <v>-3.9800000013201497E-3</v>
      </c>
      <c r="J185">
        <f>G185</f>
        <v>-3.9800000013201497E-3</v>
      </c>
      <c r="O185">
        <f t="shared" si="37"/>
        <v>-2.5190147548962028E-3</v>
      </c>
      <c r="P185">
        <f t="shared" si="36"/>
        <v>2.4501876130399298E-2</v>
      </c>
      <c r="Q185" s="13">
        <f t="shared" si="38"/>
        <v>37584.1391</v>
      </c>
      <c r="R185" s="3">
        <f>R$17</f>
        <v>1</v>
      </c>
      <c r="S185" s="19">
        <f>G185</f>
        <v>-3.9800000013201497E-3</v>
      </c>
      <c r="U185" s="3">
        <f t="shared" si="42"/>
        <v>2.1344778902684409E-6</v>
      </c>
      <c r="V185" s="3" t="str">
        <f t="shared" si="43"/>
        <v/>
      </c>
      <c r="W185" s="41"/>
    </row>
    <row r="186" spans="1:24" x14ac:dyDescent="0.2">
      <c r="A186" s="62" t="s">
        <v>388</v>
      </c>
      <c r="B186" s="63" t="s">
        <v>19</v>
      </c>
      <c r="C186" s="64">
        <v>52616.519500000002</v>
      </c>
      <c r="D186" s="64" t="s">
        <v>74</v>
      </c>
      <c r="E186" s="19">
        <f t="shared" si="34"/>
        <v>-671.00223543200116</v>
      </c>
      <c r="F186">
        <f t="shared" si="35"/>
        <v>-671</v>
      </c>
      <c r="G186" s="19">
        <f t="shared" si="47"/>
        <v>-3.4474999993108213E-3</v>
      </c>
      <c r="J186">
        <f>G186</f>
        <v>-3.4474999993108213E-3</v>
      </c>
      <c r="O186">
        <f t="shared" si="37"/>
        <v>-2.4868783682554137E-3</v>
      </c>
      <c r="P186">
        <f t="shared" si="36"/>
        <v>2.4473330162728804E-2</v>
      </c>
      <c r="Q186" s="13">
        <f t="shared" si="38"/>
        <v>37598.019500000002</v>
      </c>
      <c r="R186" s="3">
        <f>R$17</f>
        <v>1</v>
      </c>
      <c r="S186" s="19">
        <f>G186</f>
        <v>-3.4474999993108213E-3</v>
      </c>
      <c r="U186" s="3">
        <f t="shared" si="42"/>
        <v>9.2279391805155174E-7</v>
      </c>
      <c r="V186" s="3" t="str">
        <f t="shared" si="43"/>
        <v/>
      </c>
      <c r="W186" s="41"/>
    </row>
    <row r="187" spans="1:24" x14ac:dyDescent="0.2">
      <c r="A187" s="62" t="s">
        <v>388</v>
      </c>
      <c r="B187" s="63" t="s">
        <v>18</v>
      </c>
      <c r="C187" s="64">
        <v>52663.5844</v>
      </c>
      <c r="D187" s="64" t="s">
        <v>74</v>
      </c>
      <c r="E187" s="19">
        <f t="shared" si="34"/>
        <v>-640.48435764966803</v>
      </c>
      <c r="F187">
        <f t="shared" si="35"/>
        <v>-640.5</v>
      </c>
      <c r="G187" s="19">
        <f t="shared" si="47"/>
        <v>2.4123750001308508E-2</v>
      </c>
      <c r="J187">
        <f>G187</f>
        <v>2.4123750001308508E-2</v>
      </c>
      <c r="O187">
        <f t="shared" si="37"/>
        <v>-2.3745360242664326E-3</v>
      </c>
      <c r="P187">
        <f t="shared" si="36"/>
        <v>2.4373539201306069E-2</v>
      </c>
      <c r="Q187" s="13">
        <f t="shared" si="38"/>
        <v>37645.0844</v>
      </c>
      <c r="R187" s="3">
        <f>R$17</f>
        <v>1</v>
      </c>
      <c r="T187" s="19">
        <f>G187</f>
        <v>2.4123750001308508E-2</v>
      </c>
      <c r="U187" s="3" t="str">
        <f t="shared" si="42"/>
        <v/>
      </c>
      <c r="V187" s="3">
        <f t="shared" si="43"/>
        <v>6.2394644435421247E-8</v>
      </c>
      <c r="W187" s="41"/>
    </row>
    <row r="188" spans="1:24" x14ac:dyDescent="0.2">
      <c r="A188" s="24" t="s">
        <v>57</v>
      </c>
      <c r="B188" s="16"/>
      <c r="C188" s="19">
        <v>52835.513599999998</v>
      </c>
      <c r="D188" s="19">
        <v>6.9999999999999999E-4</v>
      </c>
      <c r="E188" s="19">
        <f t="shared" si="34"/>
        <v>-529.00182368455717</v>
      </c>
      <c r="F188">
        <f t="shared" si="35"/>
        <v>-529</v>
      </c>
      <c r="G188" s="19">
        <f t="shared" si="47"/>
        <v>-2.8125000026193447E-3</v>
      </c>
      <c r="J188">
        <f>G188</f>
        <v>-2.8125000026193447E-3</v>
      </c>
      <c r="O188">
        <f t="shared" si="37"/>
        <v>-1.919299886209801E-3</v>
      </c>
      <c r="P188">
        <f t="shared" si="36"/>
        <v>2.396916405407308E-2</v>
      </c>
      <c r="Q188" s="13">
        <f t="shared" si="38"/>
        <v>37817.013599999998</v>
      </c>
      <c r="R188" s="3">
        <f>R$17</f>
        <v>1</v>
      </c>
      <c r="S188" s="19">
        <f>G188</f>
        <v>-2.8125000026193447E-3</v>
      </c>
      <c r="U188" s="3">
        <f t="shared" si="42"/>
        <v>7.9780644795402242E-7</v>
      </c>
      <c r="V188" s="3" t="str">
        <f t="shared" si="43"/>
        <v/>
      </c>
      <c r="W188" s="41"/>
    </row>
    <row r="189" spans="1:24" x14ac:dyDescent="0.2">
      <c r="A189" s="77" t="s">
        <v>1027</v>
      </c>
      <c r="B189" s="48"/>
      <c r="C189" s="47">
        <v>52856.360090000002</v>
      </c>
      <c r="D189" s="47">
        <v>6.9999999999999994E-5</v>
      </c>
      <c r="E189" s="19">
        <f t="shared" si="34"/>
        <v>-515.4845181339075</v>
      </c>
      <c r="F189">
        <f t="shared" si="35"/>
        <v>-515.5</v>
      </c>
      <c r="G189" s="19">
        <f t="shared" si="47"/>
        <v>2.3876250001194421E-2</v>
      </c>
      <c r="K189">
        <f>G189</f>
        <v>2.3876250001194421E-2</v>
      </c>
      <c r="O189">
        <f t="shared" si="37"/>
        <v>-1.8595053180590782E-3</v>
      </c>
      <c r="P189">
        <f t="shared" si="36"/>
        <v>2.3916049999018266E-2</v>
      </c>
      <c r="Q189" s="13">
        <f t="shared" si="38"/>
        <v>37837.860090000002</v>
      </c>
      <c r="R189" s="3">
        <f>R$18</f>
        <v>1</v>
      </c>
      <c r="T189" s="19">
        <f>G189</f>
        <v>2.3876250001194421E-2</v>
      </c>
      <c r="U189" s="3" t="str">
        <f t="shared" si="42"/>
        <v/>
      </c>
      <c r="V189" s="3">
        <f t="shared" si="43"/>
        <v>1.5840398267780245E-9</v>
      </c>
      <c r="W189" s="41"/>
      <c r="X189" s="3"/>
    </row>
    <row r="190" spans="1:24" x14ac:dyDescent="0.2">
      <c r="A190" s="77" t="s">
        <v>1027</v>
      </c>
      <c r="B190" s="48"/>
      <c r="C190" s="47">
        <v>52900.287300000004</v>
      </c>
      <c r="D190" s="47">
        <v>2.0000000000000001E-4</v>
      </c>
      <c r="E190" s="19">
        <f t="shared" si="34"/>
        <v>-487.0011849896959</v>
      </c>
      <c r="F190">
        <f t="shared" si="35"/>
        <v>-487</v>
      </c>
      <c r="G190" s="19">
        <f t="shared" si="47"/>
        <v>-1.8274999965797178E-3</v>
      </c>
      <c r="K190">
        <f>G190</f>
        <v>-1.8274999965797178E-3</v>
      </c>
      <c r="O190">
        <f t="shared" si="37"/>
        <v>-1.7300081707555103E-3</v>
      </c>
      <c r="P190">
        <f t="shared" si="36"/>
        <v>2.3801020844631104E-2</v>
      </c>
      <c r="Q190" s="13">
        <f t="shared" si="38"/>
        <v>37881.787300000004</v>
      </c>
      <c r="R190" s="3">
        <f>R$18</f>
        <v>1</v>
      </c>
      <c r="S190" s="19">
        <f>G190</f>
        <v>-1.8274999965797178E-3</v>
      </c>
      <c r="U190" s="3">
        <f t="shared" si="42"/>
        <v>9.5046561025376174E-9</v>
      </c>
      <c r="V190" s="3" t="str">
        <f t="shared" si="43"/>
        <v/>
      </c>
      <c r="W190" s="41"/>
    </row>
    <row r="191" spans="1:24" x14ac:dyDescent="0.2">
      <c r="A191" s="62" t="s">
        <v>655</v>
      </c>
      <c r="B191" s="63" t="s">
        <v>18</v>
      </c>
      <c r="C191" s="64">
        <v>52919.590400000001</v>
      </c>
      <c r="D191" s="64" t="s">
        <v>74</v>
      </c>
      <c r="E191" s="19">
        <f t="shared" si="34"/>
        <v>-474.48464619709029</v>
      </c>
      <c r="F191">
        <f t="shared" si="35"/>
        <v>-474.5</v>
      </c>
      <c r="G191" s="19">
        <f t="shared" si="47"/>
        <v>2.3678750003455207E-2</v>
      </c>
      <c r="J191">
        <f>G191</f>
        <v>2.3678750003455207E-2</v>
      </c>
      <c r="O191">
        <f t="shared" si="37"/>
        <v>-1.6718220724446457E-3</v>
      </c>
      <c r="P191">
        <f t="shared" si="36"/>
        <v>2.3749335554065613E-2</v>
      </c>
      <c r="Q191" s="13">
        <f t="shared" si="38"/>
        <v>37901.090400000001</v>
      </c>
      <c r="R191" s="3">
        <f>R$17</f>
        <v>1</v>
      </c>
      <c r="T191" s="19">
        <f>G191</f>
        <v>2.3678750003455207E-2</v>
      </c>
      <c r="U191" s="3" t="str">
        <f t="shared" si="42"/>
        <v/>
      </c>
      <c r="V191" s="3">
        <f t="shared" si="43"/>
        <v>4.9823199549741826E-9</v>
      </c>
      <c r="W191" s="41"/>
      <c r="X191" s="3"/>
    </row>
    <row r="192" spans="1:24" x14ac:dyDescent="0.2">
      <c r="A192" s="23" t="s">
        <v>58</v>
      </c>
      <c r="B192" s="3" t="s">
        <v>18</v>
      </c>
      <c r="C192" s="19">
        <v>52968.144200000002</v>
      </c>
      <c r="D192" s="21">
        <v>1E-4</v>
      </c>
      <c r="E192" s="19">
        <f t="shared" si="34"/>
        <v>-443.00133412656703</v>
      </c>
      <c r="F192">
        <f t="shared" si="35"/>
        <v>-443</v>
      </c>
      <c r="G192" s="19">
        <f t="shared" si="47"/>
        <v>-2.0574999944074079E-3</v>
      </c>
      <c r="K192">
        <f>G192</f>
        <v>-2.0574999944074079E-3</v>
      </c>
      <c r="O192">
        <f t="shared" si="37"/>
        <v>-1.5214676514115743E-3</v>
      </c>
      <c r="P192">
        <f t="shared" si="36"/>
        <v>2.3615779392637114E-2</v>
      </c>
      <c r="Q192" s="13">
        <f t="shared" si="38"/>
        <v>37949.644200000002</v>
      </c>
      <c r="R192" s="3">
        <f>R$18</f>
        <v>1</v>
      </c>
      <c r="S192" s="19">
        <f>G192</f>
        <v>-2.0574999944074079E-3</v>
      </c>
      <c r="U192" s="3">
        <f t="shared" si="42"/>
        <v>2.8733067273760304E-7</v>
      </c>
      <c r="V192" s="3" t="str">
        <f t="shared" si="43"/>
        <v/>
      </c>
      <c r="W192" s="41"/>
      <c r="X192" s="3"/>
    </row>
    <row r="193" spans="1:25" x14ac:dyDescent="0.2">
      <c r="A193" s="22" t="s">
        <v>61</v>
      </c>
      <c r="B193" s="36"/>
      <c r="C193" s="34">
        <v>53165.547100000003</v>
      </c>
      <c r="D193" s="34">
        <v>5.9999999999999995E-4</v>
      </c>
      <c r="E193" s="19">
        <f t="shared" si="34"/>
        <v>-315.00111366336671</v>
      </c>
      <c r="F193">
        <f t="shared" si="35"/>
        <v>-315</v>
      </c>
      <c r="G193" s="19">
        <f t="shared" si="47"/>
        <v>-1.7174999957205728E-3</v>
      </c>
      <c r="J193">
        <f>G193</f>
        <v>-1.7174999957205728E-3</v>
      </c>
      <c r="O193">
        <f t="shared" si="37"/>
        <v>-8.5678098121998864E-4</v>
      </c>
      <c r="P193">
        <f t="shared" si="36"/>
        <v>2.3025354451265058E-2</v>
      </c>
      <c r="Q193" s="13">
        <f t="shared" si="38"/>
        <v>38147.047100000003</v>
      </c>
      <c r="R193" s="3">
        <f>R$17</f>
        <v>1</v>
      </c>
      <c r="S193" s="19">
        <f>G193</f>
        <v>-1.7174999957205728E-3</v>
      </c>
      <c r="U193" s="3">
        <f t="shared" si="42"/>
        <v>7.4083722192285678E-7</v>
      </c>
      <c r="V193" s="3" t="str">
        <f t="shared" si="43"/>
        <v/>
      </c>
      <c r="W193" s="41"/>
      <c r="X193" s="3"/>
    </row>
    <row r="194" spans="1:25" x14ac:dyDescent="0.2">
      <c r="A194" s="62" t="s">
        <v>655</v>
      </c>
      <c r="B194" s="63" t="s">
        <v>18</v>
      </c>
      <c r="C194" s="64">
        <v>53195.645600000003</v>
      </c>
      <c r="D194" s="64" t="s">
        <v>74</v>
      </c>
      <c r="E194" s="19">
        <f t="shared" si="34"/>
        <v>-295.48460891287107</v>
      </c>
      <c r="F194">
        <f t="shared" si="35"/>
        <v>-295.5</v>
      </c>
      <c r="G194" s="19">
        <f t="shared" si="47"/>
        <v>2.3736250004731119E-2</v>
      </c>
      <c r="J194">
        <f>G194</f>
        <v>2.3736250004731119E-2</v>
      </c>
      <c r="O194">
        <f t="shared" si="37"/>
        <v>-7.4812935385850862E-4</v>
      </c>
      <c r="P194">
        <f t="shared" si="36"/>
        <v>2.292884186331683E-2</v>
      </c>
      <c r="Q194" s="13">
        <f t="shared" si="38"/>
        <v>38177.145600000003</v>
      </c>
      <c r="R194" s="3">
        <f>R$17</f>
        <v>1</v>
      </c>
      <c r="T194" s="19">
        <f>G194</f>
        <v>2.3736250004731119E-2</v>
      </c>
      <c r="U194" s="3" t="str">
        <f t="shared" si="42"/>
        <v/>
      </c>
      <c r="V194" s="3">
        <f t="shared" si="43"/>
        <v>6.5190790682207654E-7</v>
      </c>
      <c r="W194" s="41"/>
    </row>
    <row r="195" spans="1:25" x14ac:dyDescent="0.2">
      <c r="A195" s="37" t="s">
        <v>73</v>
      </c>
      <c r="B195" s="38" t="s">
        <v>18</v>
      </c>
      <c r="C195" s="42">
        <v>53216.449000000001</v>
      </c>
      <c r="D195" s="37" t="s">
        <v>74</v>
      </c>
      <c r="E195" s="19">
        <f t="shared" si="34"/>
        <v>-281.99524383067745</v>
      </c>
      <c r="F195">
        <f t="shared" si="35"/>
        <v>-282</v>
      </c>
      <c r="G195" s="19">
        <f t="shared" si="47"/>
        <v>7.3350000020582229E-3</v>
      </c>
      <c r="I195">
        <f>G195</f>
        <v>7.3350000020582229E-3</v>
      </c>
      <c r="O195">
        <f t="shared" si="37"/>
        <v>-6.7179020484650284E-4</v>
      </c>
      <c r="P195">
        <f t="shared" si="36"/>
        <v>2.2861031661004793E-2</v>
      </c>
      <c r="Q195" s="13">
        <f t="shared" si="38"/>
        <v>38197.949000000001</v>
      </c>
      <c r="R195" s="3">
        <f>R$16</f>
        <v>0.1</v>
      </c>
      <c r="U195" s="3" t="str">
        <f t="shared" si="42"/>
        <v/>
      </c>
      <c r="V195" s="3" t="str">
        <f t="shared" si="43"/>
        <v/>
      </c>
      <c r="W195" s="41">
        <v>-5.2974999998696148E-3</v>
      </c>
    </row>
    <row r="196" spans="1:25" x14ac:dyDescent="0.2">
      <c r="A196" s="22" t="s">
        <v>61</v>
      </c>
      <c r="B196" s="33" t="s">
        <v>19</v>
      </c>
      <c r="C196" s="34">
        <v>53223.405100000004</v>
      </c>
      <c r="D196" s="34">
        <v>8.9999999999999998E-4</v>
      </c>
      <c r="E196" s="19">
        <f t="shared" si="34"/>
        <v>-277.48476129184724</v>
      </c>
      <c r="F196">
        <f t="shared" si="35"/>
        <v>-277.5</v>
      </c>
      <c r="G196" s="19">
        <f t="shared" si="47"/>
        <v>2.350125000521075E-2</v>
      </c>
      <c r="J196">
        <f>G196</f>
        <v>2.350125000521075E-2</v>
      </c>
      <c r="O196">
        <f t="shared" si="37"/>
        <v>-6.461415470588993E-4</v>
      </c>
      <c r="P196">
        <f t="shared" si="36"/>
        <v>2.2838248584482204E-2</v>
      </c>
      <c r="Q196" s="13">
        <f t="shared" si="38"/>
        <v>38204.905100000004</v>
      </c>
      <c r="R196" s="3">
        <f>R$17</f>
        <v>1</v>
      </c>
      <c r="T196" s="19">
        <f>G196</f>
        <v>2.350125000521075E-2</v>
      </c>
      <c r="U196" s="3" t="str">
        <f t="shared" si="42"/>
        <v/>
      </c>
      <c r="V196" s="3">
        <f t="shared" si="43"/>
        <v>4.3957088388806998E-7</v>
      </c>
      <c r="W196" s="41"/>
      <c r="X196" s="3"/>
    </row>
    <row r="197" spans="1:25" x14ac:dyDescent="0.2">
      <c r="A197" s="22" t="s">
        <v>61</v>
      </c>
      <c r="B197" s="3" t="s">
        <v>19</v>
      </c>
      <c r="C197" s="19">
        <v>53257.333200000001</v>
      </c>
      <c r="D197" s="19">
        <v>6.9999999999999999E-4</v>
      </c>
      <c r="E197" s="19">
        <f t="shared" si="34"/>
        <v>-255.48506280769553</v>
      </c>
      <c r="F197">
        <f t="shared" si="35"/>
        <v>-255.5</v>
      </c>
      <c r="G197" s="19">
        <f t="shared" si="47"/>
        <v>2.3036250000586733E-2</v>
      </c>
      <c r="J197">
        <f>G197</f>
        <v>2.3036250000586733E-2</v>
      </c>
      <c r="O197">
        <f t="shared" si="37"/>
        <v>-5.1930111212454381E-4</v>
      </c>
      <c r="P197">
        <f t="shared" si="36"/>
        <v>2.2725579322831244E-2</v>
      </c>
      <c r="Q197" s="13">
        <f t="shared" si="38"/>
        <v>38238.833200000001</v>
      </c>
      <c r="R197" s="3">
        <f>R$17</f>
        <v>1</v>
      </c>
      <c r="T197" s="19">
        <f>G197</f>
        <v>2.3036250000586733E-2</v>
      </c>
      <c r="U197" s="3" t="str">
        <f t="shared" si="42"/>
        <v/>
      </c>
      <c r="V197" s="3">
        <f t="shared" si="43"/>
        <v>9.6516270017055275E-8</v>
      </c>
      <c r="W197" s="41"/>
    </row>
    <row r="198" spans="1:25" x14ac:dyDescent="0.2">
      <c r="A198" s="62" t="s">
        <v>655</v>
      </c>
      <c r="B198" s="63" t="s">
        <v>19</v>
      </c>
      <c r="C198" s="64">
        <v>53259.622499999998</v>
      </c>
      <c r="D198" s="64" t="s">
        <v>74</v>
      </c>
      <c r="E198" s="19">
        <f t="shared" si="34"/>
        <v>-254.00063221064767</v>
      </c>
      <c r="F198">
        <f t="shared" si="35"/>
        <v>-254</v>
      </c>
      <c r="G198" s="19">
        <f t="shared" si="47"/>
        <v>-9.7500000265426934E-4</v>
      </c>
      <c r="J198">
        <f>G198</f>
        <v>-9.7500000265426934E-4</v>
      </c>
      <c r="O198">
        <f t="shared" si="37"/>
        <v>-5.1056579002593805E-4</v>
      </c>
      <c r="P198">
        <f t="shared" si="36"/>
        <v>2.2717819949476505E-2</v>
      </c>
      <c r="Q198" s="13">
        <f t="shared" si="38"/>
        <v>38241.122499999998</v>
      </c>
      <c r="R198" s="3">
        <f>R$17</f>
        <v>1</v>
      </c>
      <c r="S198" s="19">
        <f>G198</f>
        <v>-9.7500000265426934E-4</v>
      </c>
      <c r="U198" s="3">
        <f t="shared" si="42"/>
        <v>2.1569913785969805E-7</v>
      </c>
      <c r="V198" s="3" t="str">
        <f t="shared" si="43"/>
        <v/>
      </c>
      <c r="W198" s="41"/>
      <c r="X198" s="3"/>
    </row>
    <row r="199" spans="1:25" x14ac:dyDescent="0.2">
      <c r="A199" s="77" t="s">
        <v>1027</v>
      </c>
      <c r="B199" s="48"/>
      <c r="C199" s="47">
        <v>53516.423600000002</v>
      </c>
      <c r="D199" s="47">
        <v>2.9999999999999997E-4</v>
      </c>
      <c r="E199" s="19">
        <f t="shared" si="34"/>
        <v>-87.485361081435641</v>
      </c>
      <c r="F199">
        <f t="shared" si="35"/>
        <v>-87.5</v>
      </c>
      <c r="G199" s="19">
        <f t="shared" si="47"/>
        <v>2.2576250004931353E-2</v>
      </c>
      <c r="K199">
        <f>G199</f>
        <v>2.2576250004931353E-2</v>
      </c>
      <c r="O199">
        <f t="shared" si="37"/>
        <v>5.2605357305090389E-4</v>
      </c>
      <c r="P199">
        <f t="shared" si="36"/>
        <v>2.1797016277434508E-2</v>
      </c>
      <c r="Q199" s="13">
        <f t="shared" si="38"/>
        <v>38497.923600000002</v>
      </c>
      <c r="R199" s="3">
        <f>R$18</f>
        <v>1</v>
      </c>
      <c r="T199" s="19">
        <f>G199</f>
        <v>2.2576250004931353E-2</v>
      </c>
      <c r="U199" s="3" t="str">
        <f t="shared" si="42"/>
        <v/>
      </c>
      <c r="V199" s="3">
        <f t="shared" si="43"/>
        <v>6.0720520206862683E-7</v>
      </c>
      <c r="W199" s="41"/>
    </row>
    <row r="200" spans="1:25" x14ac:dyDescent="0.2">
      <c r="A200" s="77" t="s">
        <v>1027</v>
      </c>
      <c r="B200" s="48"/>
      <c r="C200" s="47">
        <v>53543.3891</v>
      </c>
      <c r="D200" s="47">
        <v>1E-4</v>
      </c>
      <c r="E200" s="19">
        <f t="shared" si="34"/>
        <v>-70.000359873752217</v>
      </c>
      <c r="F200">
        <f t="shared" si="35"/>
        <v>-70</v>
      </c>
      <c r="G200" s="19">
        <f t="shared" si="47"/>
        <v>-5.5499999871244654E-4</v>
      </c>
      <c r="K200">
        <f>G200</f>
        <v>-5.5499999871244654E-4</v>
      </c>
      <c r="O200">
        <f t="shared" si="37"/>
        <v>6.424712737999605E-4</v>
      </c>
      <c r="P200">
        <f t="shared" si="36"/>
        <v>2.1693605276098163E-2</v>
      </c>
      <c r="Q200" s="13">
        <f t="shared" si="38"/>
        <v>38524.8891</v>
      </c>
      <c r="R200" s="3">
        <f>R$18</f>
        <v>1</v>
      </c>
      <c r="S200" s="19">
        <f>G200</f>
        <v>-5.5499999871244654E-4</v>
      </c>
      <c r="U200" s="3">
        <f t="shared" si="42"/>
        <v>1.4339374484924834E-6</v>
      </c>
      <c r="V200" s="3" t="str">
        <f t="shared" si="43"/>
        <v/>
      </c>
      <c r="W200" s="41"/>
    </row>
    <row r="201" spans="1:25" x14ac:dyDescent="0.2">
      <c r="A201" s="62" t="s">
        <v>655</v>
      </c>
      <c r="B201" s="63" t="s">
        <v>18</v>
      </c>
      <c r="C201" s="64">
        <v>53599.703099999999</v>
      </c>
      <c r="D201" s="64" t="s">
        <v>74</v>
      </c>
      <c r="E201" s="19">
        <f t="shared" si="34"/>
        <v>-33.485169797190871</v>
      </c>
      <c r="F201">
        <f t="shared" si="35"/>
        <v>-33.5</v>
      </c>
      <c r="G201" s="19">
        <f t="shared" si="47"/>
        <v>2.2871249995660037E-2</v>
      </c>
      <c r="J201">
        <f>G201</f>
        <v>2.2871249995660037E-2</v>
      </c>
      <c r="O201">
        <f t="shared" si="37"/>
        <v>8.8966543523528833E-4</v>
      </c>
      <c r="P201">
        <f t="shared" si="36"/>
        <v>2.1474028737530151E-2</v>
      </c>
      <c r="Q201" s="13">
        <f t="shared" si="38"/>
        <v>38581.203099999999</v>
      </c>
      <c r="R201" s="3">
        <f>R$17</f>
        <v>1</v>
      </c>
      <c r="T201" s="19">
        <f>G201</f>
        <v>2.2871249995660037E-2</v>
      </c>
      <c r="U201" s="3" t="str">
        <f t="shared" si="42"/>
        <v/>
      </c>
      <c r="V201" s="3">
        <f t="shared" si="43"/>
        <v>1.9522272441700616E-6</v>
      </c>
      <c r="W201" s="41"/>
    </row>
    <row r="202" spans="1:25" x14ac:dyDescent="0.2">
      <c r="A202" s="22" t="s">
        <v>61</v>
      </c>
      <c r="B202" s="18"/>
      <c r="C202" s="19">
        <v>53600.4516</v>
      </c>
      <c r="D202" s="19">
        <v>5.9999999999999995E-4</v>
      </c>
      <c r="E202" s="19">
        <f t="shared" si="34"/>
        <v>-32.999826547335381</v>
      </c>
      <c r="F202">
        <f t="shared" si="35"/>
        <v>-33</v>
      </c>
      <c r="G202" s="19">
        <f t="shared" si="47"/>
        <v>2.6749999960884452E-4</v>
      </c>
      <c r="J202">
        <f>G202</f>
        <v>2.6749999960884452E-4</v>
      </c>
      <c r="O202">
        <f t="shared" si="37"/>
        <v>8.9309231447830262E-4</v>
      </c>
      <c r="P202">
        <f t="shared" si="36"/>
        <v>2.1470984724362919E-2</v>
      </c>
      <c r="Q202" s="13">
        <f t="shared" si="38"/>
        <v>38581.9516</v>
      </c>
      <c r="R202" s="3">
        <f>R$17</f>
        <v>1</v>
      </c>
      <c r="S202" s="19">
        <f>G202</f>
        <v>2.6749999960884452E-4</v>
      </c>
      <c r="U202" s="3">
        <f t="shared" si="42"/>
        <v>3.9136574442372718E-7</v>
      </c>
      <c r="V202" s="3" t="str">
        <f t="shared" si="43"/>
        <v/>
      </c>
      <c r="W202" s="41"/>
    </row>
    <row r="203" spans="1:25" x14ac:dyDescent="0.2">
      <c r="A203" s="77" t="s">
        <v>1027</v>
      </c>
      <c r="B203" s="48"/>
      <c r="C203" s="47">
        <v>53607.41302</v>
      </c>
      <c r="D203" s="47">
        <v>8.0000000000000007E-5</v>
      </c>
      <c r="E203" s="19">
        <f t="shared" si="34"/>
        <v>-28.485894407853738</v>
      </c>
      <c r="F203">
        <f t="shared" si="35"/>
        <v>-28.5</v>
      </c>
      <c r="G203" s="19">
        <f t="shared" si="47"/>
        <v>2.1753749999334104E-2</v>
      </c>
      <c r="K203">
        <f>G203</f>
        <v>2.1753749999334104E-2</v>
      </c>
      <c r="O203">
        <f t="shared" si="37"/>
        <v>9.2398325172137613E-4</v>
      </c>
      <c r="P203">
        <f t="shared" si="36"/>
        <v>2.1443545058985828E-2</v>
      </c>
      <c r="Q203" s="13">
        <f t="shared" si="38"/>
        <v>38588.91302</v>
      </c>
      <c r="R203" s="3">
        <f>R$18</f>
        <v>1</v>
      </c>
      <c r="T203" s="19">
        <f>G203</f>
        <v>2.1753749999334104E-2</v>
      </c>
      <c r="U203" s="3" t="str">
        <f t="shared" si="42"/>
        <v/>
      </c>
      <c r="V203" s="3">
        <f t="shared" si="43"/>
        <v>9.6227105016477692E-8</v>
      </c>
      <c r="W203" s="41"/>
      <c r="Y203" s="3">
        <f>IF(F203=INT(F203),1,2)</f>
        <v>2</v>
      </c>
    </row>
    <row r="204" spans="1:25" x14ac:dyDescent="0.2">
      <c r="A204" s="77" t="s">
        <v>1027</v>
      </c>
      <c r="B204" s="48"/>
      <c r="C204" s="47">
        <v>53613.582199999997</v>
      </c>
      <c r="D204" s="47">
        <v>1E-4</v>
      </c>
      <c r="E204" s="19">
        <f t="shared" si="34"/>
        <v>-24.485667460444169</v>
      </c>
      <c r="F204">
        <f t="shared" si="35"/>
        <v>-24.5</v>
      </c>
      <c r="G204" s="19">
        <f t="shared" si="47"/>
        <v>2.2103749994130339E-2</v>
      </c>
      <c r="K204">
        <f>G204</f>
        <v>2.2103749994130339E-2</v>
      </c>
      <c r="O204">
        <f t="shared" si="37"/>
        <v>9.5151580321025872E-4</v>
      </c>
      <c r="P204">
        <f t="shared" si="36"/>
        <v>2.141908856568206E-2</v>
      </c>
      <c r="Q204" s="13">
        <f t="shared" si="38"/>
        <v>38595.082199999997</v>
      </c>
      <c r="R204" s="3">
        <f>R$18</f>
        <v>1</v>
      </c>
      <c r="T204" s="19">
        <f>G204</f>
        <v>2.2103749994130339E-2</v>
      </c>
      <c r="U204" s="3" t="str">
        <f t="shared" si="42"/>
        <v/>
      </c>
      <c r="V204" s="3">
        <f t="shared" si="43"/>
        <v>4.6876127160483915E-7</v>
      </c>
      <c r="W204" s="41"/>
    </row>
    <row r="205" spans="1:25" x14ac:dyDescent="0.2">
      <c r="A205" s="77" t="s">
        <v>1027</v>
      </c>
      <c r="B205" s="48"/>
      <c r="C205" s="47">
        <v>53651.344250000002</v>
      </c>
      <c r="D205" s="47">
        <v>8.0000000000000007E-5</v>
      </c>
      <c r="E205" s="19">
        <f t="shared" si="34"/>
        <v>4.5389483496630687E-5</v>
      </c>
      <c r="F205">
        <f t="shared" si="35"/>
        <v>0</v>
      </c>
      <c r="G205" s="19">
        <f t="shared" si="47"/>
        <v>7.0000001869630069E-5</v>
      </c>
      <c r="K205">
        <f>G205</f>
        <v>7.0000001869630069E-5</v>
      </c>
      <c r="O205">
        <f t="shared" si="37"/>
        <v>1.121660569618519E-3</v>
      </c>
      <c r="P205">
        <f t="shared" si="36"/>
        <v>2.126795312362121E-2</v>
      </c>
      <c r="Q205" s="13">
        <f t="shared" si="38"/>
        <v>38632.844250000002</v>
      </c>
      <c r="R205" s="3">
        <f>R$18</f>
        <v>1</v>
      </c>
      <c r="S205" s="19">
        <f>G205</f>
        <v>7.0000001869630069E-5</v>
      </c>
      <c r="U205" s="3">
        <f t="shared" si="42"/>
        <v>1.1059899497579155E-6</v>
      </c>
      <c r="V205" s="3" t="str">
        <f t="shared" si="43"/>
        <v/>
      </c>
      <c r="W205" s="41"/>
    </row>
    <row r="206" spans="1:25" x14ac:dyDescent="0.2">
      <c r="A206" s="22" t="s">
        <v>62</v>
      </c>
      <c r="B206" s="5" t="s">
        <v>19</v>
      </c>
      <c r="C206" s="34">
        <v>53658.306400000001</v>
      </c>
      <c r="D206" s="34">
        <v>4.0000000000000002E-4</v>
      </c>
      <c r="E206" s="19">
        <f t="shared" si="34"/>
        <v>4.5144508764230835</v>
      </c>
      <c r="F206">
        <f t="shared" si="35"/>
        <v>4.5</v>
      </c>
      <c r="G206" s="19">
        <f t="shared" si="47"/>
        <v>2.2286250001343433E-2</v>
      </c>
      <c r="J206">
        <f>G206</f>
        <v>2.2286250001343433E-2</v>
      </c>
      <c r="O206">
        <f t="shared" si="37"/>
        <v>1.1531914722004658E-3</v>
      </c>
      <c r="P206">
        <f t="shared" si="36"/>
        <v>2.1239944992657807E-2</v>
      </c>
      <c r="Q206" s="13">
        <f t="shared" si="38"/>
        <v>38639.806400000001</v>
      </c>
      <c r="R206" s="3">
        <f>R$17</f>
        <v>1</v>
      </c>
      <c r="T206" s="19">
        <f>G206</f>
        <v>2.2286250001343433E-2</v>
      </c>
      <c r="U206" s="3" t="str">
        <f t="shared" si="42"/>
        <v/>
      </c>
      <c r="V206" s="3">
        <f t="shared" si="43"/>
        <v>1.0947541712006278E-6</v>
      </c>
      <c r="W206" s="41"/>
    </row>
    <row r="207" spans="1:25" x14ac:dyDescent="0.2">
      <c r="A207" s="62" t="s">
        <v>655</v>
      </c>
      <c r="B207" s="63" t="s">
        <v>19</v>
      </c>
      <c r="C207" s="64">
        <v>53677.561500000003</v>
      </c>
      <c r="D207" s="64" t="s">
        <v>74</v>
      </c>
      <c r="E207" s="19">
        <f t="shared" si="34"/>
        <v>16.99986545260828</v>
      </c>
      <c r="F207">
        <f t="shared" si="35"/>
        <v>17</v>
      </c>
      <c r="G207" s="19">
        <f t="shared" si="47"/>
        <v>-2.0749999384861439E-4</v>
      </c>
      <c r="J207">
        <f>G207</f>
        <v>-2.0749999384861439E-4</v>
      </c>
      <c r="O207">
        <f t="shared" si="37"/>
        <v>1.2412288492161059E-3</v>
      </c>
      <c r="P207">
        <f t="shared" si="36"/>
        <v>2.1161743540012417E-2</v>
      </c>
      <c r="Q207" s="13">
        <f t="shared" si="38"/>
        <v>38659.061500000003</v>
      </c>
      <c r="R207" s="3">
        <f>R$17</f>
        <v>1</v>
      </c>
      <c r="S207" s="19">
        <f>G207</f>
        <v>-2.0749999384861439E-4</v>
      </c>
      <c r="U207" s="3">
        <f t="shared" si="42"/>
        <v>2.0988152607276428E-6</v>
      </c>
      <c r="V207" s="3" t="str">
        <f t="shared" si="43"/>
        <v/>
      </c>
      <c r="W207" s="41"/>
    </row>
    <row r="208" spans="1:25" x14ac:dyDescent="0.2">
      <c r="A208" s="77" t="s">
        <v>1027</v>
      </c>
      <c r="B208" s="48"/>
      <c r="C208" s="47">
        <v>53746.2111</v>
      </c>
      <c r="D208" s="47">
        <v>1E-4</v>
      </c>
      <c r="E208" s="19">
        <f t="shared" si="34"/>
        <v>61.513719781547159</v>
      </c>
      <c r="F208">
        <f t="shared" si="35"/>
        <v>61.5</v>
      </c>
      <c r="G208" s="19">
        <f t="shared" si="47"/>
        <v>2.1158750001632143E-2</v>
      </c>
      <c r="K208">
        <f>G208</f>
        <v>2.1158750001632143E-2</v>
      </c>
      <c r="O208">
        <f t="shared" si="37"/>
        <v>1.5599579428179529E-3</v>
      </c>
      <c r="P208">
        <f t="shared" si="36"/>
        <v>2.0878624267665347E-2</v>
      </c>
      <c r="Q208" s="13">
        <f t="shared" si="38"/>
        <v>38727.7111</v>
      </c>
      <c r="R208" s="3">
        <f>R$18</f>
        <v>1</v>
      </c>
      <c r="T208" s="19">
        <f>G208</f>
        <v>2.1158750001632143E-2</v>
      </c>
      <c r="U208" s="3" t="str">
        <f t="shared" si="42"/>
        <v/>
      </c>
      <c r="V208" s="3">
        <f t="shared" si="43"/>
        <v>7.8470426830436274E-8</v>
      </c>
      <c r="W208" s="41"/>
    </row>
    <row r="209" spans="1:23" x14ac:dyDescent="0.2">
      <c r="A209" s="77" t="s">
        <v>1027</v>
      </c>
      <c r="B209" s="48"/>
      <c r="C209" s="47">
        <v>53913.520400000001</v>
      </c>
      <c r="D209" s="47">
        <v>2.0000000000000001E-4</v>
      </c>
      <c r="E209" s="19">
        <f t="shared" si="34"/>
        <v>170.00061275801161</v>
      </c>
      <c r="F209">
        <f t="shared" si="35"/>
        <v>170</v>
      </c>
      <c r="G209" s="19">
        <f t="shared" si="47"/>
        <v>9.4499999977415428E-4</v>
      </c>
      <c r="K209">
        <f>G209</f>
        <v>9.4499999977415428E-4</v>
      </c>
      <c r="O209">
        <f t="shared" si="37"/>
        <v>2.3705449868050271E-3</v>
      </c>
      <c r="P209">
        <f t="shared" si="36"/>
        <v>2.0158599586284166E-2</v>
      </c>
      <c r="Q209" s="13">
        <f t="shared" si="38"/>
        <v>38895.020400000001</v>
      </c>
      <c r="R209" s="3">
        <f>R$18</f>
        <v>1</v>
      </c>
      <c r="S209" s="19">
        <f>G209</f>
        <v>9.4499999977415428E-4</v>
      </c>
      <c r="U209" s="3">
        <f t="shared" si="42"/>
        <v>2.0321785100488513E-6</v>
      </c>
      <c r="V209" s="3" t="str">
        <f t="shared" si="43"/>
        <v/>
      </c>
      <c r="W209" s="41"/>
    </row>
    <row r="210" spans="1:23" x14ac:dyDescent="0.2">
      <c r="A210" s="77" t="s">
        <v>1027</v>
      </c>
      <c r="B210" s="48"/>
      <c r="C210" s="47">
        <v>53920.480100000001</v>
      </c>
      <c r="D210" s="47">
        <v>2.9999999999999997E-4</v>
      </c>
      <c r="E210" s="19">
        <f t="shared" si="34"/>
        <v>174.51342961307128</v>
      </c>
      <c r="F210">
        <f t="shared" si="35"/>
        <v>174.5</v>
      </c>
      <c r="G210" s="19">
        <f t="shared" si="47"/>
        <v>2.0711249999294523E-2</v>
      </c>
      <c r="K210">
        <f>G210</f>
        <v>2.0711249999294523E-2</v>
      </c>
      <c r="O210">
        <f t="shared" si="37"/>
        <v>2.4051490711902157E-3</v>
      </c>
      <c r="P210">
        <f t="shared" si="36"/>
        <v>2.012786162295406E-2</v>
      </c>
      <c r="Q210" s="13">
        <f t="shared" si="38"/>
        <v>38901.980100000001</v>
      </c>
      <c r="R210" s="3">
        <f>R$18</f>
        <v>1</v>
      </c>
      <c r="T210" s="19">
        <f>G210</f>
        <v>2.0711249999294523E-2</v>
      </c>
      <c r="U210" s="3" t="str">
        <f t="shared" si="42"/>
        <v/>
      </c>
      <c r="V210" s="3">
        <f t="shared" si="43"/>
        <v>3.4034199764916158E-7</v>
      </c>
      <c r="W210" s="41"/>
    </row>
    <row r="211" spans="1:23" x14ac:dyDescent="0.2">
      <c r="A211" s="77" t="s">
        <v>1027</v>
      </c>
      <c r="B211" s="48"/>
      <c r="C211" s="47">
        <v>53987.546699999999</v>
      </c>
      <c r="D211" s="47">
        <v>5.0000000000000001E-4</v>
      </c>
      <c r="E211" s="19">
        <f t="shared" si="34"/>
        <v>218.0008332212098</v>
      </c>
      <c r="F211">
        <f t="shared" si="35"/>
        <v>218</v>
      </c>
      <c r="G211" s="19">
        <f t="shared" si="47"/>
        <v>1.2849999984609894E-3</v>
      </c>
      <c r="K211">
        <f>G211</f>
        <v>1.2849999984609894E-3</v>
      </c>
      <c r="O211">
        <f t="shared" si="37"/>
        <v>2.7435346738274302E-3</v>
      </c>
      <c r="P211">
        <f t="shared" si="36"/>
        <v>1.9827281953527807E-2</v>
      </c>
      <c r="Q211" s="13">
        <f t="shared" si="38"/>
        <v>38969.046699999999</v>
      </c>
      <c r="R211" s="3">
        <f>R$18</f>
        <v>1</v>
      </c>
      <c r="S211" s="19">
        <f>G211</f>
        <v>1.2849999984609894E-3</v>
      </c>
      <c r="U211" s="3">
        <f t="shared" si="42"/>
        <v>2.1273233992462886E-6</v>
      </c>
      <c r="V211" s="3" t="str">
        <f t="shared" si="43"/>
        <v/>
      </c>
      <c r="W211" s="41"/>
    </row>
    <row r="212" spans="1:23" x14ac:dyDescent="0.2">
      <c r="A212" s="62" t="s">
        <v>655</v>
      </c>
      <c r="B212" s="63" t="s">
        <v>19</v>
      </c>
      <c r="C212" s="64">
        <v>54016.8482</v>
      </c>
      <c r="D212" s="64" t="s">
        <v>74</v>
      </c>
      <c r="E212" s="19">
        <f t="shared" si="34"/>
        <v>237.00054629484055</v>
      </c>
      <c r="F212">
        <f t="shared" si="35"/>
        <v>237</v>
      </c>
      <c r="G212" s="19">
        <f t="shared" si="47"/>
        <v>8.4249999781604856E-4</v>
      </c>
      <c r="J212">
        <f>G212</f>
        <v>8.4249999781604856E-4</v>
      </c>
      <c r="O212">
        <f t="shared" si="37"/>
        <v>2.8935002749167858E-3</v>
      </c>
      <c r="P212">
        <f t="shared" si="36"/>
        <v>1.9694071171362602E-2</v>
      </c>
      <c r="Q212" s="13">
        <f t="shared" si="38"/>
        <v>38998.3482</v>
      </c>
      <c r="R212" s="3">
        <f>R$17</f>
        <v>1</v>
      </c>
      <c r="S212" s="19">
        <f>G212</f>
        <v>8.4249999781604856E-4</v>
      </c>
      <c r="U212" s="3">
        <f t="shared" si="42"/>
        <v>4.2066021366673008E-6</v>
      </c>
      <c r="V212" s="3" t="str">
        <f t="shared" si="43"/>
        <v/>
      </c>
      <c r="W212" s="41"/>
    </row>
    <row r="213" spans="1:23" x14ac:dyDescent="0.2">
      <c r="A213" s="26" t="s">
        <v>64</v>
      </c>
      <c r="B213" s="28" t="s">
        <v>19</v>
      </c>
      <c r="C213" s="29">
        <v>54096.289199999999</v>
      </c>
      <c r="D213" s="29">
        <v>4.0000000000000002E-4</v>
      </c>
      <c r="E213" s="19">
        <f t="shared" ref="E213:E276" si="48">+(C213-C$7)/C$8</f>
        <v>288.51177289696699</v>
      </c>
      <c r="F213">
        <f t="shared" ref="F213:F276" si="49">ROUND(2*E213,0)/2</f>
        <v>288.5</v>
      </c>
      <c r="G213" s="19">
        <f t="shared" si="47"/>
        <v>1.8156250000174623E-2</v>
      </c>
      <c r="K213">
        <f>G213</f>
        <v>1.8156250000174623E-2</v>
      </c>
      <c r="O213">
        <f t="shared" si="37"/>
        <v>3.3063872992422187E-3</v>
      </c>
      <c r="P213">
        <f t="shared" ref="P213:P276" si="50">V$3*SIN((2*PI()/U$4)*($F213-U$5))+U$6</f>
        <v>1.932731370793948E-2</v>
      </c>
      <c r="Q213" s="13">
        <f t="shared" si="38"/>
        <v>39077.789199999999</v>
      </c>
      <c r="R213" s="3">
        <f>R$18</f>
        <v>1</v>
      </c>
      <c r="T213" s="19">
        <f>G213</f>
        <v>1.8156250000174623E-2</v>
      </c>
      <c r="U213" s="3" t="str">
        <f t="shared" si="42"/>
        <v/>
      </c>
      <c r="V213" s="3">
        <f t="shared" si="43"/>
        <v>1.3713902076439746E-6</v>
      </c>
      <c r="W213" s="41"/>
    </row>
    <row r="214" spans="1:23" x14ac:dyDescent="0.2">
      <c r="A214" s="25" t="s">
        <v>63</v>
      </c>
      <c r="B214" s="30" t="s">
        <v>18</v>
      </c>
      <c r="C214" s="29">
        <v>54123.262999999999</v>
      </c>
      <c r="D214" s="29">
        <v>3.3999999999999998E-3</v>
      </c>
      <c r="E214" s="19">
        <f t="shared" si="48"/>
        <v>306.00215600040787</v>
      </c>
      <c r="F214">
        <f t="shared" si="49"/>
        <v>306</v>
      </c>
      <c r="G214" s="19">
        <f t="shared" si="47"/>
        <v>3.3249999978579581E-3</v>
      </c>
      <c r="J214">
        <f>G214</f>
        <v>3.3249999978579581E-3</v>
      </c>
      <c r="O214">
        <f t="shared" ref="O214:O277" si="51">U$3*SIN((2*PI()/U$4)*(F214-U$5))+U$6</f>
        <v>3.4487608249625934E-3</v>
      </c>
      <c r="P214">
        <f t="shared" si="50"/>
        <v>1.9200846780970483E-2</v>
      </c>
      <c r="Q214" s="13">
        <f t="shared" si="38"/>
        <v>39104.762999999999</v>
      </c>
      <c r="R214" s="3">
        <f>R$17</f>
        <v>1</v>
      </c>
      <c r="S214" s="19">
        <f>G214</f>
        <v>3.3249999978579581E-3</v>
      </c>
      <c r="U214" s="3">
        <f t="shared" si="42"/>
        <v>1.5316742325623435E-8</v>
      </c>
      <c r="V214" s="3" t="str">
        <f t="shared" si="43"/>
        <v/>
      </c>
      <c r="W214" s="41"/>
    </row>
    <row r="215" spans="1:23" x14ac:dyDescent="0.2">
      <c r="A215" s="25" t="s">
        <v>63</v>
      </c>
      <c r="B215" s="30" t="s">
        <v>18</v>
      </c>
      <c r="C215" s="29">
        <v>54126.346400000002</v>
      </c>
      <c r="D215" s="29">
        <v>2.0000000000000001E-4</v>
      </c>
      <c r="E215" s="19">
        <f t="shared" si="48"/>
        <v>308.00149785291677</v>
      </c>
      <c r="F215">
        <f t="shared" si="49"/>
        <v>308</v>
      </c>
      <c r="G215" s="19">
        <f t="shared" si="47"/>
        <v>2.3100000034901313E-3</v>
      </c>
      <c r="J215">
        <f>G215</f>
        <v>2.3100000034901313E-3</v>
      </c>
      <c r="O215">
        <f t="shared" si="51"/>
        <v>3.4650975154914346E-3</v>
      </c>
      <c r="P215">
        <f t="shared" si="50"/>
        <v>1.9186335297620104E-2</v>
      </c>
      <c r="Q215" s="13">
        <f t="shared" si="38"/>
        <v>39107.846400000002</v>
      </c>
      <c r="R215" s="3">
        <f>R$17</f>
        <v>1</v>
      </c>
      <c r="S215" s="19">
        <f>G215</f>
        <v>2.3100000034901313E-3</v>
      </c>
      <c r="U215" s="3">
        <f t="shared" si="42"/>
        <v>1.3342502622316009E-6</v>
      </c>
      <c r="V215" s="3" t="str">
        <f t="shared" si="43"/>
        <v/>
      </c>
      <c r="W215" s="41"/>
    </row>
    <row r="216" spans="1:23" x14ac:dyDescent="0.2">
      <c r="A216" s="62" t="s">
        <v>727</v>
      </c>
      <c r="B216" s="63" t="s">
        <v>18</v>
      </c>
      <c r="C216" s="64">
        <v>54199.618900000001</v>
      </c>
      <c r="D216" s="64" t="s">
        <v>74</v>
      </c>
      <c r="E216" s="19">
        <f t="shared" si="48"/>
        <v>355.51293843403124</v>
      </c>
      <c r="F216">
        <f t="shared" si="49"/>
        <v>355.5</v>
      </c>
      <c r="G216" s="19">
        <f t="shared" si="47"/>
        <v>1.9953750001150183E-2</v>
      </c>
      <c r="K216">
        <f>G216</f>
        <v>1.9953750001150183E-2</v>
      </c>
      <c r="O216">
        <f t="shared" si="51"/>
        <v>3.8569525261239034E-3</v>
      </c>
      <c r="P216">
        <f t="shared" si="50"/>
        <v>1.8838260058481739E-2</v>
      </c>
      <c r="Q216" s="13">
        <f t="shared" si="38"/>
        <v>39181.118900000001</v>
      </c>
      <c r="R216" s="3">
        <f>R$18</f>
        <v>1</v>
      </c>
      <c r="T216" s="19">
        <f>G216</f>
        <v>1.9953750001150183E-2</v>
      </c>
      <c r="U216" s="3" t="str">
        <f t="shared" si="42"/>
        <v/>
      </c>
      <c r="V216" s="3">
        <f t="shared" si="43"/>
        <v>1.2443178121944486E-6</v>
      </c>
      <c r="W216" s="41"/>
    </row>
    <row r="217" spans="1:23" x14ac:dyDescent="0.2">
      <c r="A217" s="62" t="s">
        <v>727</v>
      </c>
      <c r="B217" s="63" t="s">
        <v>19</v>
      </c>
      <c r="C217" s="64">
        <v>54223.5046</v>
      </c>
      <c r="D217" s="64" t="s">
        <v>74</v>
      </c>
      <c r="E217" s="19">
        <f t="shared" si="48"/>
        <v>371.00093210543986</v>
      </c>
      <c r="F217">
        <f t="shared" si="49"/>
        <v>371</v>
      </c>
      <c r="G217" s="19">
        <f t="shared" ref="G217:G248" si="52">+C217-(C$7+F217*C$8)</f>
        <v>1.4375000027939677E-3</v>
      </c>
      <c r="K217">
        <f>G217</f>
        <v>1.4375000027939677E-3</v>
      </c>
      <c r="O217">
        <f t="shared" si="51"/>
        <v>3.9863885538781191E-3</v>
      </c>
      <c r="P217">
        <f t="shared" si="50"/>
        <v>1.8723285195098083E-2</v>
      </c>
      <c r="Q217" s="13">
        <f t="shared" si="38"/>
        <v>39205.0046</v>
      </c>
      <c r="R217" s="3">
        <f>R$18</f>
        <v>1</v>
      </c>
      <c r="S217" s="19">
        <f>G217</f>
        <v>1.4375000027939677E-3</v>
      </c>
      <c r="U217" s="3">
        <f t="shared" si="42"/>
        <v>6.4968328458478645E-6</v>
      </c>
      <c r="V217" s="3" t="str">
        <f t="shared" si="43"/>
        <v/>
      </c>
      <c r="W217" s="41"/>
    </row>
    <row r="218" spans="1:23" x14ac:dyDescent="0.2">
      <c r="A218" s="31" t="s">
        <v>67</v>
      </c>
      <c r="B218" s="32" t="s">
        <v>19</v>
      </c>
      <c r="C218" s="43">
        <v>54298.318500000001</v>
      </c>
      <c r="D218" s="31">
        <v>2.0000000000000001E-4</v>
      </c>
      <c r="E218" s="19">
        <f t="shared" si="48"/>
        <v>419.51184908645638</v>
      </c>
      <c r="F218">
        <f t="shared" si="49"/>
        <v>419.5</v>
      </c>
      <c r="G218" s="19">
        <f t="shared" si="52"/>
        <v>1.8273749999934807E-2</v>
      </c>
      <c r="K218">
        <f>G218</f>
        <v>1.8273749999934807E-2</v>
      </c>
      <c r="O218">
        <f t="shared" si="51"/>
        <v>4.396188048809817E-3</v>
      </c>
      <c r="P218">
        <f t="shared" si="50"/>
        <v>1.8359270308656018E-2</v>
      </c>
      <c r="Q218" s="13">
        <f t="shared" ref="Q218:Q281" si="53">C218-15018.5</f>
        <v>39279.818500000001</v>
      </c>
      <c r="R218" s="3">
        <f>R$18</f>
        <v>1</v>
      </c>
      <c r="T218" s="19">
        <f>G218</f>
        <v>1.8273749999934807E-2</v>
      </c>
      <c r="U218" s="3" t="str">
        <f t="shared" si="42"/>
        <v/>
      </c>
      <c r="V218" s="3">
        <f t="shared" si="43"/>
        <v>7.3137232037711425E-9</v>
      </c>
    </row>
    <row r="219" spans="1:23" x14ac:dyDescent="0.2">
      <c r="A219" s="62" t="s">
        <v>655</v>
      </c>
      <c r="B219" s="63" t="s">
        <v>18</v>
      </c>
      <c r="C219" s="64">
        <v>54310.656499999997</v>
      </c>
      <c r="D219" s="64" t="s">
        <v>74</v>
      </c>
      <c r="E219" s="19">
        <f t="shared" si="48"/>
        <v>427.51206954965352</v>
      </c>
      <c r="F219">
        <f t="shared" si="49"/>
        <v>427.5</v>
      </c>
      <c r="G219" s="19">
        <f t="shared" si="52"/>
        <v>1.8613749998621643E-2</v>
      </c>
      <c r="J219">
        <f>G219</f>
        <v>1.8613749998621643E-2</v>
      </c>
      <c r="O219">
        <f t="shared" si="51"/>
        <v>4.4644630238858465E-3</v>
      </c>
      <c r="P219">
        <f t="shared" si="50"/>
        <v>1.8298623315171368E-2</v>
      </c>
      <c r="Q219" s="13">
        <f t="shared" si="53"/>
        <v>39292.156499999997</v>
      </c>
      <c r="R219" s="3">
        <f>R$17</f>
        <v>1</v>
      </c>
      <c r="T219" s="19">
        <f>G219</f>
        <v>1.8613749998621643E-2</v>
      </c>
      <c r="U219" s="3" t="str">
        <f t="shared" si="42"/>
        <v/>
      </c>
      <c r="V219" s="3">
        <f t="shared" si="43"/>
        <v>9.9304826622369481E-8</v>
      </c>
      <c r="W219" s="41"/>
    </row>
    <row r="220" spans="1:23" x14ac:dyDescent="0.2">
      <c r="A220" s="31" t="s">
        <v>67</v>
      </c>
      <c r="B220" s="32" t="s">
        <v>19</v>
      </c>
      <c r="C220" s="43">
        <v>54338.415000000001</v>
      </c>
      <c r="D220" s="31">
        <v>2.9999999999999997E-4</v>
      </c>
      <c r="E220" s="19">
        <f t="shared" si="48"/>
        <v>445.5112687495041</v>
      </c>
      <c r="F220">
        <f t="shared" si="49"/>
        <v>445.5</v>
      </c>
      <c r="G220" s="19">
        <f t="shared" si="52"/>
        <v>1.7378750002535526E-2</v>
      </c>
      <c r="K220">
        <f t="shared" ref="K220:K251" si="54">G220</f>
        <v>1.7378750002535526E-2</v>
      </c>
      <c r="O220">
        <f t="shared" si="51"/>
        <v>4.6187651471821739E-3</v>
      </c>
      <c r="P220">
        <f t="shared" si="50"/>
        <v>1.8161560506202205E-2</v>
      </c>
      <c r="Q220" s="13">
        <f t="shared" si="53"/>
        <v>39319.915000000001</v>
      </c>
      <c r="R220" s="3">
        <f t="shared" ref="R220:R251" si="55">R$18</f>
        <v>1</v>
      </c>
      <c r="T220" s="19">
        <f>G220</f>
        <v>1.7378750002535526E-2</v>
      </c>
      <c r="U220" s="3" t="str">
        <f t="shared" si="42"/>
        <v/>
      </c>
      <c r="V220" s="3">
        <f t="shared" si="43"/>
        <v>6.1279228465088071E-7</v>
      </c>
    </row>
    <row r="221" spans="1:23" x14ac:dyDescent="0.2">
      <c r="A221" s="62" t="s">
        <v>750</v>
      </c>
      <c r="B221" s="63" t="s">
        <v>19</v>
      </c>
      <c r="C221" s="64">
        <v>54348.425499999998</v>
      </c>
      <c r="D221" s="64" t="s">
        <v>74</v>
      </c>
      <c r="E221" s="19">
        <f t="shared" si="48"/>
        <v>452.00228892674789</v>
      </c>
      <c r="F221">
        <f t="shared" si="49"/>
        <v>452</v>
      </c>
      <c r="G221" s="19">
        <f t="shared" si="52"/>
        <v>3.5299999944982119E-3</v>
      </c>
      <c r="K221">
        <f t="shared" si="54"/>
        <v>3.5299999944982119E-3</v>
      </c>
      <c r="O221">
        <f t="shared" si="51"/>
        <v>4.6747149552284822E-3</v>
      </c>
      <c r="P221">
        <f t="shared" si="50"/>
        <v>1.8111861657681597E-2</v>
      </c>
      <c r="Q221" s="13">
        <f t="shared" si="53"/>
        <v>39329.925499999998</v>
      </c>
      <c r="R221" s="3">
        <f t="shared" si="55"/>
        <v>1</v>
      </c>
      <c r="S221" s="19">
        <f>G221</f>
        <v>3.5299999944982119E-3</v>
      </c>
      <c r="U221" s="3">
        <f t="shared" si="42"/>
        <v>1.3103723413197042E-6</v>
      </c>
      <c r="V221" s="3" t="str">
        <f t="shared" si="43"/>
        <v/>
      </c>
      <c r="W221" s="41"/>
    </row>
    <row r="222" spans="1:23" x14ac:dyDescent="0.2">
      <c r="A222" s="22" t="s">
        <v>75</v>
      </c>
      <c r="B222" s="33" t="s">
        <v>19</v>
      </c>
      <c r="C222" s="34">
        <v>54370.802000000003</v>
      </c>
      <c r="D222" s="34">
        <v>2.0000000000000001E-4</v>
      </c>
      <c r="E222" s="19">
        <f t="shared" si="48"/>
        <v>466.51168536011096</v>
      </c>
      <c r="F222">
        <f t="shared" si="49"/>
        <v>466.5</v>
      </c>
      <c r="G222" s="19">
        <f t="shared" si="52"/>
        <v>1.8021250005403999E-2</v>
      </c>
      <c r="K222">
        <f t="shared" si="54"/>
        <v>1.8021250005403999E-2</v>
      </c>
      <c r="O222">
        <f t="shared" si="51"/>
        <v>4.7999582586582806E-3</v>
      </c>
      <c r="P222">
        <f t="shared" si="50"/>
        <v>1.8000611088953525E-2</v>
      </c>
      <c r="Q222" s="13">
        <f t="shared" si="53"/>
        <v>39352.302000000003</v>
      </c>
      <c r="R222" s="3">
        <f t="shared" si="55"/>
        <v>1</v>
      </c>
      <c r="T222" s="19">
        <f>G222</f>
        <v>1.8021250005403999E-2</v>
      </c>
      <c r="U222" s="3" t="str">
        <f t="shared" si="42"/>
        <v/>
      </c>
      <c r="V222" s="3">
        <f t="shared" si="43"/>
        <v>4.2596487224966458E-10</v>
      </c>
      <c r="W222" s="41"/>
    </row>
    <row r="223" spans="1:23" x14ac:dyDescent="0.2">
      <c r="A223" s="22" t="s">
        <v>75</v>
      </c>
      <c r="B223" s="33" t="s">
        <v>18</v>
      </c>
      <c r="C223" s="34">
        <v>54380.811099999999</v>
      </c>
      <c r="D223" s="34">
        <v>2.9999999999999997E-4</v>
      </c>
      <c r="E223" s="19">
        <f t="shared" si="48"/>
        <v>473.00179774770839</v>
      </c>
      <c r="F223">
        <f t="shared" si="49"/>
        <v>473</v>
      </c>
      <c r="G223" s="19">
        <f t="shared" si="52"/>
        <v>2.7724999963538721E-3</v>
      </c>
      <c r="K223">
        <f t="shared" si="54"/>
        <v>2.7724999963538721E-3</v>
      </c>
      <c r="O223">
        <f t="shared" si="51"/>
        <v>4.8562933875904435E-3</v>
      </c>
      <c r="P223">
        <f t="shared" si="50"/>
        <v>1.7950569969297295E-2</v>
      </c>
      <c r="Q223" s="13">
        <f t="shared" si="53"/>
        <v>39362.311099999999</v>
      </c>
      <c r="R223" s="3">
        <f t="shared" si="55"/>
        <v>1</v>
      </c>
      <c r="S223" s="19">
        <f>G223</f>
        <v>2.7724999963538721E-3</v>
      </c>
      <c r="U223" s="3">
        <f t="shared" si="42"/>
        <v>4.3421948973612106E-6</v>
      </c>
      <c r="V223" s="3" t="str">
        <f t="shared" si="43"/>
        <v/>
      </c>
      <c r="W223" s="41"/>
    </row>
    <row r="224" spans="1:23" x14ac:dyDescent="0.2">
      <c r="A224" s="62" t="s">
        <v>750</v>
      </c>
      <c r="B224" s="63" t="s">
        <v>18</v>
      </c>
      <c r="C224" s="64">
        <v>54389.309699999998</v>
      </c>
      <c r="D224" s="64" t="s">
        <v>74</v>
      </c>
      <c r="E224" s="19">
        <f t="shared" si="48"/>
        <v>478.51246994972979</v>
      </c>
      <c r="F224">
        <f t="shared" si="49"/>
        <v>478.5</v>
      </c>
      <c r="G224" s="19">
        <f t="shared" si="52"/>
        <v>1.923125000030268E-2</v>
      </c>
      <c r="K224">
        <f t="shared" si="54"/>
        <v>1.923125000030268E-2</v>
      </c>
      <c r="O224">
        <f t="shared" si="51"/>
        <v>4.9040531949162578E-3</v>
      </c>
      <c r="P224">
        <f t="shared" si="50"/>
        <v>1.7908146098464806E-2</v>
      </c>
      <c r="Q224" s="13">
        <f t="shared" si="53"/>
        <v>39370.809699999998</v>
      </c>
      <c r="R224" s="3">
        <f t="shared" si="55"/>
        <v>1</v>
      </c>
      <c r="T224" s="19">
        <f>G224</f>
        <v>1.923125000030268E-2</v>
      </c>
      <c r="U224" s="3" t="str">
        <f t="shared" si="42"/>
        <v/>
      </c>
      <c r="V224" s="3">
        <f t="shared" si="43"/>
        <v>1.7506039350586073E-6</v>
      </c>
      <c r="W224" s="41"/>
    </row>
    <row r="225" spans="1:23" x14ac:dyDescent="0.2">
      <c r="A225" s="34" t="s">
        <v>66</v>
      </c>
      <c r="B225" s="33" t="s">
        <v>18</v>
      </c>
      <c r="C225" s="34">
        <v>54433.246899999998</v>
      </c>
      <c r="D225" s="34">
        <v>2.0000000000000001E-4</v>
      </c>
      <c r="E225" s="19">
        <f t="shared" si="48"/>
        <v>507.00228082148368</v>
      </c>
      <c r="F225">
        <f t="shared" si="49"/>
        <v>507</v>
      </c>
      <c r="G225" s="19">
        <f t="shared" si="52"/>
        <v>3.5175000011804514E-3</v>
      </c>
      <c r="K225">
        <f t="shared" si="54"/>
        <v>3.5175000011804514E-3</v>
      </c>
      <c r="O225">
        <f t="shared" si="51"/>
        <v>5.1528582300391004E-3</v>
      </c>
      <c r="P225">
        <f t="shared" si="50"/>
        <v>1.7687138660128283E-2</v>
      </c>
      <c r="Q225" s="13">
        <f t="shared" si="53"/>
        <v>39414.746899999998</v>
      </c>
      <c r="R225" s="3">
        <f t="shared" si="55"/>
        <v>1</v>
      </c>
      <c r="S225" s="19">
        <f>G225</f>
        <v>3.5175000011804514E-3</v>
      </c>
      <c r="U225" s="3">
        <f t="shared" si="42"/>
        <v>2.6743965366956973E-6</v>
      </c>
      <c r="V225" s="3" t="str">
        <f t="shared" si="43"/>
        <v/>
      </c>
      <c r="W225" s="41"/>
    </row>
    <row r="226" spans="1:23" x14ac:dyDescent="0.2">
      <c r="A226" s="34" t="s">
        <v>66</v>
      </c>
      <c r="B226" s="33" t="s">
        <v>18</v>
      </c>
      <c r="C226" s="34">
        <v>54433.247199999998</v>
      </c>
      <c r="D226" s="34">
        <v>2.0000000000000001E-4</v>
      </c>
      <c r="E226" s="19">
        <f t="shared" si="48"/>
        <v>507.00247534783608</v>
      </c>
      <c r="F226">
        <f t="shared" si="49"/>
        <v>507</v>
      </c>
      <c r="G226" s="19">
        <f t="shared" si="52"/>
        <v>3.8175000008777715E-3</v>
      </c>
      <c r="K226">
        <f t="shared" si="54"/>
        <v>3.8175000008777715E-3</v>
      </c>
      <c r="O226">
        <f t="shared" si="51"/>
        <v>5.1528582300391004E-3</v>
      </c>
      <c r="P226">
        <f t="shared" si="50"/>
        <v>1.7687138660128283E-2</v>
      </c>
      <c r="Q226" s="13">
        <f t="shared" si="53"/>
        <v>39414.747199999998</v>
      </c>
      <c r="R226" s="3">
        <f t="shared" si="55"/>
        <v>1</v>
      </c>
      <c r="S226" s="19">
        <f>G226</f>
        <v>3.8175000008777715E-3</v>
      </c>
      <c r="U226" s="3">
        <f t="shared" ref="U226:U289" si="56">IF(S226&lt;&gt;"",R226*(O226-S226)^2,"")</f>
        <v>1.78318160018888E-6</v>
      </c>
      <c r="V226" s="3" t="str">
        <f t="shared" ref="V226:V289" si="57">IF(T226&lt;&gt;"",R226*(P226-T226)^2,"")</f>
        <v/>
      </c>
      <c r="W226" s="41"/>
    </row>
    <row r="227" spans="1:23" x14ac:dyDescent="0.2">
      <c r="A227" s="34" t="s">
        <v>66</v>
      </c>
      <c r="B227" s="33" t="s">
        <v>18</v>
      </c>
      <c r="C227" s="34">
        <v>54433.247199999998</v>
      </c>
      <c r="D227" s="34">
        <v>2.0000000000000001E-4</v>
      </c>
      <c r="E227" s="19">
        <f t="shared" si="48"/>
        <v>507.00247534783608</v>
      </c>
      <c r="F227">
        <f t="shared" si="49"/>
        <v>507</v>
      </c>
      <c r="G227" s="19">
        <f t="shared" si="52"/>
        <v>3.8175000008777715E-3</v>
      </c>
      <c r="K227">
        <f t="shared" si="54"/>
        <v>3.8175000008777715E-3</v>
      </c>
      <c r="O227">
        <f t="shared" si="51"/>
        <v>5.1528582300391004E-3</v>
      </c>
      <c r="P227">
        <f t="shared" si="50"/>
        <v>1.7687138660128283E-2</v>
      </c>
      <c r="Q227" s="13">
        <f t="shared" si="53"/>
        <v>39414.747199999998</v>
      </c>
      <c r="R227" s="3">
        <f t="shared" si="55"/>
        <v>1</v>
      </c>
      <c r="S227" s="19">
        <f>G227</f>
        <v>3.8175000008777715E-3</v>
      </c>
      <c r="U227" s="3">
        <f t="shared" si="56"/>
        <v>1.78318160018888E-6</v>
      </c>
      <c r="V227" s="3" t="str">
        <f t="shared" si="57"/>
        <v/>
      </c>
      <c r="W227" s="41"/>
    </row>
    <row r="228" spans="1:23" x14ac:dyDescent="0.2">
      <c r="A228" s="37" t="s">
        <v>70</v>
      </c>
      <c r="B228" s="38" t="s">
        <v>19</v>
      </c>
      <c r="C228" s="37">
        <v>54614.469700000001</v>
      </c>
      <c r="D228" s="37">
        <v>1E-4</v>
      </c>
      <c r="E228" s="19">
        <f t="shared" si="48"/>
        <v>624.51098182313433</v>
      </c>
      <c r="F228">
        <f t="shared" si="49"/>
        <v>624.5</v>
      </c>
      <c r="G228" s="19">
        <f t="shared" si="52"/>
        <v>1.6936250001890585E-2</v>
      </c>
      <c r="K228">
        <f t="shared" si="54"/>
        <v>1.6936250001890585E-2</v>
      </c>
      <c r="O228">
        <f t="shared" si="51"/>
        <v>6.2005187694719388E-3</v>
      </c>
      <c r="P228">
        <f t="shared" si="50"/>
        <v>1.6756527380690174E-2</v>
      </c>
      <c r="Q228" s="13">
        <f t="shared" si="53"/>
        <v>39595.969700000001</v>
      </c>
      <c r="R228" s="3">
        <f t="shared" si="55"/>
        <v>1</v>
      </c>
      <c r="T228" s="19">
        <f>G228</f>
        <v>1.6936250001890585E-2</v>
      </c>
      <c r="U228" s="3" t="str">
        <f t="shared" si="56"/>
        <v/>
      </c>
      <c r="V228" s="3">
        <f t="shared" si="57"/>
        <v>3.2300220571146338E-8</v>
      </c>
      <c r="W228" s="41"/>
    </row>
    <row r="229" spans="1:23" x14ac:dyDescent="0.2">
      <c r="A229" s="37" t="s">
        <v>70</v>
      </c>
      <c r="B229" s="38" t="s">
        <v>18</v>
      </c>
      <c r="C229" s="37">
        <v>54644.53</v>
      </c>
      <c r="D229" s="37">
        <v>1E-4</v>
      </c>
      <c r="E229" s="19">
        <f t="shared" si="48"/>
        <v>644.00271688472458</v>
      </c>
      <c r="F229">
        <f t="shared" si="49"/>
        <v>644</v>
      </c>
      <c r="G229" s="19">
        <f t="shared" si="52"/>
        <v>4.1899999996530823E-3</v>
      </c>
      <c r="K229">
        <f t="shared" si="54"/>
        <v>4.1899999996530823E-3</v>
      </c>
      <c r="O229">
        <f t="shared" si="51"/>
        <v>6.3775311968252068E-3</v>
      </c>
      <c r="P229">
        <f t="shared" si="50"/>
        <v>1.6599291563079967E-2</v>
      </c>
      <c r="Q229" s="13">
        <f t="shared" si="53"/>
        <v>39626.03</v>
      </c>
      <c r="R229" s="3">
        <f t="shared" si="55"/>
        <v>1</v>
      </c>
      <c r="S229" s="19">
        <f>G229</f>
        <v>4.1899999996530823E-3</v>
      </c>
      <c r="U229" s="3">
        <f t="shared" si="56"/>
        <v>4.7852927386013081E-6</v>
      </c>
      <c r="V229" s="3" t="str">
        <f t="shared" si="57"/>
        <v/>
      </c>
      <c r="W229" s="41"/>
    </row>
    <row r="230" spans="1:23" x14ac:dyDescent="0.2">
      <c r="A230" s="22" t="s">
        <v>77</v>
      </c>
      <c r="B230" s="33" t="s">
        <v>19</v>
      </c>
      <c r="C230" s="34">
        <v>54680.785400000001</v>
      </c>
      <c r="D230" s="34">
        <v>5.9999999999999995E-4</v>
      </c>
      <c r="E230" s="19">
        <f t="shared" si="48"/>
        <v>667.51148597059773</v>
      </c>
      <c r="F230">
        <f t="shared" si="49"/>
        <v>667.5</v>
      </c>
      <c r="G230" s="19">
        <f t="shared" si="52"/>
        <v>1.7713749999529682E-2</v>
      </c>
      <c r="K230">
        <f t="shared" si="54"/>
        <v>1.7713749999529682E-2</v>
      </c>
      <c r="O230">
        <f t="shared" si="51"/>
        <v>6.5919459878646339E-3</v>
      </c>
      <c r="P230">
        <f t="shared" si="50"/>
        <v>1.6408832138954214E-2</v>
      </c>
      <c r="Q230" s="13">
        <f t="shared" si="53"/>
        <v>39662.285400000001</v>
      </c>
      <c r="R230" s="3">
        <f t="shared" si="55"/>
        <v>1</v>
      </c>
      <c r="T230" s="19">
        <f>G230</f>
        <v>1.7713749999529682E-2</v>
      </c>
      <c r="U230" s="3" t="str">
        <f t="shared" si="56"/>
        <v/>
      </c>
      <c r="V230" s="3">
        <f t="shared" si="57"/>
        <v>1.7028106228488558E-6</v>
      </c>
      <c r="W230" s="41"/>
    </row>
    <row r="231" spans="1:23" x14ac:dyDescent="0.2">
      <c r="A231" s="37" t="s">
        <v>70</v>
      </c>
      <c r="B231" s="38" t="s">
        <v>18</v>
      </c>
      <c r="C231" s="37">
        <v>54746.316400000003</v>
      </c>
      <c r="D231" s="37">
        <v>1E-4</v>
      </c>
      <c r="E231" s="19">
        <f t="shared" si="48"/>
        <v>710.00317402165615</v>
      </c>
      <c r="F231">
        <f t="shared" si="49"/>
        <v>710</v>
      </c>
      <c r="G231" s="19">
        <f t="shared" si="52"/>
        <v>4.8950000054901466E-3</v>
      </c>
      <c r="K231">
        <f t="shared" si="54"/>
        <v>4.8950000054901466E-3</v>
      </c>
      <c r="O231">
        <f t="shared" si="51"/>
        <v>6.9826028444126952E-3</v>
      </c>
      <c r="P231">
        <f t="shared" si="50"/>
        <v>1.6061821190837114E-2</v>
      </c>
      <c r="Q231" s="13">
        <f t="shared" si="53"/>
        <v>39727.816400000003</v>
      </c>
      <c r="R231" s="3">
        <f t="shared" si="55"/>
        <v>1</v>
      </c>
      <c r="S231" s="19">
        <f>G231</f>
        <v>4.8950000054901466E-3</v>
      </c>
      <c r="U231" s="3">
        <f t="shared" si="56"/>
        <v>4.3580856130774849E-6</v>
      </c>
      <c r="V231" s="3" t="str">
        <f t="shared" si="57"/>
        <v/>
      </c>
      <c r="W231" s="41"/>
    </row>
    <row r="232" spans="1:23" x14ac:dyDescent="0.2">
      <c r="A232" s="22" t="s">
        <v>78</v>
      </c>
      <c r="B232" s="33" t="s">
        <v>18</v>
      </c>
      <c r="C232" s="34">
        <v>54829.5959</v>
      </c>
      <c r="D232" s="34">
        <v>1E-4</v>
      </c>
      <c r="E232" s="19">
        <f t="shared" si="48"/>
        <v>764.00336530590096</v>
      </c>
      <c r="F232">
        <f t="shared" si="49"/>
        <v>764</v>
      </c>
      <c r="G232" s="19">
        <f t="shared" si="52"/>
        <v>5.190000003494788E-3</v>
      </c>
      <c r="K232">
        <f t="shared" si="54"/>
        <v>5.190000003494788E-3</v>
      </c>
      <c r="O232">
        <f t="shared" si="51"/>
        <v>7.4839432576917393E-3</v>
      </c>
      <c r="P232">
        <f t="shared" si="50"/>
        <v>1.5616492741520683E-2</v>
      </c>
      <c r="Q232" s="13">
        <f t="shared" si="53"/>
        <v>39811.0959</v>
      </c>
      <c r="R232" s="3">
        <f t="shared" si="55"/>
        <v>1</v>
      </c>
      <c r="S232" s="19">
        <f>G232</f>
        <v>5.190000003494788E-3</v>
      </c>
      <c r="U232" s="3">
        <f t="shared" si="56"/>
        <v>5.2621756534756987E-6</v>
      </c>
      <c r="V232" s="3" t="str">
        <f t="shared" si="57"/>
        <v/>
      </c>
      <c r="W232" s="41"/>
    </row>
    <row r="233" spans="1:23" x14ac:dyDescent="0.2">
      <c r="A233" s="37" t="s">
        <v>70</v>
      </c>
      <c r="B233" s="38" t="s">
        <v>19</v>
      </c>
      <c r="C233" s="37">
        <v>55015.441500000001</v>
      </c>
      <c r="D233" s="37">
        <v>5.9999999999999995E-4</v>
      </c>
      <c r="E233" s="19">
        <f t="shared" si="48"/>
        <v>884.50958771760656</v>
      </c>
      <c r="F233">
        <f t="shared" si="49"/>
        <v>884.5</v>
      </c>
      <c r="G233" s="19">
        <f t="shared" si="52"/>
        <v>1.4786250001634471E-2</v>
      </c>
      <c r="K233">
        <f t="shared" si="54"/>
        <v>1.4786250001634471E-2</v>
      </c>
      <c r="O233">
        <f t="shared" si="51"/>
        <v>8.6199201069585094E-3</v>
      </c>
      <c r="P233">
        <f t="shared" si="50"/>
        <v>1.4607432240224602E-2</v>
      </c>
      <c r="Q233" s="13">
        <f t="shared" si="53"/>
        <v>39996.941500000001</v>
      </c>
      <c r="R233" s="3">
        <f t="shared" si="55"/>
        <v>1</v>
      </c>
      <c r="T233" s="19">
        <f>G233</f>
        <v>1.4786250001634471E-2</v>
      </c>
      <c r="U233" s="3" t="str">
        <f t="shared" si="56"/>
        <v/>
      </c>
      <c r="V233" s="3">
        <f t="shared" si="57"/>
        <v>3.1975791795636726E-8</v>
      </c>
      <c r="W233" s="41"/>
    </row>
    <row r="234" spans="1:23" x14ac:dyDescent="0.2">
      <c r="A234" s="37" t="s">
        <v>70</v>
      </c>
      <c r="B234" s="38" t="s">
        <v>18</v>
      </c>
      <c r="C234" s="37">
        <v>55022.373</v>
      </c>
      <c r="D234" s="37">
        <v>5.0000000000000001E-4</v>
      </c>
      <c r="E234" s="19">
        <f t="shared" si="48"/>
        <v>889.00411909551701</v>
      </c>
      <c r="F234">
        <f t="shared" si="49"/>
        <v>889</v>
      </c>
      <c r="G234" s="19">
        <f t="shared" si="52"/>
        <v>6.3525000005029142E-3</v>
      </c>
      <c r="K234">
        <f t="shared" si="54"/>
        <v>6.3525000005029142E-3</v>
      </c>
      <c r="O234">
        <f t="shared" si="51"/>
        <v>8.6627406131806993E-3</v>
      </c>
      <c r="P234">
        <f t="shared" si="50"/>
        <v>1.4569395829973634E-2</v>
      </c>
      <c r="Q234" s="13">
        <f t="shared" si="53"/>
        <v>40003.873</v>
      </c>
      <c r="R234" s="3">
        <f t="shared" si="55"/>
        <v>1</v>
      </c>
      <c r="S234" s="19">
        <f>G234</f>
        <v>6.3525000005029142E-3</v>
      </c>
      <c r="U234" s="3">
        <f t="shared" si="56"/>
        <v>5.3372116884658278E-6</v>
      </c>
      <c r="V234" s="3" t="str">
        <f t="shared" si="57"/>
        <v/>
      </c>
      <c r="W234" s="41"/>
    </row>
    <row r="235" spans="1:23" x14ac:dyDescent="0.2">
      <c r="A235" s="22" t="s">
        <v>79</v>
      </c>
      <c r="B235" s="33" t="s">
        <v>18</v>
      </c>
      <c r="C235" s="34">
        <v>55088.688099999999</v>
      </c>
      <c r="D235" s="34">
        <v>1E-4</v>
      </c>
      <c r="E235" s="19">
        <f t="shared" si="48"/>
        <v>932.00423419027561</v>
      </c>
      <c r="F235">
        <f t="shared" si="49"/>
        <v>932</v>
      </c>
      <c r="G235" s="19">
        <f t="shared" si="52"/>
        <v>6.5299999987473711E-3</v>
      </c>
      <c r="K235">
        <f t="shared" si="54"/>
        <v>6.5299999987473711E-3</v>
      </c>
      <c r="O235">
        <f t="shared" si="51"/>
        <v>9.0731428245156079E-3</v>
      </c>
      <c r="P235">
        <f t="shared" si="50"/>
        <v>1.4204845565265405E-2</v>
      </c>
      <c r="Q235" s="13">
        <f t="shared" si="53"/>
        <v>40070.188099999999</v>
      </c>
      <c r="R235" s="3">
        <f t="shared" si="55"/>
        <v>1</v>
      </c>
      <c r="S235" s="19">
        <f>G235</f>
        <v>6.5299999987473711E-3</v>
      </c>
      <c r="U235" s="3">
        <f t="shared" si="56"/>
        <v>6.4675754322564523E-6</v>
      </c>
      <c r="V235" s="3" t="str">
        <f t="shared" si="57"/>
        <v/>
      </c>
      <c r="W235" s="41"/>
    </row>
    <row r="236" spans="1:23" x14ac:dyDescent="0.2">
      <c r="A236" s="22" t="s">
        <v>79</v>
      </c>
      <c r="B236" s="33" t="s">
        <v>18</v>
      </c>
      <c r="C236" s="34">
        <v>55105.653599999998</v>
      </c>
      <c r="D236" s="34">
        <v>2.9999999999999997E-4</v>
      </c>
      <c r="E236" s="19">
        <f t="shared" si="48"/>
        <v>943.00502364305567</v>
      </c>
      <c r="F236">
        <f t="shared" si="49"/>
        <v>943</v>
      </c>
      <c r="G236" s="19">
        <f t="shared" si="52"/>
        <v>7.7474999998230487E-3</v>
      </c>
      <c r="K236">
        <f t="shared" si="54"/>
        <v>7.7474999998230487E-3</v>
      </c>
      <c r="O236">
        <f t="shared" si="51"/>
        <v>9.1784645787037558E-3</v>
      </c>
      <c r="P236">
        <f t="shared" si="50"/>
        <v>1.4111290822361027E-2</v>
      </c>
      <c r="Q236" s="13">
        <f t="shared" si="53"/>
        <v>40087.153599999998</v>
      </c>
      <c r="R236" s="3">
        <f t="shared" si="55"/>
        <v>1</v>
      </c>
      <c r="S236" s="19">
        <f>G236</f>
        <v>7.7474999998230487E-3</v>
      </c>
      <c r="U236" s="3">
        <f t="shared" si="56"/>
        <v>2.0476596260112395E-6</v>
      </c>
      <c r="V236" s="3" t="str">
        <f t="shared" si="57"/>
        <v/>
      </c>
      <c r="W236" s="41"/>
    </row>
    <row r="237" spans="1:23" x14ac:dyDescent="0.2">
      <c r="A237" s="22" t="s">
        <v>79</v>
      </c>
      <c r="B237" s="33" t="s">
        <v>18</v>
      </c>
      <c r="C237" s="34">
        <v>55112.600200000001</v>
      </c>
      <c r="D237" s="34">
        <v>1E-4</v>
      </c>
      <c r="E237" s="19">
        <f t="shared" si="48"/>
        <v>947.50934618071869</v>
      </c>
      <c r="F237">
        <f t="shared" si="49"/>
        <v>947.5</v>
      </c>
      <c r="G237" s="19">
        <f t="shared" si="52"/>
        <v>1.441375000285916E-2</v>
      </c>
      <c r="K237">
        <f t="shared" si="54"/>
        <v>1.441375000285916E-2</v>
      </c>
      <c r="O237">
        <f t="shared" si="51"/>
        <v>9.2215875016442191E-3</v>
      </c>
      <c r="P237">
        <f t="shared" si="50"/>
        <v>1.4072985782722463E-2</v>
      </c>
      <c r="Q237" s="13">
        <f t="shared" si="53"/>
        <v>40094.100200000001</v>
      </c>
      <c r="R237" s="3">
        <f t="shared" si="55"/>
        <v>1</v>
      </c>
      <c r="T237" s="19">
        <f>G237</f>
        <v>1.441375000285916E-2</v>
      </c>
      <c r="U237" s="3" t="str">
        <f t="shared" si="56"/>
        <v/>
      </c>
      <c r="V237" s="3">
        <f t="shared" si="57"/>
        <v>1.1612025372537157E-7</v>
      </c>
      <c r="W237" s="41"/>
    </row>
    <row r="238" spans="1:23" x14ac:dyDescent="0.2">
      <c r="A238" s="62" t="s">
        <v>819</v>
      </c>
      <c r="B238" s="63" t="s">
        <v>19</v>
      </c>
      <c r="C238" s="64">
        <v>55130.327100000002</v>
      </c>
      <c r="D238" s="64" t="s">
        <v>74</v>
      </c>
      <c r="E238" s="19">
        <f t="shared" si="48"/>
        <v>959.00384351651917</v>
      </c>
      <c r="F238">
        <f t="shared" si="49"/>
        <v>959</v>
      </c>
      <c r="G238" s="19">
        <f t="shared" si="52"/>
        <v>5.9275000021443702E-3</v>
      </c>
      <c r="K238">
        <f t="shared" si="54"/>
        <v>5.9275000021443702E-3</v>
      </c>
      <c r="O238">
        <f t="shared" si="51"/>
        <v>9.3318842996808395E-3</v>
      </c>
      <c r="P238">
        <f t="shared" si="50"/>
        <v>1.3975011829828948E-2</v>
      </c>
      <c r="Q238" s="13">
        <f t="shared" si="53"/>
        <v>40111.827100000002</v>
      </c>
      <c r="R238" s="3">
        <f t="shared" si="55"/>
        <v>1</v>
      </c>
      <c r="S238" s="19">
        <f t="shared" ref="S238:S243" si="58">G238</f>
        <v>5.9275000021443702E-3</v>
      </c>
      <c r="U238" s="3">
        <f t="shared" si="56"/>
        <v>1.1589832445312879E-5</v>
      </c>
      <c r="V238" s="3" t="str">
        <f t="shared" si="57"/>
        <v/>
      </c>
      <c r="W238" s="41"/>
    </row>
    <row r="239" spans="1:23" x14ac:dyDescent="0.2">
      <c r="A239" s="22" t="s">
        <v>71</v>
      </c>
      <c r="B239" s="33" t="s">
        <v>18</v>
      </c>
      <c r="C239" s="34">
        <v>55130.327190000004</v>
      </c>
      <c r="D239" s="34">
        <v>5.0000000000000001E-4</v>
      </c>
      <c r="E239" s="19">
        <f t="shared" si="48"/>
        <v>959.00390187442588</v>
      </c>
      <c r="F239">
        <f t="shared" si="49"/>
        <v>959</v>
      </c>
      <c r="G239" s="19">
        <f t="shared" si="52"/>
        <v>6.0175000035087578E-3</v>
      </c>
      <c r="K239">
        <f t="shared" si="54"/>
        <v>6.0175000035087578E-3</v>
      </c>
      <c r="O239">
        <f t="shared" si="51"/>
        <v>9.3318842996808395E-3</v>
      </c>
      <c r="P239">
        <f t="shared" si="50"/>
        <v>1.3975011829828948E-2</v>
      </c>
      <c r="Q239" s="13">
        <f t="shared" si="53"/>
        <v>40111.827190000004</v>
      </c>
      <c r="R239" s="3">
        <f t="shared" si="55"/>
        <v>1</v>
      </c>
      <c r="S239" s="19">
        <f t="shared" si="58"/>
        <v>6.0175000035087578E-3</v>
      </c>
      <c r="U239" s="3">
        <f t="shared" si="56"/>
        <v>1.0985143262712105E-5</v>
      </c>
      <c r="V239" s="3" t="str">
        <f t="shared" si="57"/>
        <v/>
      </c>
      <c r="W239" s="41"/>
    </row>
    <row r="240" spans="1:23" x14ac:dyDescent="0.2">
      <c r="A240" s="62" t="s">
        <v>819</v>
      </c>
      <c r="B240" s="63" t="s">
        <v>19</v>
      </c>
      <c r="C240" s="64">
        <v>55130.327299999997</v>
      </c>
      <c r="D240" s="64" t="s">
        <v>74</v>
      </c>
      <c r="E240" s="19">
        <f t="shared" si="48"/>
        <v>959.00397320075103</v>
      </c>
      <c r="F240">
        <f t="shared" si="49"/>
        <v>959</v>
      </c>
      <c r="G240" s="19">
        <f t="shared" si="52"/>
        <v>6.1274999970919453E-3</v>
      </c>
      <c r="K240">
        <f t="shared" si="54"/>
        <v>6.1274999970919453E-3</v>
      </c>
      <c r="O240">
        <f t="shared" si="51"/>
        <v>9.3318842996808395E-3</v>
      </c>
      <c r="P240">
        <f t="shared" si="50"/>
        <v>1.3975011829828948E-2</v>
      </c>
      <c r="Q240" s="13">
        <f t="shared" si="53"/>
        <v>40111.827299999997</v>
      </c>
      <c r="R240" s="3">
        <f t="shared" si="55"/>
        <v>1</v>
      </c>
      <c r="S240" s="19">
        <f t="shared" si="58"/>
        <v>6.1274999970919453E-3</v>
      </c>
      <c r="U240" s="3">
        <f t="shared" si="56"/>
        <v>1.0268078758678114E-5</v>
      </c>
      <c r="V240" s="3" t="str">
        <f t="shared" si="57"/>
        <v/>
      </c>
      <c r="W240" s="41"/>
    </row>
    <row r="241" spans="1:23" x14ac:dyDescent="0.2">
      <c r="A241" s="22" t="s">
        <v>71</v>
      </c>
      <c r="B241" s="33" t="s">
        <v>18</v>
      </c>
      <c r="C241" s="34">
        <v>55130.327389999999</v>
      </c>
      <c r="D241" s="34">
        <v>4.0000000000000002E-4</v>
      </c>
      <c r="E241" s="19">
        <f t="shared" si="48"/>
        <v>959.00403155865763</v>
      </c>
      <c r="F241">
        <f t="shared" si="49"/>
        <v>959</v>
      </c>
      <c r="G241" s="19">
        <f t="shared" si="52"/>
        <v>6.2174999984563328E-3</v>
      </c>
      <c r="K241">
        <f t="shared" si="54"/>
        <v>6.2174999984563328E-3</v>
      </c>
      <c r="O241">
        <f t="shared" si="51"/>
        <v>9.3318842996808395E-3</v>
      </c>
      <c r="P241">
        <f t="shared" si="50"/>
        <v>1.3975011829828948E-2</v>
      </c>
      <c r="Q241" s="13">
        <f t="shared" si="53"/>
        <v>40111.827389999999</v>
      </c>
      <c r="R241" s="3">
        <f t="shared" si="55"/>
        <v>1</v>
      </c>
      <c r="S241" s="19">
        <f t="shared" si="58"/>
        <v>6.2174999984563328E-3</v>
      </c>
      <c r="U241" s="3">
        <f t="shared" si="56"/>
        <v>9.6993895757136581E-6</v>
      </c>
      <c r="V241" s="3" t="str">
        <f t="shared" si="57"/>
        <v/>
      </c>
      <c r="W241" s="41"/>
    </row>
    <row r="242" spans="1:23" x14ac:dyDescent="0.2">
      <c r="A242" s="62" t="s">
        <v>819</v>
      </c>
      <c r="B242" s="63" t="s">
        <v>19</v>
      </c>
      <c r="C242" s="64">
        <v>55130.328000000001</v>
      </c>
      <c r="D242" s="64" t="s">
        <v>74</v>
      </c>
      <c r="E242" s="19">
        <f t="shared" si="48"/>
        <v>959.00442709557649</v>
      </c>
      <c r="F242">
        <f t="shared" si="49"/>
        <v>959</v>
      </c>
      <c r="G242" s="19">
        <f t="shared" si="52"/>
        <v>6.8275000012363307E-3</v>
      </c>
      <c r="K242">
        <f t="shared" si="54"/>
        <v>6.8275000012363307E-3</v>
      </c>
      <c r="O242">
        <f t="shared" si="51"/>
        <v>9.3318842996808395E-3</v>
      </c>
      <c r="P242">
        <f t="shared" si="50"/>
        <v>1.3975011829828948E-2</v>
      </c>
      <c r="Q242" s="13">
        <f t="shared" si="53"/>
        <v>40111.828000000001</v>
      </c>
      <c r="R242" s="3">
        <f t="shared" si="55"/>
        <v>1</v>
      </c>
      <c r="S242" s="19">
        <f t="shared" si="58"/>
        <v>6.8275000012363307E-3</v>
      </c>
      <c r="U242" s="3">
        <f t="shared" si="56"/>
        <v>6.2719407142953944E-6</v>
      </c>
      <c r="V242" s="3" t="str">
        <f t="shared" si="57"/>
        <v/>
      </c>
      <c r="W242" s="41"/>
    </row>
    <row r="243" spans="1:23" x14ac:dyDescent="0.2">
      <c r="A243" s="22" t="s">
        <v>71</v>
      </c>
      <c r="B243" s="33" t="s">
        <v>18</v>
      </c>
      <c r="C243" s="34">
        <v>55130.328090000003</v>
      </c>
      <c r="D243" s="34">
        <v>2.0000000000000001E-4</v>
      </c>
      <c r="E243" s="19">
        <f t="shared" si="48"/>
        <v>959.0044854534832</v>
      </c>
      <c r="F243">
        <f t="shared" si="49"/>
        <v>959</v>
      </c>
      <c r="G243" s="19">
        <f t="shared" si="52"/>
        <v>6.9175000026007183E-3</v>
      </c>
      <c r="K243">
        <f t="shared" si="54"/>
        <v>6.9175000026007183E-3</v>
      </c>
      <c r="O243">
        <f t="shared" si="51"/>
        <v>9.3318842996808395E-3</v>
      </c>
      <c r="P243">
        <f t="shared" si="50"/>
        <v>1.3975011829828948E-2</v>
      </c>
      <c r="Q243" s="13">
        <f t="shared" si="53"/>
        <v>40111.828090000003</v>
      </c>
      <c r="R243" s="3">
        <f t="shared" si="55"/>
        <v>1</v>
      </c>
      <c r="S243" s="19">
        <f t="shared" si="58"/>
        <v>6.9175000026007183E-3</v>
      </c>
      <c r="U243" s="3">
        <f t="shared" si="56"/>
        <v>5.8292515339870709E-6</v>
      </c>
      <c r="V243" s="3" t="str">
        <f t="shared" si="57"/>
        <v/>
      </c>
      <c r="W243" s="41"/>
    </row>
    <row r="244" spans="1:23" x14ac:dyDescent="0.2">
      <c r="A244" s="37" t="s">
        <v>69</v>
      </c>
      <c r="B244" s="38" t="s">
        <v>19</v>
      </c>
      <c r="C244" s="37">
        <v>55135.7336</v>
      </c>
      <c r="D244" s="37">
        <v>8.0000000000000004E-4</v>
      </c>
      <c r="E244" s="19">
        <f t="shared" si="48"/>
        <v>962.50953260180586</v>
      </c>
      <c r="F244">
        <f t="shared" si="49"/>
        <v>962.5</v>
      </c>
      <c r="G244" s="19">
        <f t="shared" si="52"/>
        <v>1.4701250001962762E-2</v>
      </c>
      <c r="K244">
        <f t="shared" si="54"/>
        <v>1.4701250001962762E-2</v>
      </c>
      <c r="O244">
        <f t="shared" si="51"/>
        <v>9.3654789912872103E-3</v>
      </c>
      <c r="P244">
        <f t="shared" si="50"/>
        <v>1.3945170485460803E-2</v>
      </c>
      <c r="Q244" s="13">
        <f t="shared" si="53"/>
        <v>40117.2336</v>
      </c>
      <c r="R244" s="3">
        <f t="shared" si="55"/>
        <v>1</v>
      </c>
      <c r="T244" s="19">
        <f>G244</f>
        <v>1.4701250001962762E-2</v>
      </c>
      <c r="U244" s="3" t="str">
        <f t="shared" si="56"/>
        <v/>
      </c>
      <c r="V244" s="3">
        <f t="shared" si="57"/>
        <v>5.7165623527383614E-7</v>
      </c>
      <c r="W244" s="41"/>
    </row>
    <row r="245" spans="1:23" x14ac:dyDescent="0.2">
      <c r="A245" s="62" t="s">
        <v>835</v>
      </c>
      <c r="B245" s="63" t="s">
        <v>19</v>
      </c>
      <c r="C245" s="64">
        <v>55147.291899999997</v>
      </c>
      <c r="D245" s="64" t="s">
        <v>74</v>
      </c>
      <c r="E245" s="19">
        <f t="shared" si="48"/>
        <v>970.00417907447377</v>
      </c>
      <c r="F245">
        <f t="shared" si="49"/>
        <v>970</v>
      </c>
      <c r="G245" s="19">
        <f t="shared" si="52"/>
        <v>6.4449999990756623E-3</v>
      </c>
      <c r="K245">
        <f t="shared" si="54"/>
        <v>6.4449999990756623E-3</v>
      </c>
      <c r="O245">
        <f t="shared" si="51"/>
        <v>9.437507443551249E-3</v>
      </c>
      <c r="P245">
        <f t="shared" si="50"/>
        <v>1.3881189369827993E-2</v>
      </c>
      <c r="Q245" s="13">
        <f t="shared" si="53"/>
        <v>40128.791899999997</v>
      </c>
      <c r="R245" s="3">
        <f t="shared" si="55"/>
        <v>1</v>
      </c>
      <c r="S245" s="19">
        <f>G245</f>
        <v>6.4449999990756623E-3</v>
      </c>
      <c r="U245" s="3">
        <f t="shared" si="56"/>
        <v>8.955100805241807E-6</v>
      </c>
      <c r="V245" s="3" t="str">
        <f t="shared" si="57"/>
        <v/>
      </c>
      <c r="W245" s="41"/>
    </row>
    <row r="246" spans="1:23" x14ac:dyDescent="0.2">
      <c r="A246" s="34" t="s">
        <v>80</v>
      </c>
      <c r="B246" s="33" t="s">
        <v>19</v>
      </c>
      <c r="C246" s="34">
        <v>55486.580099999999</v>
      </c>
      <c r="D246" s="34">
        <v>1E-4</v>
      </c>
      <c r="E246" s="19">
        <f t="shared" si="48"/>
        <v>1190.0058325484731</v>
      </c>
      <c r="F246">
        <f t="shared" si="49"/>
        <v>1190</v>
      </c>
      <c r="G246" s="19">
        <f t="shared" si="52"/>
        <v>8.9949999965028837E-3</v>
      </c>
      <c r="K246">
        <f t="shared" si="54"/>
        <v>8.9949999965028837E-3</v>
      </c>
      <c r="O246">
        <f t="shared" si="51"/>
        <v>1.1567065121168923E-2</v>
      </c>
      <c r="P246">
        <f t="shared" si="50"/>
        <v>1.1989555276137783E-2</v>
      </c>
      <c r="Q246" s="13">
        <f t="shared" si="53"/>
        <v>40468.080099999999</v>
      </c>
      <c r="R246" s="3">
        <f t="shared" si="55"/>
        <v>1</v>
      </c>
      <c r="S246" s="19">
        <f>G246</f>
        <v>8.9949999965028837E-3</v>
      </c>
      <c r="U246" s="3">
        <f t="shared" si="56"/>
        <v>6.6155190055233307E-6</v>
      </c>
      <c r="V246" s="3" t="str">
        <f t="shared" si="57"/>
        <v/>
      </c>
      <c r="W246" s="41"/>
    </row>
    <row r="247" spans="1:23" x14ac:dyDescent="0.2">
      <c r="A247" s="22" t="s">
        <v>76</v>
      </c>
      <c r="B247" s="33" t="s">
        <v>18</v>
      </c>
      <c r="C247" s="34">
        <v>55751.841500000002</v>
      </c>
      <c r="D247" s="34">
        <v>2.9999999999999997E-4</v>
      </c>
      <c r="E247" s="19">
        <f t="shared" si="48"/>
        <v>1362.0069413486851</v>
      </c>
      <c r="F247">
        <f t="shared" si="49"/>
        <v>1362</v>
      </c>
      <c r="G247" s="19">
        <f t="shared" si="52"/>
        <v>1.0705000000598375E-2</v>
      </c>
      <c r="K247">
        <f t="shared" si="54"/>
        <v>1.0705000000598375E-2</v>
      </c>
      <c r="O247">
        <f t="shared" si="51"/>
        <v>1.3237101893729147E-2</v>
      </c>
      <c r="P247">
        <f t="shared" si="50"/>
        <v>1.0506102383598451E-2</v>
      </c>
      <c r="Q247" s="13">
        <f t="shared" si="53"/>
        <v>40733.341500000002</v>
      </c>
      <c r="R247" s="3">
        <f t="shared" si="55"/>
        <v>1</v>
      </c>
      <c r="S247" s="19">
        <f>G247</f>
        <v>1.0705000000598375E-2</v>
      </c>
      <c r="U247" s="3">
        <f t="shared" si="56"/>
        <v>6.4115399971964427E-6</v>
      </c>
      <c r="V247" s="3" t="str">
        <f t="shared" si="57"/>
        <v/>
      </c>
      <c r="W247" s="41"/>
    </row>
    <row r="248" spans="1:23" x14ac:dyDescent="0.2">
      <c r="A248" s="22" t="s">
        <v>84</v>
      </c>
      <c r="B248" s="33" t="s">
        <v>18</v>
      </c>
      <c r="C248" s="34">
        <v>55751.841500000002</v>
      </c>
      <c r="D248" s="34">
        <v>2.9999999999999997E-4</v>
      </c>
      <c r="E248" s="19">
        <f t="shared" si="48"/>
        <v>1362.0069413486851</v>
      </c>
      <c r="F248">
        <f t="shared" si="49"/>
        <v>1362</v>
      </c>
      <c r="G248" s="19">
        <f t="shared" si="52"/>
        <v>1.0705000000598375E-2</v>
      </c>
      <c r="K248">
        <f t="shared" si="54"/>
        <v>1.0705000000598375E-2</v>
      </c>
      <c r="O248">
        <f t="shared" si="51"/>
        <v>1.3237101893729147E-2</v>
      </c>
      <c r="P248">
        <f t="shared" si="50"/>
        <v>1.0506102383598451E-2</v>
      </c>
      <c r="Q248" s="13">
        <f t="shared" si="53"/>
        <v>40733.341500000002</v>
      </c>
      <c r="R248" s="3">
        <f t="shared" si="55"/>
        <v>1</v>
      </c>
      <c r="S248" s="19">
        <f>G248</f>
        <v>1.0705000000598375E-2</v>
      </c>
      <c r="U248" s="3">
        <f t="shared" si="56"/>
        <v>6.4115399971964427E-6</v>
      </c>
      <c r="V248" s="3" t="str">
        <f t="shared" si="57"/>
        <v/>
      </c>
      <c r="W248" s="41"/>
    </row>
    <row r="249" spans="1:23" x14ac:dyDescent="0.2">
      <c r="A249" s="22" t="s">
        <v>76</v>
      </c>
      <c r="B249" s="33" t="s">
        <v>19</v>
      </c>
      <c r="C249" s="34">
        <v>55775.744700000003</v>
      </c>
      <c r="D249" s="34">
        <v>2.0000000000000001E-4</v>
      </c>
      <c r="E249" s="19">
        <f t="shared" si="48"/>
        <v>1377.506282390666</v>
      </c>
      <c r="F249">
        <f t="shared" si="49"/>
        <v>1377.5</v>
      </c>
      <c r="G249" s="19">
        <f>+C249-(C$7+F249*C$8)</f>
        <v>9.6887500039883889E-3</v>
      </c>
      <c r="K249">
        <f t="shared" si="54"/>
        <v>9.6887500039883889E-3</v>
      </c>
      <c r="O249">
        <f t="shared" si="51"/>
        <v>1.3387052519165334E-2</v>
      </c>
      <c r="P249">
        <f t="shared" si="50"/>
        <v>1.0372904903940338E-2</v>
      </c>
      <c r="Q249" s="13">
        <f t="shared" si="53"/>
        <v>40757.244700000003</v>
      </c>
      <c r="R249" s="3">
        <f t="shared" si="55"/>
        <v>1</v>
      </c>
      <c r="T249" s="19">
        <f>G249</f>
        <v>9.6887500039883889E-3</v>
      </c>
      <c r="U249" s="3" t="str">
        <f t="shared" si="56"/>
        <v/>
      </c>
      <c r="V249" s="3">
        <f t="shared" si="57"/>
        <v>4.6806792712826147E-7</v>
      </c>
      <c r="W249" s="41"/>
    </row>
    <row r="250" spans="1:23" x14ac:dyDescent="0.2">
      <c r="A250" s="22" t="s">
        <v>84</v>
      </c>
      <c r="B250" s="33" t="s">
        <v>19</v>
      </c>
      <c r="C250" s="34">
        <v>55775.744700000003</v>
      </c>
      <c r="D250" s="34">
        <v>2.0000000000000001E-4</v>
      </c>
      <c r="E250" s="19">
        <f t="shared" si="48"/>
        <v>1377.506282390666</v>
      </c>
      <c r="F250">
        <f t="shared" si="49"/>
        <v>1377.5</v>
      </c>
      <c r="G250" s="19">
        <f>+C250-(C$7+F250*C$8)</f>
        <v>9.6887500039883889E-3</v>
      </c>
      <c r="K250">
        <f t="shared" si="54"/>
        <v>9.6887500039883889E-3</v>
      </c>
      <c r="O250">
        <f t="shared" si="51"/>
        <v>1.3387052519165334E-2</v>
      </c>
      <c r="P250">
        <f t="shared" si="50"/>
        <v>1.0372904903940338E-2</v>
      </c>
      <c r="Q250" s="13">
        <f t="shared" si="53"/>
        <v>40757.244700000003</v>
      </c>
      <c r="R250" s="3">
        <f t="shared" si="55"/>
        <v>1</v>
      </c>
      <c r="T250" s="19">
        <f>G250</f>
        <v>9.6887500039883889E-3</v>
      </c>
      <c r="U250" s="3" t="str">
        <f t="shared" si="56"/>
        <v/>
      </c>
      <c r="V250" s="3">
        <f t="shared" si="57"/>
        <v>4.6806792712826147E-7</v>
      </c>
      <c r="W250" s="41"/>
    </row>
    <row r="251" spans="1:23" x14ac:dyDescent="0.2">
      <c r="A251" s="34" t="s">
        <v>90</v>
      </c>
      <c r="B251" s="33"/>
      <c r="C251" s="34">
        <v>55820.467779999999</v>
      </c>
      <c r="D251" s="34" t="s">
        <v>91</v>
      </c>
      <c r="E251" s="19">
        <f t="shared" si="48"/>
        <v>1406.5056744958115</v>
      </c>
      <c r="F251">
        <f t="shared" si="49"/>
        <v>1406.5</v>
      </c>
      <c r="G251" s="19">
        <f>+C251-(C$7+F251*C$8)</f>
        <v>8.7512499958393164E-3</v>
      </c>
      <c r="K251">
        <f t="shared" si="54"/>
        <v>8.7512499958393164E-3</v>
      </c>
      <c r="O251">
        <f t="shared" si="51"/>
        <v>1.3667181869988556E-2</v>
      </c>
      <c r="P251">
        <f t="shared" si="50"/>
        <v>1.0124072840723666E-2</v>
      </c>
      <c r="Q251" s="13">
        <f t="shared" si="53"/>
        <v>40801.967779999999</v>
      </c>
      <c r="R251" s="3">
        <f t="shared" si="55"/>
        <v>1</v>
      </c>
      <c r="T251" s="19">
        <f>G251</f>
        <v>8.7512499958393164E-3</v>
      </c>
      <c r="U251" s="3" t="str">
        <f t="shared" si="56"/>
        <v/>
      </c>
      <c r="V251" s="3">
        <f t="shared" si="57"/>
        <v>1.884642563436358E-6</v>
      </c>
      <c r="W251" s="41"/>
    </row>
    <row r="252" spans="1:23" x14ac:dyDescent="0.2">
      <c r="A252" s="22" t="s">
        <v>82</v>
      </c>
      <c r="B252" s="33" t="s">
        <v>19</v>
      </c>
      <c r="C252" s="34">
        <v>55820.467830000001</v>
      </c>
      <c r="D252" s="34">
        <v>0</v>
      </c>
      <c r="E252" s="19">
        <f t="shared" si="48"/>
        <v>1406.5057069168718</v>
      </c>
      <c r="F252">
        <f t="shared" si="49"/>
        <v>1406.5</v>
      </c>
      <c r="G252" s="19">
        <f>+C252-(C$7+F252*C$8)</f>
        <v>8.801249998214189E-3</v>
      </c>
      <c r="K252">
        <f t="shared" ref="K252:K283" si="59">G252</f>
        <v>8.801249998214189E-3</v>
      </c>
      <c r="O252">
        <f t="shared" si="51"/>
        <v>1.3667181869988556E-2</v>
      </c>
      <c r="P252">
        <f t="shared" si="50"/>
        <v>1.0124072840723666E-2</v>
      </c>
      <c r="Q252" s="13">
        <f t="shared" si="53"/>
        <v>40801.967830000001</v>
      </c>
      <c r="R252" s="3">
        <f t="shared" ref="R252:R283" si="60">R$18</f>
        <v>1</v>
      </c>
      <c r="T252" s="19">
        <f>G252</f>
        <v>8.801249998214189E-3</v>
      </c>
      <c r="U252" s="3" t="str">
        <f t="shared" si="56"/>
        <v/>
      </c>
      <c r="V252" s="3">
        <f t="shared" si="57"/>
        <v>1.7498602726648517E-6</v>
      </c>
      <c r="W252" s="41"/>
    </row>
    <row r="253" spans="1:23" x14ac:dyDescent="0.2">
      <c r="A253" s="37" t="s">
        <v>72</v>
      </c>
      <c r="B253" s="38" t="s">
        <v>19</v>
      </c>
      <c r="C253" s="37">
        <v>55846.685899999997</v>
      </c>
      <c r="D253" s="37">
        <v>2.0000000000000001E-4</v>
      </c>
      <c r="E253" s="19">
        <f t="shared" si="48"/>
        <v>1423.5060586853565</v>
      </c>
      <c r="F253">
        <f t="shared" si="49"/>
        <v>1423.5</v>
      </c>
      <c r="G253" s="19">
        <f>+C253-(C$7+F253*C$8)</f>
        <v>9.3437499963329174E-3</v>
      </c>
      <c r="K253">
        <f t="shared" si="59"/>
        <v>9.3437499963329174E-3</v>
      </c>
      <c r="O253">
        <f t="shared" si="51"/>
        <v>1.3831108055825637E-2</v>
      </c>
      <c r="P253">
        <f t="shared" si="50"/>
        <v>9.9784612119628458E-3</v>
      </c>
      <c r="Q253" s="13">
        <f t="shared" si="53"/>
        <v>40828.185899999997</v>
      </c>
      <c r="R253" s="3">
        <f t="shared" si="60"/>
        <v>1</v>
      </c>
      <c r="T253" s="19">
        <f>G253</f>
        <v>9.3437499963329174E-3</v>
      </c>
      <c r="U253" s="3" t="str">
        <f t="shared" si="56"/>
        <v/>
      </c>
      <c r="V253" s="3">
        <f t="shared" si="57"/>
        <v>4.0285832724642154E-7</v>
      </c>
      <c r="W253" s="41"/>
    </row>
    <row r="254" spans="1:23" x14ac:dyDescent="0.2">
      <c r="A254" s="37" t="s">
        <v>72</v>
      </c>
      <c r="B254" s="38" t="s">
        <v>18</v>
      </c>
      <c r="C254" s="37">
        <v>55853.6345</v>
      </c>
      <c r="D254" s="37">
        <v>8.9999999999999998E-4</v>
      </c>
      <c r="E254" s="19">
        <f t="shared" si="48"/>
        <v>1428.0116780653707</v>
      </c>
      <c r="F254">
        <f t="shared" si="49"/>
        <v>1428</v>
      </c>
      <c r="K254">
        <f t="shared" si="59"/>
        <v>0</v>
      </c>
      <c r="O254">
        <f t="shared" si="51"/>
        <v>1.3874461558769709E-2</v>
      </c>
      <c r="P254">
        <f t="shared" si="50"/>
        <v>9.9399513537364887E-3</v>
      </c>
      <c r="Q254" s="13">
        <f t="shared" si="53"/>
        <v>40835.1345</v>
      </c>
      <c r="R254" s="3">
        <f t="shared" si="60"/>
        <v>1</v>
      </c>
      <c r="U254" s="3" t="str">
        <f t="shared" si="56"/>
        <v/>
      </c>
      <c r="V254" s="3" t="str">
        <f t="shared" si="57"/>
        <v/>
      </c>
      <c r="W254" s="41">
        <v>5.3774999978486449E-3</v>
      </c>
    </row>
    <row r="255" spans="1:23" x14ac:dyDescent="0.2">
      <c r="A255" s="62" t="s">
        <v>869</v>
      </c>
      <c r="B255" s="63" t="s">
        <v>19</v>
      </c>
      <c r="C255" s="64">
        <v>55861.338000000003</v>
      </c>
      <c r="D255" s="64" t="s">
        <v>74</v>
      </c>
      <c r="E255" s="19">
        <f t="shared" si="48"/>
        <v>1433.0067905907624</v>
      </c>
      <c r="F255">
        <f t="shared" si="49"/>
        <v>1433</v>
      </c>
      <c r="G255" s="19">
        <f t="shared" ref="G255:G286" si="61">+C255-(C$7+F255*C$8)</f>
        <v>1.0472500005562324E-2</v>
      </c>
      <c r="K255">
        <f t="shared" si="59"/>
        <v>1.0472500005562324E-2</v>
      </c>
      <c r="O255">
        <f t="shared" si="51"/>
        <v>1.3922612297356004E-2</v>
      </c>
      <c r="P255">
        <f t="shared" si="50"/>
        <v>9.8971802282095695E-3</v>
      </c>
      <c r="Q255" s="13">
        <f t="shared" si="53"/>
        <v>40842.838000000003</v>
      </c>
      <c r="R255" s="3">
        <f t="shared" si="60"/>
        <v>1</v>
      </c>
      <c r="S255" s="19">
        <f t="shared" ref="S255:S260" si="62">G255</f>
        <v>1.0472500005562324E-2</v>
      </c>
      <c r="U255" s="3">
        <f t="shared" si="56"/>
        <v>1.1903274825985836E-5</v>
      </c>
      <c r="V255" s="3" t="str">
        <f t="shared" si="57"/>
        <v/>
      </c>
      <c r="W255" s="41"/>
    </row>
    <row r="256" spans="1:23" x14ac:dyDescent="0.2">
      <c r="A256" s="22" t="s">
        <v>82</v>
      </c>
      <c r="B256" s="33" t="s">
        <v>18</v>
      </c>
      <c r="C256" s="34">
        <v>55867.506529999999</v>
      </c>
      <c r="D256" s="34">
        <v>2.0000000000000001E-4</v>
      </c>
      <c r="E256" s="19">
        <f t="shared" si="48"/>
        <v>1437.0065960644069</v>
      </c>
      <c r="F256">
        <f t="shared" si="49"/>
        <v>1437</v>
      </c>
      <c r="G256" s="19">
        <f t="shared" si="61"/>
        <v>1.0172499998589046E-2</v>
      </c>
      <c r="K256">
        <f t="shared" si="59"/>
        <v>1.0172499998589046E-2</v>
      </c>
      <c r="O256">
        <f t="shared" si="51"/>
        <v>1.3961117554386794E-2</v>
      </c>
      <c r="P256">
        <f t="shared" si="50"/>
        <v>9.8629769484621863E-3</v>
      </c>
      <c r="Q256" s="13">
        <f t="shared" si="53"/>
        <v>40849.006529999999</v>
      </c>
      <c r="R256" s="3">
        <f t="shared" si="60"/>
        <v>1</v>
      </c>
      <c r="S256" s="19">
        <f t="shared" si="62"/>
        <v>1.0172499998589046E-2</v>
      </c>
      <c r="U256" s="3">
        <f t="shared" si="56"/>
        <v>1.4353622984098898E-5</v>
      </c>
      <c r="V256" s="3" t="str">
        <f t="shared" si="57"/>
        <v/>
      </c>
      <c r="W256" s="41"/>
    </row>
    <row r="257" spans="1:23" x14ac:dyDescent="0.2">
      <c r="A257" s="22" t="s">
        <v>82</v>
      </c>
      <c r="B257" s="33" t="s">
        <v>18</v>
      </c>
      <c r="C257" s="34">
        <v>55867.506730000001</v>
      </c>
      <c r="D257" s="34">
        <v>2.0000000000000001E-4</v>
      </c>
      <c r="E257" s="19">
        <f t="shared" si="48"/>
        <v>1437.0067257486435</v>
      </c>
      <c r="F257">
        <f t="shared" si="49"/>
        <v>1437</v>
      </c>
      <c r="G257" s="19">
        <f t="shared" si="61"/>
        <v>1.0372500000812579E-2</v>
      </c>
      <c r="K257">
        <f t="shared" si="59"/>
        <v>1.0372500000812579E-2</v>
      </c>
      <c r="O257">
        <f t="shared" si="51"/>
        <v>1.3961117554386794E-2</v>
      </c>
      <c r="P257">
        <f t="shared" si="50"/>
        <v>9.8629769484621863E-3</v>
      </c>
      <c r="Q257" s="13">
        <f t="shared" si="53"/>
        <v>40849.006730000001</v>
      </c>
      <c r="R257" s="3">
        <f t="shared" si="60"/>
        <v>1</v>
      </c>
      <c r="S257" s="19">
        <f t="shared" si="62"/>
        <v>1.0372500000812579E-2</v>
      </c>
      <c r="U257" s="3">
        <f t="shared" si="56"/>
        <v>1.2878175945820982E-5</v>
      </c>
      <c r="V257" s="3" t="str">
        <f t="shared" si="57"/>
        <v/>
      </c>
      <c r="W257" s="41"/>
    </row>
    <row r="258" spans="1:23" x14ac:dyDescent="0.2">
      <c r="A258" s="22" t="s">
        <v>82</v>
      </c>
      <c r="B258" s="33" t="s">
        <v>18</v>
      </c>
      <c r="C258" s="34">
        <v>55867.506930000003</v>
      </c>
      <c r="D258" s="34">
        <v>1E-4</v>
      </c>
      <c r="E258" s="19">
        <f t="shared" si="48"/>
        <v>1437.00685543288</v>
      </c>
      <c r="F258">
        <f t="shared" si="49"/>
        <v>1437</v>
      </c>
      <c r="G258" s="19">
        <f t="shared" si="61"/>
        <v>1.0572500003036112E-2</v>
      </c>
      <c r="K258">
        <f t="shared" si="59"/>
        <v>1.0572500003036112E-2</v>
      </c>
      <c r="O258">
        <f t="shared" si="51"/>
        <v>1.3961117554386794E-2</v>
      </c>
      <c r="P258">
        <f t="shared" si="50"/>
        <v>9.8629769484621863E-3</v>
      </c>
      <c r="Q258" s="13">
        <f t="shared" si="53"/>
        <v>40849.006930000003</v>
      </c>
      <c r="R258" s="3">
        <f t="shared" si="60"/>
        <v>1</v>
      </c>
      <c r="S258" s="19">
        <f t="shared" si="62"/>
        <v>1.0572500003036112E-2</v>
      </c>
      <c r="U258" s="3">
        <f t="shared" si="56"/>
        <v>1.1482728909321893E-5</v>
      </c>
      <c r="V258" s="3" t="str">
        <f t="shared" si="57"/>
        <v/>
      </c>
      <c r="W258" s="41"/>
    </row>
    <row r="259" spans="1:23" x14ac:dyDescent="0.2">
      <c r="A259" s="22" t="s">
        <v>82</v>
      </c>
      <c r="B259" s="33" t="s">
        <v>18</v>
      </c>
      <c r="C259" s="34">
        <v>55867.507279999998</v>
      </c>
      <c r="D259" s="34">
        <v>2.0000000000000001E-4</v>
      </c>
      <c r="E259" s="19">
        <f t="shared" si="48"/>
        <v>1437.007082380288</v>
      </c>
      <c r="F259">
        <f t="shared" si="49"/>
        <v>1437</v>
      </c>
      <c r="G259" s="19">
        <f t="shared" si="61"/>
        <v>1.0922499997832347E-2</v>
      </c>
      <c r="K259">
        <f t="shared" si="59"/>
        <v>1.0922499997832347E-2</v>
      </c>
      <c r="O259">
        <f t="shared" si="51"/>
        <v>1.3961117554386794E-2</v>
      </c>
      <c r="P259">
        <f t="shared" si="50"/>
        <v>9.8629769484621863E-3</v>
      </c>
      <c r="Q259" s="13">
        <f t="shared" si="53"/>
        <v>40849.007279999998</v>
      </c>
      <c r="R259" s="3">
        <f t="shared" si="60"/>
        <v>1</v>
      </c>
      <c r="S259" s="19">
        <f t="shared" si="62"/>
        <v>1.0922499997832347E-2</v>
      </c>
      <c r="U259" s="3">
        <f t="shared" si="56"/>
        <v>9.2331966550009176E-6</v>
      </c>
      <c r="V259" s="3" t="str">
        <f t="shared" si="57"/>
        <v/>
      </c>
      <c r="W259" s="41"/>
    </row>
    <row r="260" spans="1:23" x14ac:dyDescent="0.2">
      <c r="A260" s="22" t="s">
        <v>82</v>
      </c>
      <c r="B260" s="33" t="s">
        <v>18</v>
      </c>
      <c r="C260" s="34">
        <v>55867.507279999998</v>
      </c>
      <c r="D260" s="34">
        <v>2.0000000000000001E-4</v>
      </c>
      <c r="E260" s="19">
        <f t="shared" si="48"/>
        <v>1437.007082380288</v>
      </c>
      <c r="F260">
        <f t="shared" si="49"/>
        <v>1437</v>
      </c>
      <c r="G260" s="19">
        <f t="shared" si="61"/>
        <v>1.0922499997832347E-2</v>
      </c>
      <c r="K260">
        <f t="shared" si="59"/>
        <v>1.0922499997832347E-2</v>
      </c>
      <c r="O260">
        <f t="shared" si="51"/>
        <v>1.3961117554386794E-2</v>
      </c>
      <c r="P260">
        <f t="shared" si="50"/>
        <v>9.8629769484621863E-3</v>
      </c>
      <c r="Q260" s="13">
        <f t="shared" si="53"/>
        <v>40849.007279999998</v>
      </c>
      <c r="R260" s="3">
        <f t="shared" si="60"/>
        <v>1</v>
      </c>
      <c r="S260" s="19">
        <f t="shared" si="62"/>
        <v>1.0922499997832347E-2</v>
      </c>
      <c r="U260" s="3">
        <f t="shared" si="56"/>
        <v>9.2331966550009176E-6</v>
      </c>
      <c r="V260" s="3" t="str">
        <f t="shared" si="57"/>
        <v/>
      </c>
      <c r="W260" s="41"/>
    </row>
    <row r="261" spans="1:23" x14ac:dyDescent="0.2">
      <c r="A261" s="62" t="s">
        <v>869</v>
      </c>
      <c r="B261" s="63" t="s">
        <v>18</v>
      </c>
      <c r="C261" s="64">
        <v>55874.447500000002</v>
      </c>
      <c r="D261" s="64" t="s">
        <v>74</v>
      </c>
      <c r="E261" s="19">
        <f t="shared" si="48"/>
        <v>1441.5072679908521</v>
      </c>
      <c r="F261">
        <f t="shared" si="49"/>
        <v>1441.5</v>
      </c>
      <c r="G261" s="19">
        <f t="shared" si="61"/>
        <v>1.1208750001969747E-2</v>
      </c>
      <c r="K261">
        <f t="shared" si="59"/>
        <v>1.1208750001969747E-2</v>
      </c>
      <c r="O261">
        <f t="shared" si="51"/>
        <v>1.4004419344781572E-2</v>
      </c>
      <c r="P261">
        <f t="shared" si="50"/>
        <v>9.8245130252308487E-3</v>
      </c>
      <c r="Q261" s="13">
        <f t="shared" si="53"/>
        <v>40855.947500000002</v>
      </c>
      <c r="R261" s="3">
        <f t="shared" si="60"/>
        <v>1</v>
      </c>
      <c r="T261" s="19">
        <f>G261</f>
        <v>1.1208750001969747E-2</v>
      </c>
      <c r="U261" s="3" t="str">
        <f t="shared" si="56"/>
        <v/>
      </c>
      <c r="V261" s="3">
        <f t="shared" si="57"/>
        <v>1.9161120077712462E-6</v>
      </c>
      <c r="W261" s="41"/>
    </row>
    <row r="262" spans="1:23" x14ac:dyDescent="0.2">
      <c r="A262" s="22" t="s">
        <v>83</v>
      </c>
      <c r="B262" s="33" t="s">
        <v>19</v>
      </c>
      <c r="C262" s="34">
        <v>56173.632700000002</v>
      </c>
      <c r="D262" s="34">
        <v>2.0000000000000001E-4</v>
      </c>
      <c r="E262" s="19">
        <f t="shared" si="48"/>
        <v>1635.5052870641609</v>
      </c>
      <c r="F262">
        <f t="shared" si="49"/>
        <v>1635.5</v>
      </c>
      <c r="G262" s="19">
        <f t="shared" si="61"/>
        <v>8.1537500009289943E-3</v>
      </c>
      <c r="K262">
        <f t="shared" si="59"/>
        <v>8.1537500009289943E-3</v>
      </c>
      <c r="O262">
        <f t="shared" si="51"/>
        <v>1.5849491583585278E-2</v>
      </c>
      <c r="P262">
        <f t="shared" si="50"/>
        <v>8.1855804013693124E-3</v>
      </c>
      <c r="Q262" s="13">
        <f t="shared" si="53"/>
        <v>41155.132700000002</v>
      </c>
      <c r="R262" s="3">
        <f t="shared" si="60"/>
        <v>1</v>
      </c>
      <c r="T262" s="19">
        <f>G262</f>
        <v>8.1537500009289943E-3</v>
      </c>
      <c r="U262" s="3" t="str">
        <f t="shared" si="56"/>
        <v/>
      </c>
      <c r="V262" s="3">
        <f t="shared" si="57"/>
        <v>1.0131743921910034E-9</v>
      </c>
      <c r="W262" s="41"/>
    </row>
    <row r="263" spans="1:23" x14ac:dyDescent="0.2">
      <c r="A263" s="22" t="s">
        <v>81</v>
      </c>
      <c r="B263" s="33" t="s">
        <v>18</v>
      </c>
      <c r="C263" s="34">
        <v>56203.709499999997</v>
      </c>
      <c r="D263" s="34">
        <v>2.0000000000000001E-4</v>
      </c>
      <c r="E263" s="19">
        <f t="shared" si="48"/>
        <v>1655.0077210751454</v>
      </c>
      <c r="F263">
        <f t="shared" si="49"/>
        <v>1655</v>
      </c>
      <c r="G263" s="19">
        <f t="shared" si="61"/>
        <v>1.1907499996596016E-2</v>
      </c>
      <c r="K263">
        <f t="shared" si="59"/>
        <v>1.1907499996596016E-2</v>
      </c>
      <c r="O263">
        <f t="shared" si="51"/>
        <v>1.6032026548362957E-2</v>
      </c>
      <c r="P263">
        <f t="shared" si="50"/>
        <v>8.0234390485930535E-3</v>
      </c>
      <c r="Q263" s="13">
        <f t="shared" si="53"/>
        <v>41185.209499999997</v>
      </c>
      <c r="R263" s="3">
        <f t="shared" si="60"/>
        <v>1</v>
      </c>
      <c r="S263" s="19">
        <f>G263</f>
        <v>1.1907499996596016E-2</v>
      </c>
      <c r="U263" s="3">
        <f t="shared" si="56"/>
        <v>1.7011719276230492E-5</v>
      </c>
      <c r="V263" s="3" t="str">
        <f t="shared" si="57"/>
        <v/>
      </c>
      <c r="W263" s="41"/>
    </row>
    <row r="264" spans="1:23" x14ac:dyDescent="0.2">
      <c r="A264" s="22" t="s">
        <v>81</v>
      </c>
      <c r="B264" s="33" t="s">
        <v>19</v>
      </c>
      <c r="C264" s="34">
        <v>56230.695699999997</v>
      </c>
      <c r="D264" s="34">
        <v>2.0000000000000001E-4</v>
      </c>
      <c r="E264" s="19">
        <f t="shared" si="48"/>
        <v>1672.5061446011621</v>
      </c>
      <c r="F264">
        <f t="shared" si="49"/>
        <v>1672.5</v>
      </c>
      <c r="G264" s="19">
        <f t="shared" si="61"/>
        <v>9.4762499938951805E-3</v>
      </c>
      <c r="K264">
        <f t="shared" si="59"/>
        <v>9.4762499938951805E-3</v>
      </c>
      <c r="O264">
        <f t="shared" si="51"/>
        <v>1.6195291268376332E-2</v>
      </c>
      <c r="P264">
        <f t="shared" si="50"/>
        <v>7.8784149837743053E-3</v>
      </c>
      <c r="Q264" s="13">
        <f t="shared" si="53"/>
        <v>41212.195699999997</v>
      </c>
      <c r="R264" s="3">
        <f t="shared" si="60"/>
        <v>1</v>
      </c>
      <c r="T264" s="19">
        <f t="shared" ref="T264:T270" si="63">G264</f>
        <v>9.4762499938951805E-3</v>
      </c>
      <c r="U264" s="3" t="str">
        <f t="shared" si="56"/>
        <v/>
      </c>
      <c r="V264" s="3">
        <f t="shared" si="57"/>
        <v>2.5530767195679772E-6</v>
      </c>
      <c r="W264" s="41"/>
    </row>
    <row r="265" spans="1:23" x14ac:dyDescent="0.2">
      <c r="A265" s="22" t="s">
        <v>82</v>
      </c>
      <c r="B265" s="33" t="s">
        <v>19</v>
      </c>
      <c r="C265" s="34">
        <v>56232.235139999997</v>
      </c>
      <c r="D265" s="34">
        <v>2.9999999999999997E-4</v>
      </c>
      <c r="E265" s="19">
        <f t="shared" si="48"/>
        <v>1673.5043500955592</v>
      </c>
      <c r="F265">
        <f t="shared" si="49"/>
        <v>1673.5</v>
      </c>
      <c r="G265" s="19">
        <f t="shared" si="61"/>
        <v>6.7087499992339872E-3</v>
      </c>
      <c r="K265">
        <f t="shared" si="59"/>
        <v>6.7087499992339872E-3</v>
      </c>
      <c r="O265">
        <f t="shared" si="51"/>
        <v>1.6204604565685093E-2</v>
      </c>
      <c r="P265">
        <f t="shared" si="50"/>
        <v>7.8701422091511583E-3</v>
      </c>
      <c r="Q265" s="13">
        <f t="shared" si="53"/>
        <v>41213.735139999997</v>
      </c>
      <c r="R265" s="3">
        <f t="shared" si="60"/>
        <v>1</v>
      </c>
      <c r="T265" s="19">
        <f t="shared" si="63"/>
        <v>6.7087499992339872E-3</v>
      </c>
      <c r="U265" s="3" t="str">
        <f t="shared" si="56"/>
        <v/>
      </c>
      <c r="V265" s="3">
        <f t="shared" si="57"/>
        <v>1.3488318652562905E-6</v>
      </c>
      <c r="W265" s="41"/>
    </row>
    <row r="266" spans="1:23" x14ac:dyDescent="0.2">
      <c r="A266" s="22" t="s">
        <v>82</v>
      </c>
      <c r="B266" s="33" t="s">
        <v>19</v>
      </c>
      <c r="C266" s="34">
        <v>56232.235480000003</v>
      </c>
      <c r="D266" s="34">
        <v>5.0000000000000001E-4</v>
      </c>
      <c r="E266" s="19">
        <f t="shared" si="48"/>
        <v>1673.5045705587627</v>
      </c>
      <c r="F266">
        <f t="shared" si="49"/>
        <v>1673.5</v>
      </c>
      <c r="G266" s="19">
        <f t="shared" si="61"/>
        <v>7.04875000519678E-3</v>
      </c>
      <c r="K266">
        <f t="shared" si="59"/>
        <v>7.04875000519678E-3</v>
      </c>
      <c r="O266">
        <f t="shared" si="51"/>
        <v>1.6204604565685093E-2</v>
      </c>
      <c r="P266">
        <f t="shared" si="50"/>
        <v>7.8701422091511583E-3</v>
      </c>
      <c r="Q266" s="13">
        <f t="shared" si="53"/>
        <v>41213.735480000003</v>
      </c>
      <c r="R266" s="3">
        <f t="shared" si="60"/>
        <v>1</v>
      </c>
      <c r="T266" s="19">
        <f t="shared" si="63"/>
        <v>7.04875000519678E-3</v>
      </c>
      <c r="U266" s="3" t="str">
        <f t="shared" si="56"/>
        <v/>
      </c>
      <c r="V266" s="3">
        <f t="shared" si="57"/>
        <v>6.7468515271703108E-7</v>
      </c>
      <c r="W266" s="41"/>
    </row>
    <row r="267" spans="1:23" x14ac:dyDescent="0.2">
      <c r="A267" s="22" t="s">
        <v>82</v>
      </c>
      <c r="B267" s="33" t="s">
        <v>19</v>
      </c>
      <c r="C267" s="34">
        <v>56232.235659999998</v>
      </c>
      <c r="D267" s="34">
        <v>4.0000000000000002E-4</v>
      </c>
      <c r="E267" s="19">
        <f t="shared" si="48"/>
        <v>1673.5046872745713</v>
      </c>
      <c r="F267">
        <f t="shared" si="49"/>
        <v>1673.5</v>
      </c>
      <c r="G267" s="19">
        <f t="shared" si="61"/>
        <v>7.2287500006495975E-3</v>
      </c>
      <c r="K267">
        <f t="shared" si="59"/>
        <v>7.2287500006495975E-3</v>
      </c>
      <c r="O267">
        <f t="shared" si="51"/>
        <v>1.6204604565685093E-2</v>
      </c>
      <c r="P267">
        <f t="shared" si="50"/>
        <v>7.8701422091511583E-3</v>
      </c>
      <c r="Q267" s="13">
        <f t="shared" si="53"/>
        <v>41213.735659999998</v>
      </c>
      <c r="R267" s="3">
        <f t="shared" si="60"/>
        <v>1</v>
      </c>
      <c r="T267" s="19">
        <f t="shared" si="63"/>
        <v>7.2287500006495975E-3</v>
      </c>
      <c r="U267" s="3" t="str">
        <f t="shared" si="56"/>
        <v/>
      </c>
      <c r="V267" s="3">
        <f t="shared" si="57"/>
        <v>4.1138396512650967E-7</v>
      </c>
      <c r="W267" s="41"/>
    </row>
    <row r="268" spans="1:23" x14ac:dyDescent="0.2">
      <c r="A268" s="22" t="s">
        <v>83</v>
      </c>
      <c r="B268" s="33" t="s">
        <v>19</v>
      </c>
      <c r="C268" s="34">
        <v>56258.453200000004</v>
      </c>
      <c r="D268" s="34">
        <v>2.9999999999999997E-4</v>
      </c>
      <c r="E268" s="19">
        <f t="shared" si="48"/>
        <v>1690.5046953798394</v>
      </c>
      <c r="F268">
        <f t="shared" si="49"/>
        <v>1690.5</v>
      </c>
      <c r="G268" s="19">
        <f t="shared" si="61"/>
        <v>7.2412500012433156E-3</v>
      </c>
      <c r="K268">
        <f t="shared" si="59"/>
        <v>7.2412500012433156E-3</v>
      </c>
      <c r="O268">
        <f t="shared" si="51"/>
        <v>1.6362657316450053E-2</v>
      </c>
      <c r="P268">
        <f t="shared" si="50"/>
        <v>7.7297478093699881E-3</v>
      </c>
      <c r="Q268" s="13">
        <f t="shared" si="53"/>
        <v>41239.953200000004</v>
      </c>
      <c r="R268" s="3">
        <f t="shared" si="60"/>
        <v>1</v>
      </c>
      <c r="T268" s="19">
        <f t="shared" si="63"/>
        <v>7.2412500012433156E-3</v>
      </c>
      <c r="U268" s="3" t="str">
        <f t="shared" si="56"/>
        <v/>
      </c>
      <c r="V268" s="3">
        <f t="shared" si="57"/>
        <v>2.3863010854456323E-7</v>
      </c>
      <c r="W268" s="41"/>
    </row>
    <row r="269" spans="1:23" x14ac:dyDescent="0.2">
      <c r="A269" s="34" t="s">
        <v>90</v>
      </c>
      <c r="B269" s="33"/>
      <c r="C269" s="34">
        <v>56457.397250000002</v>
      </c>
      <c r="D269" s="34">
        <v>1.6000000000000001E-4</v>
      </c>
      <c r="E269" s="19">
        <f t="shared" si="48"/>
        <v>1819.5042301376448</v>
      </c>
      <c r="F269">
        <f t="shared" si="49"/>
        <v>1819.5</v>
      </c>
      <c r="G269" s="19">
        <f t="shared" si="61"/>
        <v>6.5237500020884909E-3</v>
      </c>
      <c r="K269">
        <f t="shared" si="59"/>
        <v>6.5237500020884909E-3</v>
      </c>
      <c r="O269">
        <f t="shared" si="51"/>
        <v>1.7543471531007652E-2</v>
      </c>
      <c r="P269">
        <f t="shared" si="50"/>
        <v>6.6808593711521602E-3</v>
      </c>
      <c r="Q269" s="13">
        <f t="shared" si="53"/>
        <v>41438.897250000002</v>
      </c>
      <c r="R269" s="3">
        <f t="shared" si="60"/>
        <v>1</v>
      </c>
      <c r="T269" s="19">
        <f t="shared" si="63"/>
        <v>6.5237500020884909E-3</v>
      </c>
      <c r="U269" s="3" t="str">
        <f t="shared" si="56"/>
        <v/>
      </c>
      <c r="V269" s="3">
        <f t="shared" si="57"/>
        <v>2.468335384758424E-8</v>
      </c>
      <c r="W269" s="41"/>
    </row>
    <row r="270" spans="1:23" x14ac:dyDescent="0.2">
      <c r="A270" s="22" t="s">
        <v>82</v>
      </c>
      <c r="B270" s="33" t="s">
        <v>19</v>
      </c>
      <c r="C270" s="34">
        <v>56457.401210000004</v>
      </c>
      <c r="D270" s="34">
        <v>2.0000000000000001E-4</v>
      </c>
      <c r="E270" s="19">
        <f t="shared" si="48"/>
        <v>1819.5067978855009</v>
      </c>
      <c r="F270">
        <f t="shared" si="49"/>
        <v>1819.5</v>
      </c>
      <c r="G270" s="19">
        <f t="shared" si="61"/>
        <v>1.0483750003913883E-2</v>
      </c>
      <c r="K270">
        <f t="shared" si="59"/>
        <v>1.0483750003913883E-2</v>
      </c>
      <c r="O270">
        <f t="shared" si="51"/>
        <v>1.7543471531007652E-2</v>
      </c>
      <c r="P270">
        <f t="shared" si="50"/>
        <v>6.6808593711521602E-3</v>
      </c>
      <c r="Q270" s="13">
        <f t="shared" si="53"/>
        <v>41438.901210000004</v>
      </c>
      <c r="R270" s="3">
        <f t="shared" si="60"/>
        <v>1</v>
      </c>
      <c r="T270" s="19">
        <f t="shared" si="63"/>
        <v>1.0483750003913883E-2</v>
      </c>
      <c r="U270" s="3" t="str">
        <f t="shared" si="56"/>
        <v/>
      </c>
      <c r="V270" s="3">
        <f t="shared" si="57"/>
        <v>1.4461977164746858E-5</v>
      </c>
      <c r="W270" s="41"/>
    </row>
    <row r="271" spans="1:23" x14ac:dyDescent="0.2">
      <c r="A271" s="34" t="s">
        <v>90</v>
      </c>
      <c r="B271" s="33"/>
      <c r="C271" s="34">
        <v>56504.442040000002</v>
      </c>
      <c r="D271" s="34">
        <v>1.2E-4</v>
      </c>
      <c r="E271" s="19">
        <f t="shared" si="48"/>
        <v>1850.0090681701404</v>
      </c>
      <c r="F271">
        <f t="shared" si="49"/>
        <v>1850</v>
      </c>
      <c r="G271" s="19">
        <f t="shared" si="61"/>
        <v>1.3985000005050097E-2</v>
      </c>
      <c r="K271">
        <f t="shared" si="59"/>
        <v>1.3985000005050097E-2</v>
      </c>
      <c r="O271">
        <f t="shared" si="51"/>
        <v>1.7817346909240684E-2</v>
      </c>
      <c r="P271">
        <f t="shared" si="50"/>
        <v>6.4375825591019399E-3</v>
      </c>
      <c r="Q271" s="13">
        <f t="shared" si="53"/>
        <v>41485.942040000002</v>
      </c>
      <c r="R271" s="3">
        <f t="shared" si="60"/>
        <v>1</v>
      </c>
      <c r="S271" s="19">
        <f t="shared" ref="S271:S283" si="64">G271</f>
        <v>1.3985000005050097E-2</v>
      </c>
      <c r="U271" s="3">
        <f t="shared" si="56"/>
        <v>1.4686882794059179E-5</v>
      </c>
      <c r="V271" s="3" t="str">
        <f t="shared" si="57"/>
        <v/>
      </c>
      <c r="W271" s="41"/>
    </row>
    <row r="272" spans="1:23" x14ac:dyDescent="0.2">
      <c r="A272" s="22" t="s">
        <v>82</v>
      </c>
      <c r="B272" s="33" t="s">
        <v>18</v>
      </c>
      <c r="C272" s="34">
        <v>56504.442130000003</v>
      </c>
      <c r="D272" s="34">
        <v>2.0000000000000001E-4</v>
      </c>
      <c r="E272" s="19">
        <f t="shared" si="48"/>
        <v>1850.0091265280471</v>
      </c>
      <c r="F272">
        <f t="shared" si="49"/>
        <v>1850</v>
      </c>
      <c r="G272" s="19">
        <f t="shared" si="61"/>
        <v>1.4075000006414484E-2</v>
      </c>
      <c r="K272">
        <f t="shared" si="59"/>
        <v>1.4075000006414484E-2</v>
      </c>
      <c r="O272">
        <f t="shared" si="51"/>
        <v>1.7817346909240684E-2</v>
      </c>
      <c r="P272">
        <f t="shared" si="50"/>
        <v>6.4375825591019399E-3</v>
      </c>
      <c r="Q272" s="13">
        <f t="shared" si="53"/>
        <v>41485.942130000003</v>
      </c>
      <c r="R272" s="3">
        <f t="shared" si="60"/>
        <v>1</v>
      </c>
      <c r="S272" s="19">
        <f t="shared" si="64"/>
        <v>1.4075000006414484E-2</v>
      </c>
      <c r="U272" s="3">
        <f t="shared" si="56"/>
        <v>1.4005160341092849E-5</v>
      </c>
      <c r="V272" s="3" t="str">
        <f t="shared" si="57"/>
        <v/>
      </c>
      <c r="W272" s="41"/>
    </row>
    <row r="273" spans="1:23" x14ac:dyDescent="0.2">
      <c r="A273" s="22" t="s">
        <v>82</v>
      </c>
      <c r="B273" s="33" t="s">
        <v>18</v>
      </c>
      <c r="C273" s="34">
        <v>56504.442190000002</v>
      </c>
      <c r="D273" s="34">
        <v>2.0000000000000001E-4</v>
      </c>
      <c r="E273" s="19">
        <f t="shared" si="48"/>
        <v>1850.0091654333166</v>
      </c>
      <c r="F273">
        <f t="shared" si="49"/>
        <v>1850</v>
      </c>
      <c r="G273" s="19">
        <f t="shared" si="61"/>
        <v>1.4135000004898757E-2</v>
      </c>
      <c r="K273">
        <f t="shared" si="59"/>
        <v>1.4135000004898757E-2</v>
      </c>
      <c r="O273">
        <f t="shared" si="51"/>
        <v>1.7817346909240684E-2</v>
      </c>
      <c r="P273">
        <f t="shared" si="50"/>
        <v>6.4375825591019399E-3</v>
      </c>
      <c r="Q273" s="13">
        <f t="shared" si="53"/>
        <v>41485.942190000002</v>
      </c>
      <c r="R273" s="3">
        <f t="shared" si="60"/>
        <v>1</v>
      </c>
      <c r="S273" s="19">
        <f t="shared" si="64"/>
        <v>1.4135000004898757E-2</v>
      </c>
      <c r="U273" s="3">
        <f t="shared" si="56"/>
        <v>1.3559678723916574E-5</v>
      </c>
      <c r="V273" s="3" t="str">
        <f t="shared" si="57"/>
        <v/>
      </c>
      <c r="W273" s="41"/>
    </row>
    <row r="274" spans="1:23" x14ac:dyDescent="0.2">
      <c r="A274" s="22" t="s">
        <v>82</v>
      </c>
      <c r="B274" s="33" t="s">
        <v>18</v>
      </c>
      <c r="C274" s="34">
        <v>56504.442280000003</v>
      </c>
      <c r="D274" s="34">
        <v>2.9999999999999997E-4</v>
      </c>
      <c r="E274" s="19">
        <f t="shared" si="48"/>
        <v>1850.0092237912233</v>
      </c>
      <c r="F274">
        <f t="shared" si="49"/>
        <v>1850</v>
      </c>
      <c r="G274" s="19">
        <f t="shared" si="61"/>
        <v>1.4225000006263144E-2</v>
      </c>
      <c r="K274">
        <f t="shared" si="59"/>
        <v>1.4225000006263144E-2</v>
      </c>
      <c r="O274">
        <f t="shared" si="51"/>
        <v>1.7817346909240684E-2</v>
      </c>
      <c r="P274">
        <f t="shared" si="50"/>
        <v>6.4375825591019399E-3</v>
      </c>
      <c r="Q274" s="13">
        <f t="shared" si="53"/>
        <v>41485.942280000003</v>
      </c>
      <c r="R274" s="3">
        <f t="shared" si="60"/>
        <v>1</v>
      </c>
      <c r="S274" s="19">
        <f t="shared" si="64"/>
        <v>1.4225000006263144E-2</v>
      </c>
      <c r="U274" s="3">
        <f t="shared" si="56"/>
        <v>1.2904956271332321E-5</v>
      </c>
      <c r="V274" s="3" t="str">
        <f t="shared" si="57"/>
        <v/>
      </c>
      <c r="W274" s="41"/>
    </row>
    <row r="275" spans="1:23" x14ac:dyDescent="0.2">
      <c r="A275" s="34" t="s">
        <v>90</v>
      </c>
      <c r="B275" s="33"/>
      <c r="C275" s="34">
        <v>56504.442309999999</v>
      </c>
      <c r="D275" s="34">
        <v>1.6000000000000001E-4</v>
      </c>
      <c r="E275" s="19">
        <f t="shared" si="48"/>
        <v>1850.0092432438557</v>
      </c>
      <c r="F275">
        <f t="shared" si="49"/>
        <v>1850</v>
      </c>
      <c r="G275" s="19">
        <f t="shared" si="61"/>
        <v>1.4255000001867302E-2</v>
      </c>
      <c r="K275">
        <f t="shared" si="59"/>
        <v>1.4255000001867302E-2</v>
      </c>
      <c r="O275">
        <f t="shared" si="51"/>
        <v>1.7817346909240684E-2</v>
      </c>
      <c r="P275">
        <f t="shared" si="50"/>
        <v>6.4375825591019399E-3</v>
      </c>
      <c r="Q275" s="13">
        <f t="shared" si="53"/>
        <v>41485.942309999999</v>
      </c>
      <c r="R275" s="3">
        <f t="shared" si="60"/>
        <v>1</v>
      </c>
      <c r="S275" s="19">
        <f t="shared" si="64"/>
        <v>1.4255000001867302E-2</v>
      </c>
      <c r="U275" s="3">
        <f t="shared" si="56"/>
        <v>1.26903154884727E-5</v>
      </c>
      <c r="V275" s="3" t="str">
        <f t="shared" si="57"/>
        <v/>
      </c>
      <c r="W275" s="41"/>
    </row>
    <row r="276" spans="1:23" x14ac:dyDescent="0.2">
      <c r="A276" s="34" t="s">
        <v>90</v>
      </c>
      <c r="B276" s="33"/>
      <c r="C276" s="34">
        <v>56504.442470000002</v>
      </c>
      <c r="D276" s="34">
        <v>2.2000000000000001E-4</v>
      </c>
      <c r="E276" s="19">
        <f t="shared" si="48"/>
        <v>1850.0093469912458</v>
      </c>
      <c r="F276">
        <f t="shared" si="49"/>
        <v>1850</v>
      </c>
      <c r="G276" s="19">
        <f t="shared" si="61"/>
        <v>1.4415000005101319E-2</v>
      </c>
      <c r="K276">
        <f t="shared" si="59"/>
        <v>1.4415000005101319E-2</v>
      </c>
      <c r="O276">
        <f t="shared" si="51"/>
        <v>1.7817346909240684E-2</v>
      </c>
      <c r="P276">
        <f t="shared" si="50"/>
        <v>6.4375825591019399E-3</v>
      </c>
      <c r="Q276" s="13">
        <f t="shared" si="53"/>
        <v>41485.942470000002</v>
      </c>
      <c r="R276" s="3">
        <f t="shared" si="60"/>
        <v>1</v>
      </c>
      <c r="S276" s="19">
        <f t="shared" si="64"/>
        <v>1.4415000005101319E-2</v>
      </c>
      <c r="U276" s="3">
        <f t="shared" si="56"/>
        <v>1.1575964456106719E-5</v>
      </c>
      <c r="V276" s="3" t="str">
        <f t="shared" si="57"/>
        <v/>
      </c>
      <c r="W276" s="41"/>
    </row>
    <row r="277" spans="1:23" x14ac:dyDescent="0.2">
      <c r="A277" s="34" t="s">
        <v>90</v>
      </c>
      <c r="B277" s="33"/>
      <c r="C277" s="34">
        <v>56504.442580000003</v>
      </c>
      <c r="D277" s="34">
        <v>2.5999999999999998E-4</v>
      </c>
      <c r="E277" s="19">
        <f t="shared" ref="E277:E317" si="65">+(C277-C$7)/C$8</f>
        <v>1850.0094183175756</v>
      </c>
      <c r="F277">
        <f t="shared" ref="F277:F317" si="66">ROUND(2*E277,0)/2</f>
        <v>1850</v>
      </c>
      <c r="G277" s="19">
        <f t="shared" si="61"/>
        <v>1.4525000005960464E-2</v>
      </c>
      <c r="K277">
        <f t="shared" si="59"/>
        <v>1.4525000005960464E-2</v>
      </c>
      <c r="O277">
        <f t="shared" si="51"/>
        <v>1.7817346909240684E-2</v>
      </c>
      <c r="P277">
        <f t="shared" ref="P277:P317" si="67">V$3*SIN((2*PI()/U$4)*($F277-U$5))+U$6</f>
        <v>6.4375825591019399E-3</v>
      </c>
      <c r="Q277" s="13">
        <f t="shared" si="53"/>
        <v>41485.942580000003</v>
      </c>
      <c r="R277" s="3">
        <f t="shared" si="60"/>
        <v>1</v>
      </c>
      <c r="S277" s="19">
        <f t="shared" si="64"/>
        <v>1.4525000005960464E-2</v>
      </c>
      <c r="U277" s="3">
        <f t="shared" si="56"/>
        <v>1.0839548131538851E-5</v>
      </c>
      <c r="V277" s="3" t="str">
        <f t="shared" si="57"/>
        <v/>
      </c>
      <c r="W277" s="41"/>
    </row>
    <row r="278" spans="1:23" x14ac:dyDescent="0.2">
      <c r="A278" s="34" t="s">
        <v>90</v>
      </c>
      <c r="B278" s="33"/>
      <c r="C278" s="34">
        <v>56504.442799999997</v>
      </c>
      <c r="D278" s="34">
        <v>2.5000000000000001E-4</v>
      </c>
      <c r="E278" s="19">
        <f t="shared" si="65"/>
        <v>1850.0095609702307</v>
      </c>
      <c r="F278">
        <f t="shared" si="66"/>
        <v>1850</v>
      </c>
      <c r="G278" s="19">
        <f t="shared" si="61"/>
        <v>1.4745000000402797E-2</v>
      </c>
      <c r="K278">
        <f t="shared" si="59"/>
        <v>1.4745000000402797E-2</v>
      </c>
      <c r="O278">
        <f t="shared" ref="O278:O317" si="68">U$3*SIN((2*PI()/U$4)*(F278-U$5))+U$6</f>
        <v>1.7817346909240684E-2</v>
      </c>
      <c r="P278">
        <f t="shared" si="67"/>
        <v>6.4375825591019399E-3</v>
      </c>
      <c r="Q278" s="13">
        <f t="shared" si="53"/>
        <v>41485.942799999997</v>
      </c>
      <c r="R278" s="3">
        <f t="shared" si="60"/>
        <v>1</v>
      </c>
      <c r="S278" s="19">
        <f t="shared" si="64"/>
        <v>1.4745000000402797E-2</v>
      </c>
      <c r="U278" s="3">
        <f t="shared" si="56"/>
        <v>9.43931552824572E-6</v>
      </c>
      <c r="V278" s="3" t="str">
        <f t="shared" si="57"/>
        <v/>
      </c>
      <c r="W278" s="41"/>
    </row>
    <row r="279" spans="1:23" x14ac:dyDescent="0.2">
      <c r="A279" s="22" t="s">
        <v>82</v>
      </c>
      <c r="B279" s="33" t="s">
        <v>18</v>
      </c>
      <c r="C279" s="34">
        <v>56504.443579999999</v>
      </c>
      <c r="D279" s="34">
        <v>1E-4</v>
      </c>
      <c r="E279" s="19">
        <f t="shared" si="65"/>
        <v>1850.0100667387489</v>
      </c>
      <c r="F279">
        <f t="shared" si="66"/>
        <v>1850</v>
      </c>
      <c r="G279" s="19">
        <f t="shared" si="61"/>
        <v>1.5525000002526212E-2</v>
      </c>
      <c r="K279">
        <f t="shared" si="59"/>
        <v>1.5525000002526212E-2</v>
      </c>
      <c r="O279">
        <f t="shared" si="68"/>
        <v>1.7817346909240684E-2</v>
      </c>
      <c r="P279">
        <f t="shared" si="67"/>
        <v>6.4375825591019399E-3</v>
      </c>
      <c r="Q279" s="13">
        <f t="shared" si="53"/>
        <v>41485.943579999999</v>
      </c>
      <c r="R279" s="3">
        <f t="shared" si="60"/>
        <v>1</v>
      </c>
      <c r="S279" s="19">
        <f t="shared" si="64"/>
        <v>1.5525000002526212E-2</v>
      </c>
      <c r="U279" s="3">
        <f t="shared" si="56"/>
        <v>5.2548543407234062E-6</v>
      </c>
      <c r="V279" s="3" t="str">
        <f t="shared" si="57"/>
        <v/>
      </c>
      <c r="W279" s="41"/>
    </row>
    <row r="280" spans="1:23" x14ac:dyDescent="0.2">
      <c r="A280" s="22" t="s">
        <v>82</v>
      </c>
      <c r="B280" s="33" t="s">
        <v>18</v>
      </c>
      <c r="C280" s="34">
        <v>56504.443850000003</v>
      </c>
      <c r="D280" s="34">
        <v>2.0000000000000001E-4</v>
      </c>
      <c r="E280" s="19">
        <f t="shared" si="65"/>
        <v>1850.0102418124691</v>
      </c>
      <c r="F280">
        <f t="shared" si="66"/>
        <v>1850</v>
      </c>
      <c r="G280" s="19">
        <f t="shared" si="61"/>
        <v>1.5795000006619375E-2</v>
      </c>
      <c r="K280">
        <f t="shared" si="59"/>
        <v>1.5795000006619375E-2</v>
      </c>
      <c r="O280">
        <f t="shared" si="68"/>
        <v>1.7817346909240684E-2</v>
      </c>
      <c r="P280">
        <f t="shared" si="67"/>
        <v>6.4375825591019399E-3</v>
      </c>
      <c r="Q280" s="13">
        <f t="shared" si="53"/>
        <v>41485.943850000003</v>
      </c>
      <c r="R280" s="3">
        <f t="shared" si="60"/>
        <v>1</v>
      </c>
      <c r="S280" s="19">
        <f t="shared" si="64"/>
        <v>1.5795000006619375E-2</v>
      </c>
      <c r="U280" s="3">
        <f t="shared" si="56"/>
        <v>4.0898869945420016E-6</v>
      </c>
      <c r="V280" s="3" t="str">
        <f t="shared" si="57"/>
        <v/>
      </c>
      <c r="W280" s="41"/>
    </row>
    <row r="281" spans="1:23" x14ac:dyDescent="0.2">
      <c r="A281" s="22" t="s">
        <v>82</v>
      </c>
      <c r="B281" s="33" t="s">
        <v>18</v>
      </c>
      <c r="C281" s="34">
        <v>56504.444009999999</v>
      </c>
      <c r="D281" s="34">
        <v>2.0000000000000001E-4</v>
      </c>
      <c r="E281" s="19">
        <f t="shared" si="65"/>
        <v>1850.0103455598544</v>
      </c>
      <c r="F281">
        <f t="shared" si="66"/>
        <v>1850</v>
      </c>
      <c r="G281" s="19">
        <f t="shared" si="61"/>
        <v>1.5955000002577435E-2</v>
      </c>
      <c r="K281">
        <f t="shared" si="59"/>
        <v>1.5955000002577435E-2</v>
      </c>
      <c r="O281">
        <f t="shared" si="68"/>
        <v>1.7817346909240684E-2</v>
      </c>
      <c r="P281">
        <f t="shared" si="67"/>
        <v>6.4375825591019399E-3</v>
      </c>
      <c r="Q281" s="13">
        <f t="shared" si="53"/>
        <v>41485.944009999999</v>
      </c>
      <c r="R281" s="3">
        <f t="shared" si="60"/>
        <v>1</v>
      </c>
      <c r="S281" s="19">
        <f t="shared" si="64"/>
        <v>1.5955000002577435E-2</v>
      </c>
      <c r="U281" s="3">
        <f t="shared" si="56"/>
        <v>3.4683360007581716E-6</v>
      </c>
      <c r="V281" s="3" t="str">
        <f t="shared" si="57"/>
        <v/>
      </c>
      <c r="W281" s="41"/>
    </row>
    <row r="282" spans="1:23" x14ac:dyDescent="0.2">
      <c r="A282" s="22" t="s">
        <v>82</v>
      </c>
      <c r="B282" s="33" t="s">
        <v>18</v>
      </c>
      <c r="C282" s="34">
        <v>56504.44412</v>
      </c>
      <c r="D282" s="34">
        <v>2.9999999999999997E-4</v>
      </c>
      <c r="E282" s="19">
        <f t="shared" si="65"/>
        <v>1850.0104168861844</v>
      </c>
      <c r="F282">
        <f t="shared" si="66"/>
        <v>1850</v>
      </c>
      <c r="G282" s="19">
        <f t="shared" si="61"/>
        <v>1.606500000343658E-2</v>
      </c>
      <c r="K282">
        <f t="shared" si="59"/>
        <v>1.606500000343658E-2</v>
      </c>
      <c r="O282">
        <f t="shared" si="68"/>
        <v>1.7817346909240684E-2</v>
      </c>
      <c r="P282">
        <f t="shared" si="67"/>
        <v>6.4375825591019399E-3</v>
      </c>
      <c r="Q282" s="13">
        <f t="shared" ref="Q282:Q317" si="69">C282-15018.5</f>
        <v>41485.94412</v>
      </c>
      <c r="R282" s="3">
        <f t="shared" si="60"/>
        <v>1</v>
      </c>
      <c r="S282" s="19">
        <f t="shared" si="64"/>
        <v>1.606500000343658E-2</v>
      </c>
      <c r="U282" s="3">
        <f t="shared" si="56"/>
        <v>3.0707196782812163E-6</v>
      </c>
      <c r="V282" s="3" t="str">
        <f t="shared" si="57"/>
        <v/>
      </c>
      <c r="W282" s="41"/>
    </row>
    <row r="283" spans="1:23" x14ac:dyDescent="0.2">
      <c r="A283" s="22" t="s">
        <v>82</v>
      </c>
      <c r="B283" s="33" t="s">
        <v>18</v>
      </c>
      <c r="C283" s="34">
        <v>56504.444340000002</v>
      </c>
      <c r="D283" s="34">
        <v>2.9999999999999997E-4</v>
      </c>
      <c r="E283" s="19">
        <f t="shared" si="65"/>
        <v>1850.0105595388441</v>
      </c>
      <c r="F283">
        <f t="shared" si="66"/>
        <v>1850</v>
      </c>
      <c r="G283" s="19">
        <f t="shared" si="61"/>
        <v>1.628500000515487E-2</v>
      </c>
      <c r="K283">
        <f t="shared" si="59"/>
        <v>1.628500000515487E-2</v>
      </c>
      <c r="O283">
        <f t="shared" si="68"/>
        <v>1.7817346909240684E-2</v>
      </c>
      <c r="P283">
        <f t="shared" si="67"/>
        <v>6.4375825591019399E-3</v>
      </c>
      <c r="Q283" s="13">
        <f t="shared" si="69"/>
        <v>41485.944340000002</v>
      </c>
      <c r="R283" s="3">
        <f t="shared" si="60"/>
        <v>1</v>
      </c>
      <c r="S283" s="19">
        <f t="shared" si="64"/>
        <v>1.628500000515487E-2</v>
      </c>
      <c r="U283" s="3">
        <f t="shared" si="56"/>
        <v>2.3480870344613774E-6</v>
      </c>
      <c r="V283" s="3" t="str">
        <f t="shared" si="57"/>
        <v/>
      </c>
      <c r="W283" s="41"/>
    </row>
    <row r="284" spans="1:23" x14ac:dyDescent="0.2">
      <c r="A284" s="34" t="s">
        <v>90</v>
      </c>
      <c r="B284" s="33"/>
      <c r="C284" s="34">
        <v>56511.373220000001</v>
      </c>
      <c r="D284" s="34">
        <v>4.2999999999999999E-4</v>
      </c>
      <c r="E284" s="19">
        <f t="shared" si="65"/>
        <v>1854.5033920532751</v>
      </c>
      <c r="F284">
        <f t="shared" si="66"/>
        <v>1854.5</v>
      </c>
      <c r="G284" s="19">
        <f t="shared" si="61"/>
        <v>5.2312500047264621E-3</v>
      </c>
      <c r="K284">
        <f t="shared" ref="K284:K299" si="70">G284</f>
        <v>5.2312500047264621E-3</v>
      </c>
      <c r="O284">
        <f t="shared" si="68"/>
        <v>1.78575672651273E-2</v>
      </c>
      <c r="P284">
        <f t="shared" si="67"/>
        <v>6.4018557989136042E-3</v>
      </c>
      <c r="Q284" s="13">
        <f t="shared" si="69"/>
        <v>41492.873220000001</v>
      </c>
      <c r="R284" s="3">
        <f t="shared" ref="R284:R299" si="71">R$18</f>
        <v>1</v>
      </c>
      <c r="T284" s="19">
        <f>G284</f>
        <v>5.2312500047264621E-3</v>
      </c>
      <c r="U284" s="3" t="str">
        <f t="shared" si="56"/>
        <v/>
      </c>
      <c r="V284" s="3">
        <f t="shared" si="57"/>
        <v>1.3703179253845099E-6</v>
      </c>
      <c r="W284" s="41"/>
    </row>
    <row r="285" spans="1:23" x14ac:dyDescent="0.2">
      <c r="A285" s="22" t="s">
        <v>82</v>
      </c>
      <c r="B285" s="33" t="s">
        <v>19</v>
      </c>
      <c r="C285" s="34">
        <v>56511.374450000003</v>
      </c>
      <c r="D285" s="34">
        <v>4.0000000000000002E-4</v>
      </c>
      <c r="E285" s="19">
        <f t="shared" si="65"/>
        <v>1854.5041896113221</v>
      </c>
      <c r="F285">
        <f t="shared" si="66"/>
        <v>1854.5</v>
      </c>
      <c r="G285" s="19">
        <f t="shared" si="61"/>
        <v>6.4612500063958578E-3</v>
      </c>
      <c r="K285">
        <f t="shared" si="70"/>
        <v>6.4612500063958578E-3</v>
      </c>
      <c r="O285">
        <f t="shared" si="68"/>
        <v>1.78575672651273E-2</v>
      </c>
      <c r="P285">
        <f t="shared" si="67"/>
        <v>6.4018557989136042E-3</v>
      </c>
      <c r="Q285" s="13">
        <f t="shared" si="69"/>
        <v>41492.874450000003</v>
      </c>
      <c r="R285" s="3">
        <f t="shared" si="71"/>
        <v>1</v>
      </c>
      <c r="T285" s="19">
        <f>G285</f>
        <v>6.4612500063958578E-3</v>
      </c>
      <c r="U285" s="3" t="str">
        <f t="shared" si="56"/>
        <v/>
      </c>
      <c r="V285" s="3">
        <f t="shared" si="57"/>
        <v>3.5276718824449823E-9</v>
      </c>
      <c r="W285" s="41"/>
    </row>
    <row r="286" spans="1:23" x14ac:dyDescent="0.2">
      <c r="A286" s="34" t="s">
        <v>85</v>
      </c>
      <c r="B286" s="33" t="s">
        <v>18</v>
      </c>
      <c r="C286" s="34">
        <v>56524.4899</v>
      </c>
      <c r="D286" s="34">
        <v>2.9999999999999997E-4</v>
      </c>
      <c r="E286" s="19">
        <f t="shared" si="65"/>
        <v>1863.008525117405</v>
      </c>
      <c r="F286">
        <f t="shared" si="66"/>
        <v>1863</v>
      </c>
      <c r="G286" s="19">
        <f t="shared" si="61"/>
        <v>1.3147500001650769E-2</v>
      </c>
      <c r="K286">
        <f t="shared" si="70"/>
        <v>1.3147500001650769E-2</v>
      </c>
      <c r="O286">
        <f t="shared" si="68"/>
        <v>1.7933404640262017E-2</v>
      </c>
      <c r="P286">
        <f t="shared" si="67"/>
        <v>6.3344913100863804E-3</v>
      </c>
      <c r="Q286" s="13">
        <f t="shared" si="69"/>
        <v>41505.9899</v>
      </c>
      <c r="R286" s="3">
        <f t="shared" si="71"/>
        <v>1</v>
      </c>
      <c r="S286" s="19">
        <f t="shared" ref="S286:S294" si="72">G286</f>
        <v>1.3147500001650769E-2</v>
      </c>
      <c r="U286" s="3">
        <f t="shared" si="56"/>
        <v>2.2904883209880658E-5</v>
      </c>
      <c r="V286" s="3" t="str">
        <f t="shared" si="57"/>
        <v/>
      </c>
      <c r="W286" s="41"/>
    </row>
    <row r="287" spans="1:23" x14ac:dyDescent="0.2">
      <c r="A287" s="34" t="s">
        <v>90</v>
      </c>
      <c r="B287" s="33"/>
      <c r="C287" s="34">
        <v>56527.574090000002</v>
      </c>
      <c r="D287" s="34">
        <v>4.4000000000000002E-4</v>
      </c>
      <c r="E287" s="19">
        <f t="shared" si="65"/>
        <v>1865.0083792226415</v>
      </c>
      <c r="F287">
        <f t="shared" si="66"/>
        <v>1865</v>
      </c>
      <c r="G287" s="19">
        <f t="shared" ref="G287:G314" si="73">+C287-(C$7+F287*C$8)</f>
        <v>1.2922500005515758E-2</v>
      </c>
      <c r="K287">
        <f t="shared" si="70"/>
        <v>1.2922500005515758E-2</v>
      </c>
      <c r="O287">
        <f t="shared" si="68"/>
        <v>1.7951222997395509E-2</v>
      </c>
      <c r="P287">
        <f t="shared" si="67"/>
        <v>6.3186636984647179E-3</v>
      </c>
      <c r="Q287" s="13">
        <f t="shared" si="69"/>
        <v>41509.074090000002</v>
      </c>
      <c r="R287" s="3">
        <f t="shared" si="71"/>
        <v>1</v>
      </c>
      <c r="S287" s="19">
        <f t="shared" si="72"/>
        <v>1.2922500005515758E-2</v>
      </c>
      <c r="U287" s="3">
        <f t="shared" si="56"/>
        <v>2.5288054929060038E-5</v>
      </c>
      <c r="V287" s="3" t="str">
        <f t="shared" si="57"/>
        <v/>
      </c>
      <c r="W287" s="41"/>
    </row>
    <row r="288" spans="1:23" x14ac:dyDescent="0.2">
      <c r="A288" s="22" t="s">
        <v>82</v>
      </c>
      <c r="B288" s="33" t="s">
        <v>18</v>
      </c>
      <c r="C288" s="34">
        <v>56527.574569999997</v>
      </c>
      <c r="D288" s="34">
        <v>4.0000000000000002E-4</v>
      </c>
      <c r="E288" s="19">
        <f t="shared" si="65"/>
        <v>1865.0086904648026</v>
      </c>
      <c r="F288">
        <f t="shared" si="66"/>
        <v>1865</v>
      </c>
      <c r="G288" s="19">
        <f t="shared" si="73"/>
        <v>1.3402500000665896E-2</v>
      </c>
      <c r="K288">
        <f t="shared" si="70"/>
        <v>1.3402500000665896E-2</v>
      </c>
      <c r="O288">
        <f t="shared" si="68"/>
        <v>1.7951222997395509E-2</v>
      </c>
      <c r="P288">
        <f t="shared" si="67"/>
        <v>6.3186636984647179E-3</v>
      </c>
      <c r="Q288" s="13">
        <f t="shared" si="69"/>
        <v>41509.074569999997</v>
      </c>
      <c r="R288" s="3">
        <f t="shared" si="71"/>
        <v>1</v>
      </c>
      <c r="S288" s="19">
        <f t="shared" si="72"/>
        <v>1.3402500000665896E-2</v>
      </c>
      <c r="U288" s="3">
        <f t="shared" si="56"/>
        <v>2.0690880900976837E-5</v>
      </c>
      <c r="V288" s="3" t="str">
        <f t="shared" si="57"/>
        <v/>
      </c>
      <c r="W288" s="41"/>
    </row>
    <row r="289" spans="1:24" x14ac:dyDescent="0.2">
      <c r="A289" s="34" t="s">
        <v>90</v>
      </c>
      <c r="B289" s="33"/>
      <c r="C289" s="34">
        <v>56527.574710000001</v>
      </c>
      <c r="D289" s="34">
        <v>2.9999999999999997E-4</v>
      </c>
      <c r="E289" s="19">
        <f t="shared" si="65"/>
        <v>1865.0087812437696</v>
      </c>
      <c r="F289">
        <f t="shared" si="66"/>
        <v>1865</v>
      </c>
      <c r="G289" s="19">
        <f t="shared" si="73"/>
        <v>1.3542500004405156E-2</v>
      </c>
      <c r="K289">
        <f t="shared" si="70"/>
        <v>1.3542500004405156E-2</v>
      </c>
      <c r="O289">
        <f t="shared" si="68"/>
        <v>1.7951222997395509E-2</v>
      </c>
      <c r="P289">
        <f t="shared" si="67"/>
        <v>6.3186636984647179E-3</v>
      </c>
      <c r="Q289" s="13">
        <f t="shared" si="69"/>
        <v>41509.074710000001</v>
      </c>
      <c r="R289" s="3">
        <f t="shared" si="71"/>
        <v>1</v>
      </c>
      <c r="S289" s="19">
        <f t="shared" si="72"/>
        <v>1.3542500004405156E-2</v>
      </c>
      <c r="U289" s="3">
        <f t="shared" si="56"/>
        <v>1.9436838428921822E-5</v>
      </c>
      <c r="V289" s="3" t="str">
        <f t="shared" si="57"/>
        <v/>
      </c>
      <c r="W289" s="41"/>
    </row>
    <row r="290" spans="1:24" x14ac:dyDescent="0.2">
      <c r="A290" s="34" t="s">
        <v>90</v>
      </c>
      <c r="B290" s="33"/>
      <c r="C290" s="34">
        <v>56527.574719999997</v>
      </c>
      <c r="D290" s="34">
        <v>2.9E-4</v>
      </c>
      <c r="E290" s="19">
        <f t="shared" si="65"/>
        <v>1865.0087877279789</v>
      </c>
      <c r="F290">
        <f t="shared" si="66"/>
        <v>1865</v>
      </c>
      <c r="G290" s="19">
        <f t="shared" si="73"/>
        <v>1.3552500000514556E-2</v>
      </c>
      <c r="K290">
        <f t="shared" si="70"/>
        <v>1.3552500000514556E-2</v>
      </c>
      <c r="O290">
        <f t="shared" si="68"/>
        <v>1.7951222997395509E-2</v>
      </c>
      <c r="P290">
        <f t="shared" si="67"/>
        <v>6.3186636984647179E-3</v>
      </c>
      <c r="Q290" s="13">
        <f t="shared" si="69"/>
        <v>41509.074719999997</v>
      </c>
      <c r="R290" s="3">
        <f t="shared" si="71"/>
        <v>1</v>
      </c>
      <c r="S290" s="19">
        <f t="shared" si="72"/>
        <v>1.3552500000514556E-2</v>
      </c>
      <c r="U290" s="3">
        <f t="shared" ref="U290:U317" si="74">IF(S290&lt;&gt;"",R290*(O290-S290)^2,"")</f>
        <v>1.9348764003289356E-5</v>
      </c>
      <c r="V290" s="3" t="str">
        <f t="shared" ref="V290:V317" si="75">IF(T290&lt;&gt;"",R290*(P290-T290)^2,"")</f>
        <v/>
      </c>
      <c r="W290" s="41"/>
      <c r="X290" s="3"/>
    </row>
    <row r="291" spans="1:24" x14ac:dyDescent="0.2">
      <c r="A291" s="34" t="s">
        <v>90</v>
      </c>
      <c r="B291" s="33"/>
      <c r="C291" s="34">
        <v>56527.574890000004</v>
      </c>
      <c r="D291" s="34">
        <v>4.0000000000000002E-4</v>
      </c>
      <c r="E291" s="19">
        <f t="shared" si="65"/>
        <v>1865.008897959583</v>
      </c>
      <c r="F291">
        <f t="shared" si="66"/>
        <v>1865</v>
      </c>
      <c r="G291" s="19">
        <f t="shared" si="73"/>
        <v>1.3722500007133931E-2</v>
      </c>
      <c r="K291">
        <f t="shared" si="70"/>
        <v>1.3722500007133931E-2</v>
      </c>
      <c r="O291">
        <f t="shared" si="68"/>
        <v>1.7951222997395509E-2</v>
      </c>
      <c r="P291">
        <f t="shared" si="67"/>
        <v>6.3186636984647179E-3</v>
      </c>
      <c r="Q291" s="13">
        <f t="shared" si="69"/>
        <v>41509.074890000004</v>
      </c>
      <c r="R291" s="3">
        <f t="shared" si="71"/>
        <v>1</v>
      </c>
      <c r="S291" s="19">
        <f t="shared" si="72"/>
        <v>1.3722500007133931E-2</v>
      </c>
      <c r="U291" s="3">
        <f t="shared" si="74"/>
        <v>1.7882098128366824E-5</v>
      </c>
      <c r="V291" s="3" t="str">
        <f t="shared" si="75"/>
        <v/>
      </c>
      <c r="W291" s="41"/>
      <c r="X291" s="3"/>
    </row>
    <row r="292" spans="1:24" x14ac:dyDescent="0.2">
      <c r="A292" s="22" t="s">
        <v>82</v>
      </c>
      <c r="B292" s="33" t="s">
        <v>18</v>
      </c>
      <c r="C292" s="34">
        <v>56527.575190000003</v>
      </c>
      <c r="D292" s="34">
        <v>2.9999999999999997E-4</v>
      </c>
      <c r="E292" s="19">
        <f t="shared" si="65"/>
        <v>1865.0090924859355</v>
      </c>
      <c r="F292">
        <f t="shared" si="66"/>
        <v>1865</v>
      </c>
      <c r="G292" s="19">
        <f t="shared" si="73"/>
        <v>1.4022500006831251E-2</v>
      </c>
      <c r="K292">
        <f t="shared" si="70"/>
        <v>1.4022500006831251E-2</v>
      </c>
      <c r="O292">
        <f t="shared" si="68"/>
        <v>1.7951222997395509E-2</v>
      </c>
      <c r="P292">
        <f t="shared" si="67"/>
        <v>6.3186636984647179E-3</v>
      </c>
      <c r="Q292" s="13">
        <f t="shared" si="69"/>
        <v>41509.075190000003</v>
      </c>
      <c r="R292" s="3">
        <f t="shared" si="71"/>
        <v>1</v>
      </c>
      <c r="S292" s="19">
        <f t="shared" si="72"/>
        <v>1.4022500006831251E-2</v>
      </c>
      <c r="U292" s="3">
        <f t="shared" si="74"/>
        <v>1.5434864336588167E-5</v>
      </c>
      <c r="V292" s="3" t="str">
        <f t="shared" si="75"/>
        <v/>
      </c>
      <c r="W292" s="41"/>
      <c r="X292" s="3"/>
    </row>
    <row r="293" spans="1:24" x14ac:dyDescent="0.2">
      <c r="A293" s="22" t="s">
        <v>82</v>
      </c>
      <c r="B293" s="33" t="s">
        <v>18</v>
      </c>
      <c r="C293" s="34">
        <v>56527.575199999999</v>
      </c>
      <c r="D293" s="34">
        <v>2.9999999999999997E-4</v>
      </c>
      <c r="E293" s="19">
        <f t="shared" si="65"/>
        <v>1865.0090989701446</v>
      </c>
      <c r="F293">
        <f t="shared" si="66"/>
        <v>1865</v>
      </c>
      <c r="G293" s="19">
        <f t="shared" si="73"/>
        <v>1.4032500002940651E-2</v>
      </c>
      <c r="K293">
        <f t="shared" si="70"/>
        <v>1.4032500002940651E-2</v>
      </c>
      <c r="O293">
        <f t="shared" si="68"/>
        <v>1.7951222997395509E-2</v>
      </c>
      <c r="P293">
        <f t="shared" si="67"/>
        <v>6.3186636984647179E-3</v>
      </c>
      <c r="Q293" s="13">
        <f t="shared" si="69"/>
        <v>41509.075199999999</v>
      </c>
      <c r="R293" s="3">
        <f t="shared" si="71"/>
        <v>1</v>
      </c>
      <c r="S293" s="19">
        <f t="shared" si="72"/>
        <v>1.4032500002940651E-2</v>
      </c>
      <c r="U293" s="3">
        <f t="shared" si="74"/>
        <v>1.5356389907269252E-5</v>
      </c>
      <c r="V293" s="3" t="str">
        <f t="shared" si="75"/>
        <v/>
      </c>
      <c r="W293" s="41"/>
      <c r="X293" s="3"/>
    </row>
    <row r="294" spans="1:24" x14ac:dyDescent="0.2">
      <c r="A294" s="22" t="s">
        <v>82</v>
      </c>
      <c r="B294" s="33" t="s">
        <v>18</v>
      </c>
      <c r="C294" s="34">
        <v>56527.575369999999</v>
      </c>
      <c r="D294" s="34">
        <v>4.0000000000000002E-4</v>
      </c>
      <c r="E294" s="19">
        <f t="shared" si="65"/>
        <v>1865.0092092017439</v>
      </c>
      <c r="F294">
        <f t="shared" si="66"/>
        <v>1865</v>
      </c>
      <c r="G294" s="19">
        <f t="shared" si="73"/>
        <v>1.4202500002284069E-2</v>
      </c>
      <c r="K294">
        <f t="shared" si="70"/>
        <v>1.4202500002284069E-2</v>
      </c>
      <c r="O294">
        <f t="shared" si="68"/>
        <v>1.7951222997395509E-2</v>
      </c>
      <c r="P294">
        <f t="shared" si="67"/>
        <v>6.3186636984647179E-3</v>
      </c>
      <c r="Q294" s="13">
        <f t="shared" si="69"/>
        <v>41509.075369999999</v>
      </c>
      <c r="R294" s="3">
        <f t="shared" si="71"/>
        <v>1</v>
      </c>
      <c r="S294" s="19">
        <f t="shared" si="72"/>
        <v>1.4202500002284069E-2</v>
      </c>
      <c r="U294" s="3">
        <f t="shared" si="74"/>
        <v>1.4052924094077291E-5</v>
      </c>
      <c r="V294" s="3" t="str">
        <f t="shared" si="75"/>
        <v/>
      </c>
      <c r="W294" s="41"/>
      <c r="X294" s="3"/>
    </row>
    <row r="295" spans="1:24" x14ac:dyDescent="0.2">
      <c r="A295" s="22" t="s">
        <v>82</v>
      </c>
      <c r="B295" s="33" t="s">
        <v>19</v>
      </c>
      <c r="C295" s="34">
        <v>56545.302680000001</v>
      </c>
      <c r="D295" s="34">
        <v>4.0000000000000002E-4</v>
      </c>
      <c r="E295" s="19">
        <f t="shared" si="65"/>
        <v>1876.5039723902269</v>
      </c>
      <c r="F295">
        <f t="shared" si="66"/>
        <v>1876.5</v>
      </c>
      <c r="G295" s="19">
        <f t="shared" si="73"/>
        <v>6.1262500021257438E-3</v>
      </c>
      <c r="K295">
        <f t="shared" si="70"/>
        <v>6.1262500021257438E-3</v>
      </c>
      <c r="O295">
        <f t="shared" si="68"/>
        <v>1.8053486295069497E-2</v>
      </c>
      <c r="P295">
        <f t="shared" si="67"/>
        <v>6.2278257078122569E-3</v>
      </c>
      <c r="Q295" s="13">
        <f t="shared" si="69"/>
        <v>41526.802680000001</v>
      </c>
      <c r="R295" s="3">
        <f t="shared" si="71"/>
        <v>1</v>
      </c>
      <c r="T295" s="19">
        <f>G295</f>
        <v>6.1262500021257438E-3</v>
      </c>
      <c r="U295" s="3" t="str">
        <f t="shared" si="74"/>
        <v/>
      </c>
      <c r="V295" s="3">
        <f t="shared" si="75"/>
        <v>1.0317623985713139E-8</v>
      </c>
      <c r="W295" s="41"/>
    </row>
    <row r="296" spans="1:24" x14ac:dyDescent="0.2">
      <c r="A296" s="22" t="s">
        <v>82</v>
      </c>
      <c r="B296" s="33" t="s">
        <v>19</v>
      </c>
      <c r="C296" s="34">
        <v>56545.3027</v>
      </c>
      <c r="D296" s="34">
        <v>4.0000000000000002E-4</v>
      </c>
      <c r="E296" s="19">
        <f t="shared" si="65"/>
        <v>1876.50398535865</v>
      </c>
      <c r="F296">
        <f t="shared" si="66"/>
        <v>1876.5</v>
      </c>
      <c r="G296" s="19">
        <f t="shared" si="73"/>
        <v>6.1462500016205013E-3</v>
      </c>
      <c r="K296">
        <f t="shared" si="70"/>
        <v>6.1462500016205013E-3</v>
      </c>
      <c r="O296">
        <f t="shared" si="68"/>
        <v>1.8053486295069497E-2</v>
      </c>
      <c r="P296">
        <f t="shared" si="67"/>
        <v>6.2278257078122569E-3</v>
      </c>
      <c r="Q296" s="13">
        <f t="shared" si="69"/>
        <v>41526.8027</v>
      </c>
      <c r="R296" s="3">
        <f t="shared" si="71"/>
        <v>1</v>
      </c>
      <c r="T296" s="19">
        <f>G296</f>
        <v>6.1462500016205013E-3</v>
      </c>
      <c r="U296" s="3" t="str">
        <f t="shared" si="74"/>
        <v/>
      </c>
      <c r="V296" s="3">
        <f t="shared" si="75"/>
        <v>6.6545958406836402E-9</v>
      </c>
      <c r="W296" s="41"/>
      <c r="X296" s="3"/>
    </row>
    <row r="297" spans="1:24" x14ac:dyDescent="0.2">
      <c r="A297" s="22" t="s">
        <v>82</v>
      </c>
      <c r="B297" s="33" t="s">
        <v>19</v>
      </c>
      <c r="C297" s="34">
        <v>56545.303240000001</v>
      </c>
      <c r="D297" s="34">
        <v>2.9999999999999997E-4</v>
      </c>
      <c r="E297" s="19">
        <f t="shared" si="65"/>
        <v>1876.5043355060855</v>
      </c>
      <c r="F297">
        <f t="shared" si="66"/>
        <v>1876.5</v>
      </c>
      <c r="G297" s="19">
        <f t="shared" si="73"/>
        <v>6.6862500025308691E-3</v>
      </c>
      <c r="K297">
        <f t="shared" si="70"/>
        <v>6.6862500025308691E-3</v>
      </c>
      <c r="O297">
        <f t="shared" si="68"/>
        <v>1.8053486295069497E-2</v>
      </c>
      <c r="P297">
        <f t="shared" si="67"/>
        <v>6.2278257078122569E-3</v>
      </c>
      <c r="Q297" s="13">
        <f t="shared" si="69"/>
        <v>41526.803240000001</v>
      </c>
      <c r="R297" s="3">
        <f t="shared" si="71"/>
        <v>1</v>
      </c>
      <c r="T297" s="19">
        <f>G297</f>
        <v>6.6862500025308691E-3</v>
      </c>
      <c r="U297" s="3" t="str">
        <f t="shared" si="74"/>
        <v/>
      </c>
      <c r="V297" s="3">
        <f t="shared" si="75"/>
        <v>2.10152833988257E-7</v>
      </c>
      <c r="W297" s="41"/>
      <c r="X297" s="3"/>
    </row>
    <row r="298" spans="1:24" x14ac:dyDescent="0.2">
      <c r="A298" s="22" t="s">
        <v>82</v>
      </c>
      <c r="B298" s="33" t="s">
        <v>19</v>
      </c>
      <c r="C298" s="34">
        <v>56545.303350000002</v>
      </c>
      <c r="D298" s="34">
        <v>4.0000000000000002E-4</v>
      </c>
      <c r="E298" s="19">
        <f t="shared" si="65"/>
        <v>1876.5044068324153</v>
      </c>
      <c r="F298">
        <f t="shared" si="66"/>
        <v>1876.5</v>
      </c>
      <c r="G298" s="19">
        <f t="shared" si="73"/>
        <v>6.7962500033900142E-3</v>
      </c>
      <c r="K298">
        <f t="shared" si="70"/>
        <v>6.7962500033900142E-3</v>
      </c>
      <c r="O298">
        <f t="shared" si="68"/>
        <v>1.8053486295069497E-2</v>
      </c>
      <c r="P298">
        <f t="shared" si="67"/>
        <v>6.2278257078122569E-3</v>
      </c>
      <c r="Q298" s="13">
        <f t="shared" si="69"/>
        <v>41526.803350000002</v>
      </c>
      <c r="R298" s="3">
        <f t="shared" si="71"/>
        <v>1</v>
      </c>
      <c r="T298" s="19">
        <f>G298</f>
        <v>6.7962500033900142E-3</v>
      </c>
      <c r="U298" s="3" t="str">
        <f t="shared" si="74"/>
        <v/>
      </c>
      <c r="V298" s="3">
        <f t="shared" si="75"/>
        <v>3.2310617980306955E-7</v>
      </c>
      <c r="W298" s="41"/>
    </row>
    <row r="299" spans="1:24" x14ac:dyDescent="0.2">
      <c r="A299" s="22" t="s">
        <v>87</v>
      </c>
      <c r="B299" s="33" t="s">
        <v>18</v>
      </c>
      <c r="C299" s="34">
        <v>56567.673600000002</v>
      </c>
      <c r="D299" s="34">
        <v>1E-4</v>
      </c>
      <c r="E299" s="19">
        <f t="shared" si="65"/>
        <v>1891.0097506334278</v>
      </c>
      <c r="F299">
        <f t="shared" si="66"/>
        <v>1891</v>
      </c>
      <c r="G299" s="19">
        <f t="shared" si="73"/>
        <v>1.5037500001199078E-2</v>
      </c>
      <c r="K299">
        <f t="shared" si="70"/>
        <v>1.5037500001199078E-2</v>
      </c>
      <c r="O299">
        <f t="shared" si="68"/>
        <v>1.8181953856246828E-2</v>
      </c>
      <c r="P299">
        <f t="shared" si="67"/>
        <v>6.1137111096445634E-3</v>
      </c>
      <c r="Q299" s="13">
        <f t="shared" si="69"/>
        <v>41549.173600000002</v>
      </c>
      <c r="R299" s="3">
        <f t="shared" si="71"/>
        <v>1</v>
      </c>
      <c r="S299" s="19">
        <f>G299</f>
        <v>1.5037500001199078E-2</v>
      </c>
      <c r="U299" s="3">
        <f t="shared" si="74"/>
        <v>9.8875900465246544E-6</v>
      </c>
      <c r="V299" s="3" t="str">
        <f t="shared" si="75"/>
        <v/>
      </c>
      <c r="W299" s="41"/>
      <c r="X299" s="3"/>
    </row>
    <row r="300" spans="1:24" x14ac:dyDescent="0.2">
      <c r="A300" s="36" t="s">
        <v>86</v>
      </c>
      <c r="B300" s="45" t="s">
        <v>18</v>
      </c>
      <c r="C300" s="34">
        <v>56568.436000000002</v>
      </c>
      <c r="D300" s="46">
        <v>2.5000000000000001E-3</v>
      </c>
      <c r="E300" s="19">
        <f t="shared" si="65"/>
        <v>1891.5041069376214</v>
      </c>
      <c r="F300">
        <f t="shared" si="66"/>
        <v>1891.5</v>
      </c>
      <c r="G300" s="19">
        <f t="shared" si="73"/>
        <v>6.3337500032503158E-3</v>
      </c>
      <c r="J300">
        <f>G300</f>
        <v>6.3337500032503158E-3</v>
      </c>
      <c r="O300">
        <f t="shared" si="68"/>
        <v>1.8186374242431958E-2</v>
      </c>
      <c r="P300">
        <f t="shared" si="67"/>
        <v>6.1097845885162774E-3</v>
      </c>
      <c r="Q300" s="13">
        <f t="shared" si="69"/>
        <v>41549.936000000002</v>
      </c>
      <c r="R300" s="3">
        <f>R$17</f>
        <v>1</v>
      </c>
      <c r="T300" s="19">
        <f>G300</f>
        <v>6.3337500032503158E-3</v>
      </c>
      <c r="U300" s="3" t="str">
        <f t="shared" si="74"/>
        <v/>
      </c>
      <c r="V300" s="3">
        <f t="shared" si="75"/>
        <v>5.0160506996989804E-8</v>
      </c>
      <c r="W300" s="41"/>
    </row>
    <row r="301" spans="1:24" x14ac:dyDescent="0.2">
      <c r="A301" s="22" t="s">
        <v>87</v>
      </c>
      <c r="B301" s="33" t="s">
        <v>19</v>
      </c>
      <c r="C301" s="34">
        <v>56574.604299999999</v>
      </c>
      <c r="D301" s="34">
        <v>2.0000000000000001E-4</v>
      </c>
      <c r="E301" s="19">
        <f t="shared" si="65"/>
        <v>1895.5037632743968</v>
      </c>
      <c r="F301">
        <f t="shared" si="66"/>
        <v>1895.5</v>
      </c>
      <c r="G301" s="19">
        <f t="shared" si="73"/>
        <v>5.8037499984493479E-3</v>
      </c>
      <c r="K301">
        <f>G301</f>
        <v>5.8037499984493479E-3</v>
      </c>
      <c r="O301">
        <f t="shared" si="68"/>
        <v>1.8221714258763927E-2</v>
      </c>
      <c r="P301">
        <f t="shared" si="67"/>
        <v>6.0783929148050002E-3</v>
      </c>
      <c r="Q301" s="13">
        <f t="shared" si="69"/>
        <v>41556.104299999999</v>
      </c>
      <c r="R301" s="3">
        <f>R$18</f>
        <v>1</v>
      </c>
      <c r="T301" s="19">
        <f>G301</f>
        <v>5.8037499984493479E-3</v>
      </c>
      <c r="U301" s="3" t="str">
        <f t="shared" si="74"/>
        <v/>
      </c>
      <c r="V301" s="3">
        <f t="shared" si="75"/>
        <v>7.5428731504337787E-8</v>
      </c>
      <c r="W301" s="41"/>
    </row>
    <row r="302" spans="1:24" x14ac:dyDescent="0.2">
      <c r="A302" s="46" t="s">
        <v>88</v>
      </c>
      <c r="B302" s="45" t="s">
        <v>18</v>
      </c>
      <c r="C302" s="46">
        <v>56683.339699999997</v>
      </c>
      <c r="D302" s="46">
        <v>3.5000000000000001E-3</v>
      </c>
      <c r="E302" s="19">
        <f t="shared" si="65"/>
        <v>1966.0100991598063</v>
      </c>
      <c r="F302">
        <f t="shared" si="66"/>
        <v>1966</v>
      </c>
      <c r="G302" s="19">
        <f t="shared" si="73"/>
        <v>1.5574999997625127E-2</v>
      </c>
      <c r="J302">
        <f>G302</f>
        <v>1.5574999997625127E-2</v>
      </c>
      <c r="O302">
        <f t="shared" si="68"/>
        <v>1.8837618558682278E-2</v>
      </c>
      <c r="P302">
        <f t="shared" si="67"/>
        <v>5.5313001619666218E-3</v>
      </c>
      <c r="Q302" s="13">
        <f t="shared" si="69"/>
        <v>41664.839699999997</v>
      </c>
      <c r="R302" s="3">
        <f>R$17</f>
        <v>1</v>
      </c>
      <c r="S302" s="19">
        <f>G302</f>
        <v>1.5574999997625127E-2</v>
      </c>
      <c r="U302" s="3">
        <f t="shared" si="74"/>
        <v>1.0644679874954632E-5</v>
      </c>
      <c r="V302" s="3" t="str">
        <f t="shared" si="75"/>
        <v/>
      </c>
      <c r="W302" s="41"/>
    </row>
    <row r="303" spans="1:24" x14ac:dyDescent="0.2">
      <c r="A303" s="46" t="s">
        <v>88</v>
      </c>
      <c r="B303" s="45" t="s">
        <v>18</v>
      </c>
      <c r="C303" s="46">
        <v>56834.476199999997</v>
      </c>
      <c r="D303" s="46">
        <v>1E-3</v>
      </c>
      <c r="E303" s="19">
        <f t="shared" si="65"/>
        <v>2064.0102061493003</v>
      </c>
      <c r="F303">
        <f t="shared" si="66"/>
        <v>2064</v>
      </c>
      <c r="G303" s="19">
        <f t="shared" si="73"/>
        <v>1.5739999995275866E-2</v>
      </c>
      <c r="J303">
        <f>G303</f>
        <v>1.5739999995275866E-2</v>
      </c>
      <c r="O303">
        <f t="shared" si="68"/>
        <v>1.9670228652099137E-2</v>
      </c>
      <c r="P303">
        <f t="shared" si="67"/>
        <v>4.7917129434509658E-3</v>
      </c>
      <c r="Q303" s="13">
        <f t="shared" si="69"/>
        <v>41815.976199999997</v>
      </c>
      <c r="R303" s="3">
        <f>R$17</f>
        <v>1</v>
      </c>
      <c r="S303" s="19">
        <f>G303</f>
        <v>1.5739999995275866E-2</v>
      </c>
      <c r="U303" s="3">
        <f t="shared" si="74"/>
        <v>1.5446697294914847E-5</v>
      </c>
      <c r="V303" s="3" t="str">
        <f t="shared" si="75"/>
        <v/>
      </c>
      <c r="W303" s="41"/>
    </row>
    <row r="304" spans="1:24" x14ac:dyDescent="0.2">
      <c r="A304" s="46" t="s">
        <v>89</v>
      </c>
      <c r="B304" s="33"/>
      <c r="C304" s="46">
        <v>56949.358899999999</v>
      </c>
      <c r="D304" s="46">
        <v>8.0000000000000004E-4</v>
      </c>
      <c r="E304" s="19">
        <f t="shared" si="65"/>
        <v>2138.5025815268045</v>
      </c>
      <c r="F304">
        <f t="shared" si="66"/>
        <v>2138.5</v>
      </c>
      <c r="G304" s="19">
        <f t="shared" si="73"/>
        <v>3.9812499962863512E-3</v>
      </c>
      <c r="J304">
        <f>G304</f>
        <v>3.9812499962863512E-3</v>
      </c>
      <c r="O304">
        <f t="shared" si="68"/>
        <v>2.0283093026057086E-2</v>
      </c>
      <c r="P304">
        <f t="shared" si="67"/>
        <v>4.2473204826260092E-3</v>
      </c>
      <c r="Q304" s="13">
        <f t="shared" si="69"/>
        <v>41930.858899999999</v>
      </c>
      <c r="R304" s="3">
        <f>R$17</f>
        <v>1</v>
      </c>
      <c r="T304" s="19">
        <f>G304</f>
        <v>3.9812499962863512E-3</v>
      </c>
      <c r="U304" s="3" t="str">
        <f t="shared" si="74"/>
        <v/>
      </c>
      <c r="V304" s="3">
        <f t="shared" si="75"/>
        <v>7.0793503701022125E-8</v>
      </c>
      <c r="W304" s="41"/>
    </row>
    <row r="305" spans="1:23" x14ac:dyDescent="0.2">
      <c r="A305" s="62" t="s">
        <v>1001</v>
      </c>
      <c r="B305" s="63" t="s">
        <v>19</v>
      </c>
      <c r="C305" s="64">
        <v>57036.505700000002</v>
      </c>
      <c r="D305" s="64" t="s">
        <v>74</v>
      </c>
      <c r="E305" s="19">
        <f t="shared" si="65"/>
        <v>2195.0104120230267</v>
      </c>
      <c r="F305">
        <f t="shared" si="66"/>
        <v>2195</v>
      </c>
      <c r="G305" s="19">
        <f t="shared" si="73"/>
        <v>1.6057500004535541E-2</v>
      </c>
      <c r="O305">
        <f t="shared" si="68"/>
        <v>2.0735379012167061E-2</v>
      </c>
      <c r="P305">
        <f t="shared" si="67"/>
        <v>3.8455658833417873E-3</v>
      </c>
      <c r="Q305" s="13">
        <f t="shared" si="69"/>
        <v>42018.005700000002</v>
      </c>
      <c r="S305" s="19">
        <f>G305</f>
        <v>1.6057500004535541E-2</v>
      </c>
      <c r="U305" s="3">
        <f t="shared" si="74"/>
        <v>0</v>
      </c>
      <c r="V305" s="3" t="str">
        <f t="shared" si="75"/>
        <v/>
      </c>
      <c r="W305" s="41"/>
    </row>
    <row r="306" spans="1:23" x14ac:dyDescent="0.2">
      <c r="A306" s="69" t="s">
        <v>1007</v>
      </c>
      <c r="B306" s="70" t="s">
        <v>19</v>
      </c>
      <c r="C306" s="71">
        <v>57208.446889999999</v>
      </c>
      <c r="D306" s="71">
        <v>2.0000000000000001E-4</v>
      </c>
      <c r="E306" s="19">
        <f t="shared" si="65"/>
        <v>2306.5007205580309</v>
      </c>
      <c r="F306">
        <f t="shared" si="66"/>
        <v>2306.5</v>
      </c>
      <c r="G306" s="19">
        <f t="shared" si="73"/>
        <v>1.1112499996670522E-3</v>
      </c>
      <c r="K306">
        <f>G306</f>
        <v>1.1112499996670522E-3</v>
      </c>
      <c r="O306">
        <f t="shared" si="68"/>
        <v>2.1593883344654934E-2</v>
      </c>
      <c r="P306">
        <f t="shared" si="67"/>
        <v>3.082977444445148E-3</v>
      </c>
      <c r="Q306" s="13">
        <f t="shared" si="69"/>
        <v>42189.946889999999</v>
      </c>
      <c r="R306" s="3">
        <f>R$18</f>
        <v>1</v>
      </c>
      <c r="T306" s="19">
        <f t="shared" ref="T306:T314" si="76">G306</f>
        <v>1.1112499996670522E-3</v>
      </c>
      <c r="U306" s="3" t="str">
        <f t="shared" si="74"/>
        <v/>
      </c>
      <c r="V306" s="3">
        <f t="shared" si="75"/>
        <v>3.8877091164911585E-6</v>
      </c>
      <c r="W306" s="41"/>
    </row>
    <row r="307" spans="1:23" x14ac:dyDescent="0.2">
      <c r="A307" s="69" t="s">
        <v>1007</v>
      </c>
      <c r="B307" s="70" t="s">
        <v>19</v>
      </c>
      <c r="C307" s="71">
        <v>57208.447639999999</v>
      </c>
      <c r="D307" s="71">
        <v>2.0000000000000001E-4</v>
      </c>
      <c r="E307" s="19">
        <f t="shared" si="65"/>
        <v>2306.501206873912</v>
      </c>
      <c r="F307">
        <f t="shared" si="66"/>
        <v>2306.5</v>
      </c>
      <c r="G307" s="19">
        <f t="shared" si="73"/>
        <v>1.8612499989103526E-3</v>
      </c>
      <c r="K307">
        <f>G307</f>
        <v>1.8612499989103526E-3</v>
      </c>
      <c r="O307">
        <f t="shared" si="68"/>
        <v>2.1593883344654934E-2</v>
      </c>
      <c r="P307">
        <f t="shared" si="67"/>
        <v>3.082977444445148E-3</v>
      </c>
      <c r="Q307" s="13">
        <f t="shared" si="69"/>
        <v>42189.947639999999</v>
      </c>
      <c r="R307" s="3">
        <f>R$18</f>
        <v>1</v>
      </c>
      <c r="T307" s="19">
        <f t="shared" si="76"/>
        <v>1.8612499989103526E-3</v>
      </c>
      <c r="U307" s="3" t="str">
        <f t="shared" si="74"/>
        <v/>
      </c>
      <c r="V307" s="3">
        <f t="shared" si="75"/>
        <v>1.4926179511729765E-6</v>
      </c>
      <c r="W307" s="41"/>
    </row>
    <row r="308" spans="1:23" x14ac:dyDescent="0.2">
      <c r="A308" s="69" t="s">
        <v>1007</v>
      </c>
      <c r="B308" s="70" t="s">
        <v>19</v>
      </c>
      <c r="C308" s="71">
        <v>57208.447760000003</v>
      </c>
      <c r="D308" s="71">
        <v>2.0000000000000001E-4</v>
      </c>
      <c r="E308" s="19">
        <f t="shared" si="65"/>
        <v>2306.5012846844556</v>
      </c>
      <c r="F308">
        <f t="shared" si="66"/>
        <v>2306.5</v>
      </c>
      <c r="G308" s="19">
        <f t="shared" si="73"/>
        <v>1.9812500031548552E-3</v>
      </c>
      <c r="K308">
        <f>G308</f>
        <v>1.9812500031548552E-3</v>
      </c>
      <c r="O308">
        <f t="shared" si="68"/>
        <v>2.1593883344654934E-2</v>
      </c>
      <c r="P308">
        <f t="shared" si="67"/>
        <v>3.082977444445148E-3</v>
      </c>
      <c r="Q308" s="13">
        <f t="shared" si="69"/>
        <v>42189.947760000003</v>
      </c>
      <c r="R308" s="3">
        <f>R$18</f>
        <v>1</v>
      </c>
      <c r="T308" s="19">
        <f t="shared" si="76"/>
        <v>1.9812500031548552E-3</v>
      </c>
      <c r="U308" s="3" t="str">
        <f t="shared" si="74"/>
        <v/>
      </c>
      <c r="V308" s="3">
        <f t="shared" si="75"/>
        <v>1.2138033548920555E-6</v>
      </c>
      <c r="W308" s="41"/>
    </row>
    <row r="309" spans="1:23" x14ac:dyDescent="0.2">
      <c r="A309" s="69" t="s">
        <v>1007</v>
      </c>
      <c r="B309" s="70" t="s">
        <v>19</v>
      </c>
      <c r="C309" s="71">
        <v>57208.448109999998</v>
      </c>
      <c r="D309" s="71">
        <v>2.0000000000000001E-4</v>
      </c>
      <c r="E309" s="19">
        <f t="shared" si="65"/>
        <v>2306.5015116318637</v>
      </c>
      <c r="F309">
        <f t="shared" si="66"/>
        <v>2306.5</v>
      </c>
      <c r="G309" s="19">
        <f t="shared" si="73"/>
        <v>2.3312499979510903E-3</v>
      </c>
      <c r="K309">
        <f>G309</f>
        <v>2.3312499979510903E-3</v>
      </c>
      <c r="O309">
        <f t="shared" si="68"/>
        <v>2.1593883344654934E-2</v>
      </c>
      <c r="P309">
        <f t="shared" si="67"/>
        <v>3.082977444445148E-3</v>
      </c>
      <c r="Q309" s="13">
        <f t="shared" si="69"/>
        <v>42189.948109999998</v>
      </c>
      <c r="R309" s="3">
        <f>R$18</f>
        <v>1</v>
      </c>
      <c r="T309" s="19">
        <f t="shared" si="76"/>
        <v>2.3312499979510903E-3</v>
      </c>
      <c r="U309" s="3" t="str">
        <f t="shared" si="74"/>
        <v/>
      </c>
      <c r="V309" s="3">
        <f t="shared" si="75"/>
        <v>5.650941538124763E-7</v>
      </c>
      <c r="W309" s="41"/>
    </row>
    <row r="310" spans="1:23" x14ac:dyDescent="0.2">
      <c r="A310" s="47" t="s">
        <v>92</v>
      </c>
      <c r="B310" s="48"/>
      <c r="C310" s="47">
        <v>57225.414100000002</v>
      </c>
      <c r="D310" s="47">
        <v>4.7000000000000002E-3</v>
      </c>
      <c r="E310" s="19">
        <f t="shared" si="65"/>
        <v>2317.5026188110237</v>
      </c>
      <c r="F310">
        <f t="shared" si="66"/>
        <v>2317.5</v>
      </c>
      <c r="G310" s="19">
        <f t="shared" si="73"/>
        <v>4.0387500048382208E-3</v>
      </c>
      <c r="J310">
        <f>G310</f>
        <v>4.0387500048382208E-3</v>
      </c>
      <c r="O310">
        <f t="shared" si="68"/>
        <v>2.1676004148986169E-2</v>
      </c>
      <c r="P310">
        <f t="shared" si="67"/>
        <v>3.0100315388672319E-3</v>
      </c>
      <c r="Q310" s="13">
        <f t="shared" si="69"/>
        <v>42206.914100000002</v>
      </c>
      <c r="R310" s="3">
        <f>R$17</f>
        <v>1</v>
      </c>
      <c r="T310" s="19">
        <f t="shared" si="76"/>
        <v>4.0387500048382208E-3</v>
      </c>
      <c r="U310" s="3" t="str">
        <f t="shared" si="74"/>
        <v/>
      </c>
      <c r="V310" s="3">
        <f t="shared" si="75"/>
        <v>1.0582616822297046E-6</v>
      </c>
      <c r="W310" s="41"/>
    </row>
    <row r="311" spans="1:23" x14ac:dyDescent="0.2">
      <c r="A311" s="69" t="s">
        <v>1007</v>
      </c>
      <c r="B311" s="70" t="s">
        <v>19</v>
      </c>
      <c r="C311" s="71">
        <v>57245.461459999999</v>
      </c>
      <c r="D311" s="71">
        <v>1E-4</v>
      </c>
      <c r="E311" s="19">
        <f t="shared" si="65"/>
        <v>2330.5017515476993</v>
      </c>
      <c r="F311">
        <f t="shared" si="66"/>
        <v>2330.5</v>
      </c>
      <c r="G311" s="19">
        <f t="shared" si="73"/>
        <v>2.7012499995180406E-3</v>
      </c>
      <c r="K311">
        <f>G311</f>
        <v>2.7012499995180406E-3</v>
      </c>
      <c r="O311">
        <f t="shared" si="68"/>
        <v>2.1772438544791994E-2</v>
      </c>
      <c r="P311">
        <f t="shared" si="67"/>
        <v>2.9243712194365855E-3</v>
      </c>
      <c r="Q311" s="13">
        <f t="shared" si="69"/>
        <v>42226.961459999999</v>
      </c>
      <c r="R311" s="3">
        <f>R$18</f>
        <v>1</v>
      </c>
      <c r="T311" s="19">
        <f t="shared" si="76"/>
        <v>2.7012499995180406E-3</v>
      </c>
      <c r="U311" s="3" t="str">
        <f t="shared" si="74"/>
        <v/>
      </c>
      <c r="V311" s="3">
        <f t="shared" si="75"/>
        <v>4.9783078777939684E-8</v>
      </c>
      <c r="W311" s="41"/>
    </row>
    <row r="312" spans="1:23" x14ac:dyDescent="0.2">
      <c r="A312" s="69" t="s">
        <v>1007</v>
      </c>
      <c r="B312" s="70" t="s">
        <v>19</v>
      </c>
      <c r="C312" s="71">
        <v>57245.461759999998</v>
      </c>
      <c r="D312" s="71">
        <v>1E-4</v>
      </c>
      <c r="E312" s="19">
        <f t="shared" si="65"/>
        <v>2330.5019460740518</v>
      </c>
      <c r="F312">
        <f t="shared" si="66"/>
        <v>2330.5</v>
      </c>
      <c r="G312" s="19">
        <f t="shared" si="73"/>
        <v>3.0012499992153607E-3</v>
      </c>
      <c r="K312">
        <f>G312</f>
        <v>3.0012499992153607E-3</v>
      </c>
      <c r="O312">
        <f t="shared" si="68"/>
        <v>2.1772438544791994E-2</v>
      </c>
      <c r="P312">
        <f t="shared" si="67"/>
        <v>2.9243712194365855E-3</v>
      </c>
      <c r="Q312" s="13">
        <f t="shared" si="69"/>
        <v>42226.961759999998</v>
      </c>
      <c r="R312" s="3">
        <f>R$18</f>
        <v>1</v>
      </c>
      <c r="T312" s="19">
        <f t="shared" si="76"/>
        <v>3.0012499992153607E-3</v>
      </c>
      <c r="U312" s="3" t="str">
        <f t="shared" si="74"/>
        <v/>
      </c>
      <c r="V312" s="3">
        <f t="shared" si="75"/>
        <v>5.9103467802734218E-9</v>
      </c>
      <c r="W312" s="41"/>
    </row>
    <row r="313" spans="1:23" x14ac:dyDescent="0.2">
      <c r="A313" s="69" t="s">
        <v>1007</v>
      </c>
      <c r="B313" s="70" t="s">
        <v>19</v>
      </c>
      <c r="C313" s="71">
        <v>57248.545510000004</v>
      </c>
      <c r="D313" s="71">
        <v>2.0000000000000001E-4</v>
      </c>
      <c r="E313" s="19">
        <f t="shared" si="65"/>
        <v>2332.5015148739735</v>
      </c>
      <c r="F313">
        <f t="shared" si="66"/>
        <v>2332.5</v>
      </c>
      <c r="G313" s="19">
        <f t="shared" si="73"/>
        <v>2.3362500069197267E-3</v>
      </c>
      <c r="K313">
        <f>G313</f>
        <v>2.3362500069197267E-3</v>
      </c>
      <c r="O313">
        <f t="shared" si="68"/>
        <v>2.1787214847757752E-2</v>
      </c>
      <c r="P313">
        <f t="shared" si="67"/>
        <v>2.911245790262959E-3</v>
      </c>
      <c r="Q313" s="13">
        <f t="shared" si="69"/>
        <v>42230.045510000004</v>
      </c>
      <c r="R313" s="3">
        <f>R$18</f>
        <v>1</v>
      </c>
      <c r="T313" s="19">
        <f t="shared" si="76"/>
        <v>2.3362500069197267E-3</v>
      </c>
      <c r="U313" s="3" t="str">
        <f t="shared" si="74"/>
        <v/>
      </c>
      <c r="V313" s="3">
        <f t="shared" si="75"/>
        <v>3.3062015086249738E-7</v>
      </c>
      <c r="W313" s="41"/>
    </row>
    <row r="314" spans="1:23" x14ac:dyDescent="0.2">
      <c r="A314" s="66" t="s">
        <v>1008</v>
      </c>
      <c r="B314" s="67" t="s">
        <v>19</v>
      </c>
      <c r="C314" s="68">
        <v>57296.353499999997</v>
      </c>
      <c r="D314" s="68">
        <v>1.1000000000000001E-3</v>
      </c>
      <c r="E314" s="19">
        <f t="shared" si="65"/>
        <v>2363.5012279475995</v>
      </c>
      <c r="F314">
        <f t="shared" si="66"/>
        <v>2363.5</v>
      </c>
      <c r="G314" s="19">
        <f t="shared" si="73"/>
        <v>1.8937499989988282E-3</v>
      </c>
      <c r="K314">
        <f>G314</f>
        <v>1.8937499989988282E-3</v>
      </c>
      <c r="O314">
        <f t="shared" si="68"/>
        <v>2.2014186665057257E-2</v>
      </c>
      <c r="P314">
        <f t="shared" si="67"/>
        <v>2.7096322662794794E-3</v>
      </c>
      <c r="Q314" s="13">
        <f t="shared" si="69"/>
        <v>42277.853499999997</v>
      </c>
      <c r="R314" s="3">
        <f>R$18</f>
        <v>1</v>
      </c>
      <c r="T314" s="19">
        <f t="shared" si="76"/>
        <v>1.8937499989988282E-3</v>
      </c>
      <c r="U314" s="3" t="str">
        <f t="shared" si="74"/>
        <v/>
      </c>
      <c r="V314" s="3">
        <f t="shared" si="75"/>
        <v>6.6566387406301593E-7</v>
      </c>
      <c r="W314" s="41"/>
    </row>
    <row r="315" spans="1:23" x14ac:dyDescent="0.2">
      <c r="A315" s="69" t="s">
        <v>1007</v>
      </c>
      <c r="B315" s="70" t="s">
        <v>19</v>
      </c>
      <c r="C315" s="71">
        <v>57666.506609999997</v>
      </c>
      <c r="D315" s="71">
        <v>2.9999999999999997E-4</v>
      </c>
      <c r="E315" s="19">
        <f t="shared" si="65"/>
        <v>2603.5163426451995</v>
      </c>
      <c r="F315">
        <f t="shared" si="66"/>
        <v>2603.5</v>
      </c>
      <c r="O315">
        <f t="shared" si="68"/>
        <v>2.3631985887179963E-2</v>
      </c>
      <c r="P315">
        <f t="shared" si="67"/>
        <v>1.2725807144584773E-3</v>
      </c>
      <c r="Q315" s="13">
        <f t="shared" si="69"/>
        <v>42648.006609999997</v>
      </c>
      <c r="U315" s="3" t="str">
        <f t="shared" si="74"/>
        <v/>
      </c>
      <c r="V315" s="3" t="str">
        <f t="shared" si="75"/>
        <v/>
      </c>
      <c r="W315" s="41">
        <v>1.2571250001201406E-2</v>
      </c>
    </row>
    <row r="316" spans="1:23" x14ac:dyDescent="0.2">
      <c r="A316" s="66" t="s">
        <v>1010</v>
      </c>
      <c r="B316" s="67" t="s">
        <v>19</v>
      </c>
      <c r="C316" s="68">
        <v>57688.073199999999</v>
      </c>
      <c r="D316" s="68">
        <v>2.0000000000000001E-4</v>
      </c>
      <c r="E316" s="19">
        <f t="shared" si="65"/>
        <v>2617.5005762843189</v>
      </c>
      <c r="F316">
        <f t="shared" si="66"/>
        <v>2617.5</v>
      </c>
      <c r="G316" s="19">
        <f>+C316-(C$7+F316*C$8)</f>
        <v>8.8875000074040145E-4</v>
      </c>
      <c r="K316">
        <f>G316</f>
        <v>8.8875000074040145E-4</v>
      </c>
      <c r="O316">
        <f t="shared" si="68"/>
        <v>2.3718278775187018E-2</v>
      </c>
      <c r="P316">
        <f t="shared" si="67"/>
        <v>1.1959288488092024E-3</v>
      </c>
      <c r="Q316" s="13">
        <f t="shared" si="69"/>
        <v>42669.573199999999</v>
      </c>
      <c r="R316" s="3">
        <f>R$18</f>
        <v>1</v>
      </c>
      <c r="T316" s="19">
        <f>G316</f>
        <v>8.8875000074040145E-4</v>
      </c>
      <c r="U316" s="3" t="str">
        <f t="shared" si="74"/>
        <v/>
      </c>
      <c r="V316" s="3">
        <f t="shared" si="75"/>
        <v>9.4358844700875475E-8</v>
      </c>
      <c r="W316" s="41"/>
    </row>
    <row r="317" spans="1:23" x14ac:dyDescent="0.2">
      <c r="A317" s="69" t="s">
        <v>1007</v>
      </c>
      <c r="B317" s="70" t="s">
        <v>19</v>
      </c>
      <c r="C317" s="71">
        <v>57700.410060000002</v>
      </c>
      <c r="D317" s="71">
        <v>1E-4</v>
      </c>
      <c r="E317" s="19">
        <f t="shared" si="65"/>
        <v>2625.5000575473805</v>
      </c>
      <c r="F317">
        <f t="shared" si="66"/>
        <v>2625.5</v>
      </c>
      <c r="G317" s="19">
        <f>+C317-(C$7+F317*C$8)</f>
        <v>8.8749999122228473E-5</v>
      </c>
      <c r="K317">
        <f>G317</f>
        <v>8.8749999122228473E-5</v>
      </c>
      <c r="O317">
        <f t="shared" si="68"/>
        <v>2.3767169365439551E-2</v>
      </c>
      <c r="P317">
        <f t="shared" si="67"/>
        <v>1.1525005311100144E-3</v>
      </c>
      <c r="Q317" s="13">
        <f t="shared" si="69"/>
        <v>42681.910060000002</v>
      </c>
      <c r="R317" s="3">
        <f>R$18</f>
        <v>1</v>
      </c>
      <c r="T317" s="19">
        <f>G317</f>
        <v>8.8749999122228473E-5</v>
      </c>
      <c r="U317" s="3" t="str">
        <f t="shared" si="74"/>
        <v/>
      </c>
      <c r="V317" s="3">
        <f t="shared" si="75"/>
        <v>1.1315651943042975E-6</v>
      </c>
      <c r="W317" s="41"/>
    </row>
    <row r="318" spans="1:23" x14ac:dyDescent="0.2">
      <c r="B318" s="3"/>
      <c r="C318" s="19"/>
      <c r="D318" s="19"/>
      <c r="U318" s="3" t="str">
        <f t="shared" ref="U318:U349" si="77">IF(S318&lt;&gt;"",(O318-S318)^2,"")</f>
        <v/>
      </c>
      <c r="V318" s="3" t="str">
        <f t="shared" ref="V318:V349" si="78">IF(T318&lt;&gt;"",(P318-T318)^2,"")</f>
        <v/>
      </c>
      <c r="W318" s="41"/>
    </row>
    <row r="319" spans="1:23" x14ac:dyDescent="0.2">
      <c r="B319" s="3"/>
      <c r="C319" s="19"/>
      <c r="D319" s="19"/>
      <c r="U319" s="3" t="str">
        <f t="shared" si="77"/>
        <v/>
      </c>
      <c r="V319" s="3" t="str">
        <f t="shared" si="78"/>
        <v/>
      </c>
      <c r="W319" s="41"/>
    </row>
    <row r="320" spans="1:23" x14ac:dyDescent="0.2">
      <c r="B320" s="3"/>
      <c r="C320" s="19"/>
      <c r="D320" s="19"/>
      <c r="U320" s="3" t="str">
        <f t="shared" si="77"/>
        <v/>
      </c>
      <c r="V320" s="3" t="str">
        <f t="shared" si="78"/>
        <v/>
      </c>
      <c r="W320" s="41"/>
    </row>
    <row r="321" spans="2:23" x14ac:dyDescent="0.2">
      <c r="B321" s="3"/>
      <c r="C321" s="19"/>
      <c r="D321" s="19"/>
      <c r="U321" s="3" t="str">
        <f t="shared" si="77"/>
        <v/>
      </c>
      <c r="V321" s="3" t="str">
        <f t="shared" si="78"/>
        <v/>
      </c>
      <c r="W321" s="41"/>
    </row>
    <row r="322" spans="2:23" x14ac:dyDescent="0.2">
      <c r="B322" s="3"/>
      <c r="C322" s="19"/>
      <c r="D322" s="19"/>
      <c r="U322" s="3" t="str">
        <f t="shared" si="77"/>
        <v/>
      </c>
      <c r="V322" s="3" t="str">
        <f t="shared" si="78"/>
        <v/>
      </c>
      <c r="W322" s="41"/>
    </row>
    <row r="323" spans="2:23" x14ac:dyDescent="0.2">
      <c r="B323" s="3"/>
      <c r="C323" s="19"/>
      <c r="D323" s="19"/>
      <c r="U323" s="3" t="str">
        <f t="shared" si="77"/>
        <v/>
      </c>
      <c r="V323" s="3" t="str">
        <f t="shared" si="78"/>
        <v/>
      </c>
      <c r="W323" s="41"/>
    </row>
    <row r="324" spans="2:23" x14ac:dyDescent="0.2">
      <c r="B324" s="3"/>
      <c r="C324" s="19"/>
      <c r="D324" s="19"/>
      <c r="U324" s="3" t="str">
        <f t="shared" si="77"/>
        <v/>
      </c>
      <c r="V324" s="3" t="str">
        <f t="shared" si="78"/>
        <v/>
      </c>
      <c r="W324" s="41"/>
    </row>
    <row r="325" spans="2:23" x14ac:dyDescent="0.2">
      <c r="B325" s="3"/>
      <c r="C325" s="19"/>
      <c r="D325" s="19"/>
      <c r="U325" s="3" t="str">
        <f t="shared" si="77"/>
        <v/>
      </c>
      <c r="V325" s="3" t="str">
        <f t="shared" si="78"/>
        <v/>
      </c>
      <c r="W325" s="41"/>
    </row>
    <row r="326" spans="2:23" x14ac:dyDescent="0.2">
      <c r="B326" s="3"/>
      <c r="C326" s="19"/>
      <c r="D326" s="19"/>
      <c r="U326" s="3" t="str">
        <f t="shared" si="77"/>
        <v/>
      </c>
      <c r="V326" s="3" t="str">
        <f t="shared" si="78"/>
        <v/>
      </c>
      <c r="W326" s="41"/>
    </row>
    <row r="327" spans="2:23" x14ac:dyDescent="0.2">
      <c r="B327" s="3"/>
      <c r="C327" s="19"/>
      <c r="D327" s="19"/>
      <c r="U327" s="3" t="str">
        <f t="shared" si="77"/>
        <v/>
      </c>
      <c r="V327" s="3" t="str">
        <f t="shared" si="78"/>
        <v/>
      </c>
      <c r="W327" s="41"/>
    </row>
    <row r="328" spans="2:23" x14ac:dyDescent="0.2">
      <c r="B328" s="3"/>
      <c r="C328" s="19"/>
      <c r="D328" s="19"/>
      <c r="U328" s="3" t="str">
        <f t="shared" si="77"/>
        <v/>
      </c>
      <c r="V328" s="3" t="str">
        <f t="shared" si="78"/>
        <v/>
      </c>
      <c r="W328" s="41"/>
    </row>
    <row r="329" spans="2:23" x14ac:dyDescent="0.2">
      <c r="B329" s="3"/>
      <c r="C329" s="19"/>
      <c r="D329" s="19"/>
      <c r="U329" s="3" t="str">
        <f t="shared" si="77"/>
        <v/>
      </c>
      <c r="V329" s="3" t="str">
        <f t="shared" si="78"/>
        <v/>
      </c>
      <c r="W329" s="41"/>
    </row>
    <row r="330" spans="2:23" x14ac:dyDescent="0.2">
      <c r="B330" s="3"/>
      <c r="C330" s="19"/>
      <c r="D330" s="19"/>
      <c r="U330" s="3" t="str">
        <f t="shared" si="77"/>
        <v/>
      </c>
      <c r="V330" s="3" t="str">
        <f t="shared" si="78"/>
        <v/>
      </c>
      <c r="W330" s="41"/>
    </row>
    <row r="331" spans="2:23" x14ac:dyDescent="0.2">
      <c r="B331" s="3"/>
      <c r="C331" s="19"/>
      <c r="D331" s="19"/>
      <c r="U331" s="3" t="str">
        <f t="shared" si="77"/>
        <v/>
      </c>
      <c r="V331" s="3" t="str">
        <f t="shared" si="78"/>
        <v/>
      </c>
      <c r="W331" s="41"/>
    </row>
    <row r="332" spans="2:23" x14ac:dyDescent="0.2">
      <c r="B332" s="3"/>
      <c r="C332" s="19"/>
      <c r="D332" s="19"/>
      <c r="U332" s="3" t="str">
        <f t="shared" si="77"/>
        <v/>
      </c>
      <c r="V332" s="3" t="str">
        <f t="shared" si="78"/>
        <v/>
      </c>
      <c r="W332" s="41"/>
    </row>
    <row r="333" spans="2:23" x14ac:dyDescent="0.2">
      <c r="B333" s="3"/>
      <c r="C333" s="19"/>
      <c r="D333" s="19"/>
      <c r="U333" s="3" t="str">
        <f t="shared" si="77"/>
        <v/>
      </c>
      <c r="V333" s="3" t="str">
        <f t="shared" si="78"/>
        <v/>
      </c>
      <c r="W333" s="41"/>
    </row>
    <row r="334" spans="2:23" x14ac:dyDescent="0.2">
      <c r="B334" s="3"/>
      <c r="C334" s="19"/>
      <c r="D334" s="19"/>
      <c r="U334" s="3" t="str">
        <f t="shared" si="77"/>
        <v/>
      </c>
      <c r="V334" s="3" t="str">
        <f t="shared" si="78"/>
        <v/>
      </c>
      <c r="W334" s="41"/>
    </row>
    <row r="335" spans="2:23" x14ac:dyDescent="0.2">
      <c r="B335" s="3"/>
      <c r="C335" s="19"/>
      <c r="D335" s="19"/>
      <c r="U335" s="3" t="str">
        <f t="shared" si="77"/>
        <v/>
      </c>
      <c r="V335" s="3" t="str">
        <f t="shared" si="78"/>
        <v/>
      </c>
      <c r="W335" s="41"/>
    </row>
    <row r="336" spans="2:23" x14ac:dyDescent="0.2">
      <c r="B336" s="3"/>
      <c r="C336" s="19"/>
      <c r="D336" s="19"/>
      <c r="U336" s="3" t="str">
        <f t="shared" si="77"/>
        <v/>
      </c>
      <c r="V336" s="3" t="str">
        <f t="shared" si="78"/>
        <v/>
      </c>
      <c r="W336" s="41"/>
    </row>
    <row r="337" spans="2:23" x14ac:dyDescent="0.2">
      <c r="B337" s="3"/>
      <c r="C337" s="19"/>
      <c r="D337" s="19"/>
      <c r="U337" s="3" t="str">
        <f t="shared" si="77"/>
        <v/>
      </c>
      <c r="V337" s="3" t="str">
        <f t="shared" si="78"/>
        <v/>
      </c>
      <c r="W337" s="41"/>
    </row>
    <row r="338" spans="2:23" x14ac:dyDescent="0.2">
      <c r="B338" s="3"/>
      <c r="C338" s="19"/>
      <c r="D338" s="19"/>
      <c r="U338" s="3" t="str">
        <f t="shared" si="77"/>
        <v/>
      </c>
      <c r="V338" s="3" t="str">
        <f t="shared" si="78"/>
        <v/>
      </c>
      <c r="W338" s="41"/>
    </row>
    <row r="339" spans="2:23" x14ac:dyDescent="0.2">
      <c r="B339" s="3"/>
      <c r="C339" s="19"/>
      <c r="D339" s="19"/>
      <c r="U339" s="3" t="str">
        <f t="shared" si="77"/>
        <v/>
      </c>
      <c r="V339" s="3" t="str">
        <f t="shared" si="78"/>
        <v/>
      </c>
      <c r="W339" s="41"/>
    </row>
    <row r="340" spans="2:23" x14ac:dyDescent="0.2">
      <c r="B340" s="3"/>
      <c r="C340" s="19"/>
      <c r="D340" s="19"/>
      <c r="U340" s="3" t="str">
        <f t="shared" si="77"/>
        <v/>
      </c>
      <c r="V340" s="3" t="str">
        <f t="shared" si="78"/>
        <v/>
      </c>
      <c r="W340" s="41"/>
    </row>
    <row r="341" spans="2:23" x14ac:dyDescent="0.2">
      <c r="B341" s="3"/>
      <c r="C341" s="19"/>
      <c r="D341" s="19"/>
      <c r="U341" s="3" t="str">
        <f t="shared" si="77"/>
        <v/>
      </c>
      <c r="V341" s="3" t="str">
        <f t="shared" si="78"/>
        <v/>
      </c>
      <c r="W341" s="41"/>
    </row>
    <row r="342" spans="2:23" x14ac:dyDescent="0.2">
      <c r="B342" s="3"/>
      <c r="C342" s="19"/>
      <c r="D342" s="19"/>
      <c r="U342" s="3" t="str">
        <f t="shared" si="77"/>
        <v/>
      </c>
      <c r="V342" s="3" t="str">
        <f t="shared" si="78"/>
        <v/>
      </c>
      <c r="W342" s="41"/>
    </row>
    <row r="343" spans="2:23" x14ac:dyDescent="0.2">
      <c r="B343" s="3"/>
      <c r="C343" s="19"/>
      <c r="D343" s="19"/>
      <c r="U343" s="3" t="str">
        <f t="shared" si="77"/>
        <v/>
      </c>
      <c r="V343" s="3" t="str">
        <f t="shared" si="78"/>
        <v/>
      </c>
      <c r="W343" s="41"/>
    </row>
    <row r="344" spans="2:23" x14ac:dyDescent="0.2">
      <c r="B344" s="3"/>
      <c r="C344" s="19"/>
      <c r="D344" s="19"/>
      <c r="U344" s="3" t="str">
        <f t="shared" si="77"/>
        <v/>
      </c>
      <c r="V344" s="3" t="str">
        <f t="shared" si="78"/>
        <v/>
      </c>
      <c r="W344" s="41"/>
    </row>
    <row r="345" spans="2:23" x14ac:dyDescent="0.2">
      <c r="B345" s="3"/>
      <c r="C345" s="19"/>
      <c r="D345" s="19"/>
      <c r="U345" s="3" t="str">
        <f t="shared" si="77"/>
        <v/>
      </c>
      <c r="V345" s="3" t="str">
        <f t="shared" si="78"/>
        <v/>
      </c>
      <c r="W345" s="41"/>
    </row>
    <row r="346" spans="2:23" x14ac:dyDescent="0.2">
      <c r="B346" s="3"/>
      <c r="C346" s="19"/>
      <c r="D346" s="19"/>
      <c r="U346" s="3" t="str">
        <f t="shared" si="77"/>
        <v/>
      </c>
      <c r="V346" s="3" t="str">
        <f t="shared" si="78"/>
        <v/>
      </c>
      <c r="W346" s="41"/>
    </row>
    <row r="347" spans="2:23" x14ac:dyDescent="0.2">
      <c r="B347" s="3"/>
      <c r="C347" s="19"/>
      <c r="D347" s="19"/>
      <c r="U347" s="3" t="str">
        <f t="shared" si="77"/>
        <v/>
      </c>
      <c r="V347" s="3" t="str">
        <f t="shared" si="78"/>
        <v/>
      </c>
      <c r="W347" s="41"/>
    </row>
    <row r="348" spans="2:23" x14ac:dyDescent="0.2">
      <c r="B348" s="3"/>
      <c r="C348" s="19"/>
      <c r="D348" s="19"/>
      <c r="U348" s="3" t="str">
        <f t="shared" si="77"/>
        <v/>
      </c>
      <c r="V348" s="3" t="str">
        <f t="shared" si="78"/>
        <v/>
      </c>
      <c r="W348" s="41"/>
    </row>
    <row r="349" spans="2:23" x14ac:dyDescent="0.2">
      <c r="B349" s="3"/>
      <c r="C349" s="19"/>
      <c r="D349" s="19"/>
      <c r="U349" s="3" t="str">
        <f t="shared" si="77"/>
        <v/>
      </c>
      <c r="V349" s="3" t="str">
        <f t="shared" si="78"/>
        <v/>
      </c>
      <c r="W349" s="41"/>
    </row>
    <row r="350" spans="2:23" x14ac:dyDescent="0.2">
      <c r="B350" s="3"/>
      <c r="C350" s="19"/>
      <c r="D350" s="19"/>
      <c r="U350" s="3" t="str">
        <f t="shared" ref="U350:U381" si="79">IF(S350&lt;&gt;"",(O350-S350)^2,"")</f>
        <v/>
      </c>
      <c r="V350" s="3" t="str">
        <f t="shared" ref="V350:V381" si="80">IF(T350&lt;&gt;"",(P350-T350)^2,"")</f>
        <v/>
      </c>
      <c r="W350" s="41"/>
    </row>
    <row r="351" spans="2:23" x14ac:dyDescent="0.2">
      <c r="B351" s="3"/>
      <c r="C351" s="19"/>
      <c r="D351" s="19"/>
      <c r="U351" s="3" t="str">
        <f t="shared" si="79"/>
        <v/>
      </c>
      <c r="V351" s="3" t="str">
        <f t="shared" si="80"/>
        <v/>
      </c>
      <c r="W351" s="41"/>
    </row>
    <row r="352" spans="2:23" x14ac:dyDescent="0.2">
      <c r="B352" s="3"/>
      <c r="C352" s="19"/>
      <c r="D352" s="19"/>
      <c r="U352" s="3" t="str">
        <f t="shared" si="79"/>
        <v/>
      </c>
      <c r="V352" s="3" t="str">
        <f t="shared" si="80"/>
        <v/>
      </c>
      <c r="W352" s="41"/>
    </row>
    <row r="353" spans="2:23" x14ac:dyDescent="0.2">
      <c r="B353" s="3"/>
      <c r="C353" s="19"/>
      <c r="D353" s="19"/>
      <c r="U353" s="3" t="str">
        <f t="shared" si="79"/>
        <v/>
      </c>
      <c r="V353" s="3" t="str">
        <f t="shared" si="80"/>
        <v/>
      </c>
      <c r="W353" s="41"/>
    </row>
    <row r="354" spans="2:23" x14ac:dyDescent="0.2">
      <c r="B354" s="3"/>
      <c r="C354" s="19"/>
      <c r="D354" s="19"/>
      <c r="U354" s="3" t="str">
        <f t="shared" si="79"/>
        <v/>
      </c>
      <c r="V354" s="3" t="str">
        <f t="shared" si="80"/>
        <v/>
      </c>
      <c r="W354" s="41"/>
    </row>
    <row r="355" spans="2:23" x14ac:dyDescent="0.2">
      <c r="B355" s="3"/>
      <c r="C355" s="19"/>
      <c r="D355" s="19"/>
      <c r="U355" s="3" t="str">
        <f t="shared" si="79"/>
        <v/>
      </c>
      <c r="V355" s="3" t="str">
        <f t="shared" si="80"/>
        <v/>
      </c>
      <c r="W355" s="41"/>
    </row>
    <row r="356" spans="2:23" x14ac:dyDescent="0.2">
      <c r="B356" s="3"/>
      <c r="C356" s="19"/>
      <c r="D356" s="19"/>
      <c r="U356" s="3" t="str">
        <f t="shared" si="79"/>
        <v/>
      </c>
      <c r="V356" s="3" t="str">
        <f t="shared" si="80"/>
        <v/>
      </c>
      <c r="W356" s="41"/>
    </row>
    <row r="357" spans="2:23" x14ac:dyDescent="0.2">
      <c r="B357" s="3"/>
      <c r="C357" s="19"/>
      <c r="D357" s="19"/>
      <c r="U357" s="3" t="str">
        <f t="shared" si="79"/>
        <v/>
      </c>
      <c r="V357" s="3" t="str">
        <f t="shared" si="80"/>
        <v/>
      </c>
      <c r="W357" s="41"/>
    </row>
    <row r="358" spans="2:23" x14ac:dyDescent="0.2">
      <c r="B358" s="3"/>
      <c r="C358" s="19"/>
      <c r="D358" s="19"/>
      <c r="U358" s="3" t="str">
        <f t="shared" si="79"/>
        <v/>
      </c>
      <c r="V358" s="3" t="str">
        <f t="shared" si="80"/>
        <v/>
      </c>
      <c r="W358" s="41"/>
    </row>
    <row r="359" spans="2:23" x14ac:dyDescent="0.2">
      <c r="B359" s="3"/>
      <c r="C359" s="19"/>
      <c r="D359" s="19"/>
      <c r="U359" s="3" t="str">
        <f t="shared" si="79"/>
        <v/>
      </c>
      <c r="V359" s="3" t="str">
        <f t="shared" si="80"/>
        <v/>
      </c>
      <c r="W359" s="41"/>
    </row>
    <row r="360" spans="2:23" x14ac:dyDescent="0.2">
      <c r="B360" s="3"/>
      <c r="C360" s="19"/>
      <c r="D360" s="19"/>
      <c r="U360" s="3" t="str">
        <f t="shared" si="79"/>
        <v/>
      </c>
      <c r="V360" s="3" t="str">
        <f t="shared" si="80"/>
        <v/>
      </c>
      <c r="W360" s="41"/>
    </row>
    <row r="361" spans="2:23" x14ac:dyDescent="0.2">
      <c r="B361" s="3"/>
      <c r="C361" s="19"/>
      <c r="D361" s="19"/>
      <c r="U361" s="3" t="str">
        <f t="shared" si="79"/>
        <v/>
      </c>
      <c r="V361" s="3" t="str">
        <f t="shared" si="80"/>
        <v/>
      </c>
      <c r="W361" s="41"/>
    </row>
    <row r="362" spans="2:23" x14ac:dyDescent="0.2">
      <c r="B362" s="3"/>
      <c r="C362" s="19"/>
      <c r="D362" s="19"/>
      <c r="U362" s="3" t="str">
        <f t="shared" si="79"/>
        <v/>
      </c>
      <c r="V362" s="3" t="str">
        <f t="shared" si="80"/>
        <v/>
      </c>
      <c r="W362" s="41"/>
    </row>
    <row r="363" spans="2:23" x14ac:dyDescent="0.2">
      <c r="B363" s="3"/>
      <c r="C363" s="19"/>
      <c r="D363" s="19"/>
      <c r="U363" s="3" t="str">
        <f t="shared" si="79"/>
        <v/>
      </c>
      <c r="V363" s="3" t="str">
        <f t="shared" si="80"/>
        <v/>
      </c>
      <c r="W363" s="41"/>
    </row>
    <row r="364" spans="2:23" x14ac:dyDescent="0.2">
      <c r="B364" s="3"/>
      <c r="C364" s="19"/>
      <c r="D364" s="19"/>
      <c r="U364" s="3" t="str">
        <f t="shared" si="79"/>
        <v/>
      </c>
      <c r="V364" s="3" t="str">
        <f t="shared" si="80"/>
        <v/>
      </c>
      <c r="W364" s="41"/>
    </row>
    <row r="365" spans="2:23" x14ac:dyDescent="0.2">
      <c r="B365" s="3"/>
      <c r="C365" s="19"/>
      <c r="D365" s="19"/>
      <c r="U365" s="3" t="str">
        <f t="shared" si="79"/>
        <v/>
      </c>
      <c r="V365" s="3" t="str">
        <f t="shared" si="80"/>
        <v/>
      </c>
      <c r="W365" s="41"/>
    </row>
    <row r="366" spans="2:23" x14ac:dyDescent="0.2">
      <c r="B366" s="3"/>
      <c r="C366" s="19"/>
      <c r="D366" s="19"/>
      <c r="U366" s="3" t="str">
        <f t="shared" si="79"/>
        <v/>
      </c>
      <c r="V366" s="3" t="str">
        <f t="shared" si="80"/>
        <v/>
      </c>
      <c r="W366" s="41"/>
    </row>
    <row r="367" spans="2:23" x14ac:dyDescent="0.2">
      <c r="B367" s="3"/>
      <c r="C367" s="19"/>
      <c r="D367" s="19"/>
      <c r="U367" s="3" t="str">
        <f t="shared" si="79"/>
        <v/>
      </c>
      <c r="V367" s="3" t="str">
        <f t="shared" si="80"/>
        <v/>
      </c>
      <c r="W367" s="41"/>
    </row>
    <row r="368" spans="2:23" x14ac:dyDescent="0.2">
      <c r="B368" s="3"/>
      <c r="C368" s="19"/>
      <c r="D368" s="19"/>
      <c r="U368" s="3" t="str">
        <f t="shared" si="79"/>
        <v/>
      </c>
      <c r="V368" s="3" t="str">
        <f t="shared" si="80"/>
        <v/>
      </c>
      <c r="W368" s="41"/>
    </row>
    <row r="369" spans="2:23" x14ac:dyDescent="0.2">
      <c r="B369" s="3"/>
      <c r="C369" s="19"/>
      <c r="D369" s="19"/>
      <c r="U369" s="3" t="str">
        <f t="shared" si="79"/>
        <v/>
      </c>
      <c r="V369" s="3" t="str">
        <f t="shared" si="80"/>
        <v/>
      </c>
      <c r="W369" s="41"/>
    </row>
    <row r="370" spans="2:23" x14ac:dyDescent="0.2">
      <c r="B370" s="3"/>
      <c r="C370" s="19"/>
      <c r="D370" s="19"/>
      <c r="U370" s="3" t="str">
        <f t="shared" si="79"/>
        <v/>
      </c>
      <c r="V370" s="3" t="str">
        <f t="shared" si="80"/>
        <v/>
      </c>
      <c r="W370" s="41"/>
    </row>
    <row r="371" spans="2:23" x14ac:dyDescent="0.2">
      <c r="B371" s="3"/>
      <c r="C371" s="19"/>
      <c r="D371" s="19"/>
      <c r="U371" s="3" t="str">
        <f t="shared" si="79"/>
        <v/>
      </c>
      <c r="V371" s="3" t="str">
        <f t="shared" si="80"/>
        <v/>
      </c>
      <c r="W371" s="41"/>
    </row>
    <row r="372" spans="2:23" x14ac:dyDescent="0.2">
      <c r="B372" s="3"/>
      <c r="C372" s="19"/>
      <c r="D372" s="19"/>
      <c r="U372" s="3" t="str">
        <f t="shared" si="79"/>
        <v/>
      </c>
      <c r="V372" s="3" t="str">
        <f t="shared" si="80"/>
        <v/>
      </c>
      <c r="W372" s="41"/>
    </row>
    <row r="373" spans="2:23" x14ac:dyDescent="0.2">
      <c r="B373" s="3"/>
      <c r="C373" s="19"/>
      <c r="D373" s="19"/>
      <c r="U373" s="3" t="str">
        <f t="shared" si="79"/>
        <v/>
      </c>
      <c r="V373" s="3" t="str">
        <f t="shared" si="80"/>
        <v/>
      </c>
      <c r="W373" s="41"/>
    </row>
    <row r="374" spans="2:23" x14ac:dyDescent="0.2">
      <c r="B374" s="3"/>
      <c r="C374" s="19"/>
      <c r="D374" s="19"/>
      <c r="U374" s="3" t="str">
        <f t="shared" si="79"/>
        <v/>
      </c>
      <c r="V374" s="3" t="str">
        <f t="shared" si="80"/>
        <v/>
      </c>
      <c r="W374" s="41"/>
    </row>
    <row r="375" spans="2:23" x14ac:dyDescent="0.2">
      <c r="B375" s="3"/>
      <c r="C375" s="19"/>
      <c r="D375" s="19"/>
      <c r="U375" s="3" t="str">
        <f t="shared" si="79"/>
        <v/>
      </c>
      <c r="V375" s="3" t="str">
        <f t="shared" si="80"/>
        <v/>
      </c>
      <c r="W375" s="41"/>
    </row>
    <row r="376" spans="2:23" x14ac:dyDescent="0.2">
      <c r="B376" s="3"/>
      <c r="C376" s="19"/>
      <c r="D376" s="19"/>
      <c r="U376" s="3" t="str">
        <f t="shared" si="79"/>
        <v/>
      </c>
      <c r="V376" s="3" t="str">
        <f t="shared" si="80"/>
        <v/>
      </c>
      <c r="W376" s="41"/>
    </row>
    <row r="377" spans="2:23" x14ac:dyDescent="0.2">
      <c r="B377" s="3"/>
      <c r="C377" s="19"/>
      <c r="D377" s="19"/>
      <c r="U377" s="3" t="str">
        <f t="shared" si="79"/>
        <v/>
      </c>
      <c r="V377" s="3" t="str">
        <f t="shared" si="80"/>
        <v/>
      </c>
      <c r="W377" s="41"/>
    </row>
    <row r="378" spans="2:23" x14ac:dyDescent="0.2">
      <c r="B378" s="3"/>
      <c r="C378" s="19"/>
      <c r="D378" s="19"/>
      <c r="U378" s="3" t="str">
        <f t="shared" si="79"/>
        <v/>
      </c>
      <c r="V378" s="3" t="str">
        <f t="shared" si="80"/>
        <v/>
      </c>
      <c r="W378" s="41"/>
    </row>
    <row r="379" spans="2:23" x14ac:dyDescent="0.2">
      <c r="B379" s="3"/>
      <c r="C379" s="19"/>
      <c r="D379" s="19"/>
      <c r="U379" s="3" t="str">
        <f t="shared" si="79"/>
        <v/>
      </c>
      <c r="V379" s="3" t="str">
        <f t="shared" si="80"/>
        <v/>
      </c>
      <c r="W379" s="41"/>
    </row>
    <row r="380" spans="2:23" x14ac:dyDescent="0.2">
      <c r="B380" s="3"/>
      <c r="C380" s="19"/>
      <c r="D380" s="19"/>
      <c r="U380" s="3" t="str">
        <f t="shared" si="79"/>
        <v/>
      </c>
      <c r="V380" s="3" t="str">
        <f t="shared" si="80"/>
        <v/>
      </c>
      <c r="W380" s="41"/>
    </row>
    <row r="381" spans="2:23" x14ac:dyDescent="0.2">
      <c r="B381" s="3"/>
      <c r="C381" s="19"/>
      <c r="D381" s="19"/>
      <c r="U381" s="3" t="str">
        <f t="shared" si="79"/>
        <v/>
      </c>
      <c r="V381" s="3" t="str">
        <f t="shared" si="80"/>
        <v/>
      </c>
      <c r="W381" s="41"/>
    </row>
    <row r="382" spans="2:23" x14ac:dyDescent="0.2">
      <c r="B382" s="3"/>
      <c r="C382" s="19"/>
      <c r="D382" s="19"/>
      <c r="U382" s="3" t="str">
        <f t="shared" ref="U382:U396" si="81">IF(S382&lt;&gt;"",(O382-S382)^2,"")</f>
        <v/>
      </c>
      <c r="V382" s="3" t="str">
        <f t="shared" ref="V382:V396" si="82">IF(T382&lt;&gt;"",(P382-T382)^2,"")</f>
        <v/>
      </c>
      <c r="W382" s="41"/>
    </row>
    <row r="383" spans="2:23" x14ac:dyDescent="0.2">
      <c r="B383" s="3"/>
      <c r="C383" s="19"/>
      <c r="D383" s="19"/>
      <c r="U383" s="3" t="str">
        <f t="shared" si="81"/>
        <v/>
      </c>
      <c r="V383" s="3" t="str">
        <f t="shared" si="82"/>
        <v/>
      </c>
      <c r="W383" s="41"/>
    </row>
    <row r="384" spans="2:23" x14ac:dyDescent="0.2">
      <c r="B384" s="3"/>
      <c r="C384" s="19"/>
      <c r="D384" s="19"/>
      <c r="U384" s="3" t="str">
        <f t="shared" si="81"/>
        <v/>
      </c>
      <c r="V384" s="3" t="str">
        <f t="shared" si="82"/>
        <v/>
      </c>
      <c r="W384" s="41"/>
    </row>
    <row r="385" spans="2:23" x14ac:dyDescent="0.2">
      <c r="B385" s="3"/>
      <c r="C385" s="19"/>
      <c r="D385" s="19"/>
      <c r="U385" s="3" t="str">
        <f t="shared" si="81"/>
        <v/>
      </c>
      <c r="V385" s="3" t="str">
        <f t="shared" si="82"/>
        <v/>
      </c>
      <c r="W385" s="41"/>
    </row>
    <row r="386" spans="2:23" x14ac:dyDescent="0.2">
      <c r="B386" s="3"/>
      <c r="C386" s="19"/>
      <c r="D386" s="19"/>
      <c r="U386" s="3" t="str">
        <f t="shared" si="81"/>
        <v/>
      </c>
      <c r="V386" s="3" t="str">
        <f t="shared" si="82"/>
        <v/>
      </c>
      <c r="W386" s="41"/>
    </row>
    <row r="387" spans="2:23" x14ac:dyDescent="0.2">
      <c r="B387" s="3"/>
      <c r="C387" s="19"/>
      <c r="D387" s="19"/>
      <c r="U387" s="3" t="str">
        <f t="shared" si="81"/>
        <v/>
      </c>
      <c r="V387" s="3" t="str">
        <f t="shared" si="82"/>
        <v/>
      </c>
      <c r="W387" s="41"/>
    </row>
    <row r="388" spans="2:23" x14ac:dyDescent="0.2">
      <c r="B388" s="3"/>
      <c r="C388" s="19"/>
      <c r="D388" s="19"/>
      <c r="U388" s="3" t="str">
        <f t="shared" si="81"/>
        <v/>
      </c>
      <c r="V388" s="3" t="str">
        <f t="shared" si="82"/>
        <v/>
      </c>
      <c r="W388" s="41"/>
    </row>
    <row r="389" spans="2:23" x14ac:dyDescent="0.2">
      <c r="B389" s="3"/>
      <c r="C389" s="19"/>
      <c r="D389" s="19"/>
      <c r="U389" s="3" t="str">
        <f t="shared" si="81"/>
        <v/>
      </c>
      <c r="V389" s="3" t="str">
        <f t="shared" si="82"/>
        <v/>
      </c>
      <c r="W389" s="41"/>
    </row>
    <row r="390" spans="2:23" x14ac:dyDescent="0.2">
      <c r="B390" s="3"/>
      <c r="C390" s="19"/>
      <c r="D390" s="19"/>
      <c r="U390" s="3" t="str">
        <f t="shared" si="81"/>
        <v/>
      </c>
      <c r="V390" s="3" t="str">
        <f t="shared" si="82"/>
        <v/>
      </c>
      <c r="W390" s="41"/>
    </row>
    <row r="391" spans="2:23" x14ac:dyDescent="0.2">
      <c r="B391" s="3"/>
      <c r="C391" s="19"/>
      <c r="D391" s="19"/>
      <c r="U391" s="3" t="str">
        <f t="shared" si="81"/>
        <v/>
      </c>
      <c r="V391" s="3" t="str">
        <f t="shared" si="82"/>
        <v/>
      </c>
      <c r="W391" s="41"/>
    </row>
    <row r="392" spans="2:23" x14ac:dyDescent="0.2">
      <c r="B392" s="3"/>
      <c r="C392" s="19"/>
      <c r="D392" s="19"/>
      <c r="U392" s="3" t="str">
        <f t="shared" si="81"/>
        <v/>
      </c>
      <c r="V392" s="3" t="str">
        <f t="shared" si="82"/>
        <v/>
      </c>
      <c r="W392" s="41"/>
    </row>
    <row r="393" spans="2:23" x14ac:dyDescent="0.2">
      <c r="B393" s="3"/>
      <c r="C393" s="19"/>
      <c r="D393" s="19"/>
      <c r="U393" s="3" t="str">
        <f t="shared" si="81"/>
        <v/>
      </c>
      <c r="V393" s="3" t="str">
        <f t="shared" si="82"/>
        <v/>
      </c>
      <c r="W393" s="41"/>
    </row>
    <row r="394" spans="2:23" x14ac:dyDescent="0.2">
      <c r="B394" s="3"/>
      <c r="C394" s="19"/>
      <c r="D394" s="19"/>
      <c r="U394" s="3" t="str">
        <f t="shared" si="81"/>
        <v/>
      </c>
      <c r="V394" s="3" t="str">
        <f t="shared" si="82"/>
        <v/>
      </c>
      <c r="W394" s="41"/>
    </row>
    <row r="395" spans="2:23" x14ac:dyDescent="0.2">
      <c r="B395" s="3"/>
      <c r="C395" s="19"/>
      <c r="D395" s="19"/>
      <c r="U395" s="3" t="str">
        <f t="shared" si="81"/>
        <v/>
      </c>
      <c r="V395" s="3" t="str">
        <f t="shared" si="82"/>
        <v/>
      </c>
      <c r="W395" s="41"/>
    </row>
    <row r="396" spans="2:23" x14ac:dyDescent="0.2">
      <c r="B396" s="3"/>
      <c r="C396" s="19"/>
      <c r="D396" s="19"/>
      <c r="U396" s="3" t="str">
        <f t="shared" si="81"/>
        <v/>
      </c>
      <c r="V396" s="3" t="str">
        <f t="shared" si="82"/>
        <v/>
      </c>
      <c r="W396" s="41"/>
    </row>
    <row r="397" spans="2:23" x14ac:dyDescent="0.2">
      <c r="B397" s="3"/>
      <c r="C397" s="19"/>
      <c r="D397" s="19"/>
      <c r="W397" s="41"/>
    </row>
    <row r="398" spans="2:23" x14ac:dyDescent="0.2">
      <c r="B398" s="3"/>
      <c r="C398" s="19"/>
      <c r="D398" s="19"/>
      <c r="W398" s="41"/>
    </row>
    <row r="399" spans="2:23" x14ac:dyDescent="0.2">
      <c r="B399" s="3"/>
      <c r="C399" s="19"/>
      <c r="D399" s="19"/>
      <c r="W399" s="41"/>
    </row>
    <row r="400" spans="2:23" x14ac:dyDescent="0.2">
      <c r="B400" s="3"/>
      <c r="C400" s="19"/>
      <c r="D400" s="19"/>
      <c r="W400" s="41"/>
    </row>
    <row r="401" spans="2:23" x14ac:dyDescent="0.2">
      <c r="B401" s="3"/>
      <c r="C401" s="19"/>
      <c r="D401" s="19"/>
      <c r="W401" s="41"/>
    </row>
    <row r="402" spans="2:23" x14ac:dyDescent="0.2">
      <c r="B402" s="3"/>
      <c r="C402" s="19"/>
      <c r="D402" s="19"/>
      <c r="W402" s="41"/>
    </row>
    <row r="403" spans="2:23" x14ac:dyDescent="0.2">
      <c r="B403" s="3"/>
      <c r="C403" s="19"/>
      <c r="D403" s="19"/>
      <c r="W403" s="41"/>
    </row>
    <row r="404" spans="2:23" x14ac:dyDescent="0.2">
      <c r="B404" s="3"/>
      <c r="C404" s="19"/>
      <c r="D404" s="19"/>
      <c r="W404" s="41"/>
    </row>
    <row r="405" spans="2:23" x14ac:dyDescent="0.2">
      <c r="B405" s="3"/>
      <c r="C405" s="19"/>
      <c r="D405" s="19"/>
      <c r="W405" s="41"/>
    </row>
    <row r="406" spans="2:23" x14ac:dyDescent="0.2">
      <c r="B406" s="3"/>
      <c r="C406" s="19"/>
      <c r="D406" s="19"/>
      <c r="W406" s="41"/>
    </row>
    <row r="407" spans="2:23" x14ac:dyDescent="0.2">
      <c r="B407" s="3"/>
      <c r="C407" s="19"/>
      <c r="D407" s="19"/>
      <c r="W407" s="41"/>
    </row>
    <row r="408" spans="2:23" x14ac:dyDescent="0.2">
      <c r="B408" s="3"/>
      <c r="C408" s="19"/>
      <c r="D408" s="19"/>
      <c r="W408" s="41"/>
    </row>
    <row r="409" spans="2:23" x14ac:dyDescent="0.2">
      <c r="B409" s="3"/>
      <c r="C409" s="19"/>
      <c r="D409" s="19"/>
      <c r="W409" s="41"/>
    </row>
    <row r="410" spans="2:23" x14ac:dyDescent="0.2">
      <c r="B410" s="3"/>
      <c r="C410" s="19"/>
      <c r="D410" s="19"/>
      <c r="W410" s="41"/>
    </row>
    <row r="411" spans="2:23" x14ac:dyDescent="0.2">
      <c r="B411" s="3"/>
      <c r="C411" s="19"/>
      <c r="D411" s="19"/>
      <c r="W411" s="41"/>
    </row>
    <row r="412" spans="2:23" x14ac:dyDescent="0.2">
      <c r="B412" s="3"/>
      <c r="C412" s="19"/>
      <c r="D412" s="19"/>
      <c r="W412" s="41"/>
    </row>
    <row r="413" spans="2:23" x14ac:dyDescent="0.2">
      <c r="B413" s="3"/>
      <c r="C413" s="19"/>
      <c r="D413" s="19"/>
      <c r="W413" s="41"/>
    </row>
    <row r="414" spans="2:23" x14ac:dyDescent="0.2">
      <c r="B414" s="3"/>
      <c r="C414" s="19"/>
      <c r="D414" s="19"/>
      <c r="W414" s="41"/>
    </row>
    <row r="415" spans="2:23" x14ac:dyDescent="0.2">
      <c r="B415" s="3"/>
      <c r="C415" s="19"/>
      <c r="D415" s="19"/>
      <c r="W415" s="41"/>
    </row>
    <row r="416" spans="2:23" x14ac:dyDescent="0.2">
      <c r="B416" s="3"/>
      <c r="C416" s="19"/>
      <c r="D416" s="19"/>
      <c r="W416" s="41"/>
    </row>
    <row r="417" spans="2:23" x14ac:dyDescent="0.2">
      <c r="B417" s="3"/>
      <c r="C417" s="19"/>
      <c r="D417" s="19"/>
      <c r="W417" s="41"/>
    </row>
    <row r="418" spans="2:23" x14ac:dyDescent="0.2">
      <c r="B418" s="3"/>
      <c r="C418" s="19"/>
      <c r="D418" s="19"/>
      <c r="W418" s="41"/>
    </row>
    <row r="419" spans="2:23" x14ac:dyDescent="0.2">
      <c r="B419" s="3"/>
      <c r="C419" s="19"/>
      <c r="D419" s="19"/>
      <c r="W419" s="41"/>
    </row>
    <row r="420" spans="2:23" x14ac:dyDescent="0.2">
      <c r="B420" s="3"/>
      <c r="C420" s="19"/>
      <c r="D420" s="19"/>
      <c r="W420" s="41"/>
    </row>
    <row r="421" spans="2:23" x14ac:dyDescent="0.2">
      <c r="B421" s="3"/>
      <c r="C421" s="19"/>
      <c r="D421" s="19"/>
      <c r="W421" s="41"/>
    </row>
    <row r="422" spans="2:23" x14ac:dyDescent="0.2">
      <c r="B422" s="3"/>
      <c r="C422" s="19"/>
      <c r="D422" s="19"/>
      <c r="W422" s="41"/>
    </row>
    <row r="423" spans="2:23" x14ac:dyDescent="0.2">
      <c r="B423" s="3"/>
      <c r="C423" s="19"/>
      <c r="D423" s="19"/>
      <c r="W423" s="41"/>
    </row>
    <row r="424" spans="2:23" x14ac:dyDescent="0.2">
      <c r="B424" s="3"/>
      <c r="C424" s="19"/>
      <c r="D424" s="19"/>
      <c r="W424" s="41"/>
    </row>
    <row r="425" spans="2:23" x14ac:dyDescent="0.2">
      <c r="B425" s="3"/>
      <c r="C425" s="19"/>
      <c r="D425" s="19"/>
      <c r="W425" s="41"/>
    </row>
    <row r="426" spans="2:23" x14ac:dyDescent="0.2">
      <c r="B426" s="3"/>
      <c r="C426" s="19"/>
      <c r="D426" s="19"/>
      <c r="W426" s="41"/>
    </row>
    <row r="427" spans="2:23" x14ac:dyDescent="0.2">
      <c r="B427" s="3"/>
      <c r="C427" s="19"/>
      <c r="D427" s="19"/>
      <c r="W427" s="41"/>
    </row>
    <row r="428" spans="2:23" x14ac:dyDescent="0.2">
      <c r="B428" s="3"/>
      <c r="C428" s="19"/>
      <c r="D428" s="19"/>
      <c r="W428" s="41"/>
    </row>
    <row r="429" spans="2:23" x14ac:dyDescent="0.2">
      <c r="B429" s="3"/>
      <c r="C429" s="19"/>
      <c r="D429" s="19"/>
      <c r="W429" s="41"/>
    </row>
    <row r="430" spans="2:23" x14ac:dyDescent="0.2">
      <c r="B430" s="3"/>
      <c r="C430" s="19"/>
      <c r="D430" s="19"/>
      <c r="W430" s="41"/>
    </row>
    <row r="431" spans="2:23" x14ac:dyDescent="0.2">
      <c r="B431" s="3"/>
      <c r="C431" s="19"/>
      <c r="D431" s="19"/>
      <c r="W431" s="41"/>
    </row>
    <row r="432" spans="2:23" x14ac:dyDescent="0.2">
      <c r="B432" s="3"/>
      <c r="C432" s="19"/>
      <c r="D432" s="19"/>
      <c r="W432" s="41"/>
    </row>
    <row r="433" spans="2:23" x14ac:dyDescent="0.2">
      <c r="B433" s="3"/>
      <c r="C433" s="19"/>
      <c r="D433" s="19"/>
      <c r="W433" s="41"/>
    </row>
    <row r="434" spans="2:23" x14ac:dyDescent="0.2">
      <c r="B434" s="3"/>
      <c r="C434" s="19"/>
      <c r="D434" s="19"/>
      <c r="W434" s="41"/>
    </row>
    <row r="435" spans="2:23" x14ac:dyDescent="0.2">
      <c r="B435" s="3"/>
      <c r="C435" s="19"/>
      <c r="D435" s="19"/>
      <c r="W435" s="41"/>
    </row>
    <row r="436" spans="2:23" x14ac:dyDescent="0.2">
      <c r="B436" s="3"/>
      <c r="C436" s="19"/>
      <c r="D436" s="19"/>
      <c r="W436" s="41"/>
    </row>
    <row r="437" spans="2:23" x14ac:dyDescent="0.2">
      <c r="B437" s="3"/>
      <c r="C437" s="19"/>
      <c r="D437" s="19"/>
      <c r="W437" s="41"/>
    </row>
    <row r="438" spans="2:23" x14ac:dyDescent="0.2">
      <c r="B438" s="3"/>
      <c r="C438" s="19"/>
      <c r="D438" s="19"/>
      <c r="W438" s="41"/>
    </row>
    <row r="439" spans="2:23" x14ac:dyDescent="0.2">
      <c r="B439" s="3"/>
      <c r="C439" s="19"/>
      <c r="D439" s="19"/>
      <c r="W439" s="41"/>
    </row>
    <row r="440" spans="2:23" x14ac:dyDescent="0.2">
      <c r="B440" s="3"/>
      <c r="C440" s="19"/>
      <c r="D440" s="19"/>
      <c r="W440" s="41"/>
    </row>
    <row r="441" spans="2:23" x14ac:dyDescent="0.2">
      <c r="B441" s="3"/>
      <c r="C441" s="19"/>
      <c r="D441" s="19"/>
      <c r="W441" s="41"/>
    </row>
    <row r="442" spans="2:23" x14ac:dyDescent="0.2">
      <c r="B442" s="3"/>
      <c r="C442" s="19"/>
      <c r="D442" s="19"/>
      <c r="W442" s="41"/>
    </row>
    <row r="443" spans="2:23" x14ac:dyDescent="0.2">
      <c r="B443" s="3"/>
      <c r="C443" s="19"/>
      <c r="D443" s="19"/>
      <c r="W443" s="41"/>
    </row>
    <row r="444" spans="2:23" x14ac:dyDescent="0.2">
      <c r="B444" s="3"/>
      <c r="C444" s="19"/>
      <c r="D444" s="19"/>
      <c r="W444" s="41"/>
    </row>
    <row r="445" spans="2:23" x14ac:dyDescent="0.2">
      <c r="B445" s="3"/>
      <c r="C445" s="19"/>
      <c r="D445" s="19"/>
      <c r="W445" s="41"/>
    </row>
    <row r="446" spans="2:23" x14ac:dyDescent="0.2">
      <c r="B446" s="3"/>
      <c r="C446" s="19"/>
      <c r="D446" s="19"/>
      <c r="W446" s="41"/>
    </row>
    <row r="447" spans="2:23" x14ac:dyDescent="0.2">
      <c r="B447" s="3"/>
      <c r="C447" s="19"/>
      <c r="D447" s="19"/>
      <c r="W447" s="41"/>
    </row>
    <row r="448" spans="2:23" x14ac:dyDescent="0.2">
      <c r="B448" s="3"/>
      <c r="C448" s="19"/>
      <c r="D448" s="19"/>
      <c r="W448" s="41"/>
    </row>
    <row r="449" spans="2:23" x14ac:dyDescent="0.2">
      <c r="B449" s="3"/>
      <c r="C449" s="19"/>
      <c r="D449" s="19"/>
      <c r="W449" s="41"/>
    </row>
    <row r="450" spans="2:23" x14ac:dyDescent="0.2">
      <c r="B450" s="3"/>
      <c r="C450" s="19"/>
      <c r="D450" s="19"/>
      <c r="W450" s="41"/>
    </row>
    <row r="451" spans="2:23" x14ac:dyDescent="0.2">
      <c r="B451" s="3"/>
      <c r="C451" s="19"/>
      <c r="D451" s="19"/>
      <c r="W451" s="41"/>
    </row>
    <row r="452" spans="2:23" x14ac:dyDescent="0.2">
      <c r="B452" s="3"/>
      <c r="C452" s="19"/>
      <c r="D452" s="19"/>
      <c r="W452" s="41"/>
    </row>
    <row r="453" spans="2:23" x14ac:dyDescent="0.2">
      <c r="B453" s="3"/>
      <c r="C453" s="19"/>
      <c r="D453" s="19"/>
      <c r="W453" s="41"/>
    </row>
    <row r="454" spans="2:23" x14ac:dyDescent="0.2">
      <c r="B454" s="3"/>
      <c r="C454" s="19"/>
      <c r="D454" s="19"/>
      <c r="W454" s="41"/>
    </row>
    <row r="455" spans="2:23" x14ac:dyDescent="0.2">
      <c r="B455" s="3"/>
      <c r="C455" s="19"/>
      <c r="D455" s="19"/>
      <c r="W455" s="41"/>
    </row>
    <row r="456" spans="2:23" x14ac:dyDescent="0.2">
      <c r="B456" s="3"/>
      <c r="C456" s="19"/>
      <c r="D456" s="19"/>
      <c r="W456" s="41"/>
    </row>
    <row r="457" spans="2:23" x14ac:dyDescent="0.2">
      <c r="B457" s="3"/>
      <c r="C457" s="19"/>
      <c r="D457" s="19"/>
      <c r="W457" s="41"/>
    </row>
    <row r="458" spans="2:23" x14ac:dyDescent="0.2">
      <c r="B458" s="3"/>
      <c r="C458" s="19"/>
      <c r="D458" s="19"/>
      <c r="W458" s="41"/>
    </row>
    <row r="459" spans="2:23" x14ac:dyDescent="0.2">
      <c r="B459" s="3"/>
      <c r="C459" s="19"/>
      <c r="D459" s="19"/>
      <c r="W459" s="41"/>
    </row>
    <row r="460" spans="2:23" x14ac:dyDescent="0.2">
      <c r="B460" s="3"/>
      <c r="C460" s="19"/>
      <c r="D460" s="19"/>
      <c r="W460" s="41"/>
    </row>
    <row r="461" spans="2:23" x14ac:dyDescent="0.2">
      <c r="B461" s="3"/>
      <c r="C461" s="19"/>
      <c r="D461" s="19"/>
      <c r="W461" s="41"/>
    </row>
    <row r="462" spans="2:23" x14ac:dyDescent="0.2">
      <c r="B462" s="3"/>
      <c r="C462" s="19"/>
      <c r="D462" s="19"/>
      <c r="W462" s="41"/>
    </row>
    <row r="463" spans="2:23" x14ac:dyDescent="0.2">
      <c r="B463" s="3"/>
      <c r="C463" s="19"/>
      <c r="D463" s="19"/>
      <c r="W463" s="41"/>
    </row>
    <row r="464" spans="2:23" x14ac:dyDescent="0.2">
      <c r="B464" s="3"/>
      <c r="C464" s="19"/>
      <c r="D464" s="19"/>
      <c r="W464" s="41"/>
    </row>
    <row r="465" spans="2:23" x14ac:dyDescent="0.2">
      <c r="B465" s="3"/>
      <c r="C465" s="19"/>
      <c r="D465" s="19"/>
      <c r="W465" s="41"/>
    </row>
    <row r="466" spans="2:23" x14ac:dyDescent="0.2">
      <c r="B466" s="3"/>
      <c r="C466" s="19"/>
      <c r="D466" s="19"/>
      <c r="W466" s="41"/>
    </row>
    <row r="467" spans="2:23" x14ac:dyDescent="0.2">
      <c r="B467" s="3"/>
      <c r="C467" s="19"/>
      <c r="D467" s="19"/>
      <c r="W467" s="41"/>
    </row>
    <row r="468" spans="2:23" x14ac:dyDescent="0.2">
      <c r="B468" s="3"/>
      <c r="C468" s="19"/>
      <c r="D468" s="19"/>
      <c r="W468" s="41"/>
    </row>
    <row r="469" spans="2:23" x14ac:dyDescent="0.2">
      <c r="B469" s="3"/>
      <c r="C469" s="19"/>
      <c r="D469" s="19"/>
      <c r="W469" s="41"/>
    </row>
    <row r="470" spans="2:23" x14ac:dyDescent="0.2">
      <c r="B470" s="3"/>
      <c r="C470" s="19"/>
      <c r="D470" s="19"/>
      <c r="W470" s="41"/>
    </row>
    <row r="471" spans="2:23" x14ac:dyDescent="0.2">
      <c r="B471" s="3"/>
      <c r="C471" s="19"/>
      <c r="D471" s="19"/>
      <c r="W471" s="41"/>
    </row>
    <row r="472" spans="2:23" x14ac:dyDescent="0.2">
      <c r="B472" s="3"/>
      <c r="C472" s="19"/>
      <c r="D472" s="19"/>
      <c r="W472" s="41"/>
    </row>
    <row r="473" spans="2:23" x14ac:dyDescent="0.2">
      <c r="B473" s="3"/>
      <c r="C473" s="19"/>
      <c r="D473" s="19"/>
      <c r="W473" s="41"/>
    </row>
    <row r="474" spans="2:23" x14ac:dyDescent="0.2">
      <c r="B474" s="3"/>
      <c r="C474" s="19"/>
      <c r="D474" s="19"/>
      <c r="W474" s="41"/>
    </row>
    <row r="475" spans="2:23" x14ac:dyDescent="0.2">
      <c r="B475" s="3"/>
      <c r="C475" s="19"/>
      <c r="D475" s="19"/>
      <c r="W475" s="41"/>
    </row>
    <row r="476" spans="2:23" x14ac:dyDescent="0.2">
      <c r="B476" s="3"/>
      <c r="C476" s="19"/>
      <c r="D476" s="19"/>
      <c r="W476" s="41"/>
    </row>
    <row r="477" spans="2:23" x14ac:dyDescent="0.2">
      <c r="B477" s="3"/>
      <c r="C477" s="19"/>
      <c r="D477" s="19"/>
      <c r="W477" s="41"/>
    </row>
    <row r="478" spans="2:23" x14ac:dyDescent="0.2">
      <c r="B478" s="3"/>
      <c r="C478" s="19"/>
      <c r="D478" s="19"/>
      <c r="W478" s="41"/>
    </row>
    <row r="479" spans="2:23" x14ac:dyDescent="0.2">
      <c r="B479" s="3"/>
      <c r="C479" s="19"/>
      <c r="D479" s="19"/>
      <c r="W479" s="41"/>
    </row>
    <row r="480" spans="2:23" x14ac:dyDescent="0.2">
      <c r="B480" s="3"/>
      <c r="C480" s="19"/>
      <c r="D480" s="19"/>
      <c r="W480" s="41"/>
    </row>
    <row r="481" spans="2:23" x14ac:dyDescent="0.2">
      <c r="B481" s="3"/>
      <c r="C481" s="19"/>
      <c r="D481" s="19"/>
      <c r="W481" s="41"/>
    </row>
    <row r="482" spans="2:23" x14ac:dyDescent="0.2">
      <c r="B482" s="3"/>
      <c r="C482" s="19"/>
      <c r="D482" s="19"/>
      <c r="W482" s="41"/>
    </row>
    <row r="483" spans="2:23" x14ac:dyDescent="0.2">
      <c r="B483" s="3"/>
      <c r="C483" s="19"/>
      <c r="D483" s="19"/>
      <c r="W483" s="41"/>
    </row>
    <row r="484" spans="2:23" x14ac:dyDescent="0.2">
      <c r="B484" s="3"/>
      <c r="C484" s="19"/>
      <c r="D484" s="19"/>
      <c r="W484" s="41"/>
    </row>
    <row r="485" spans="2:23" x14ac:dyDescent="0.2">
      <c r="B485" s="3"/>
      <c r="C485" s="19"/>
      <c r="D485" s="19"/>
      <c r="W485" s="41"/>
    </row>
    <row r="486" spans="2:23" x14ac:dyDescent="0.2">
      <c r="B486" s="3"/>
      <c r="C486" s="19"/>
      <c r="D486" s="19"/>
      <c r="W486" s="41"/>
    </row>
    <row r="487" spans="2:23" x14ac:dyDescent="0.2">
      <c r="B487" s="3"/>
      <c r="C487" s="19"/>
      <c r="D487" s="19"/>
      <c r="W487" s="41"/>
    </row>
    <row r="488" spans="2:23" x14ac:dyDescent="0.2">
      <c r="B488" s="3"/>
      <c r="C488" s="19"/>
      <c r="D488" s="19"/>
      <c r="W488" s="41"/>
    </row>
    <row r="489" spans="2:23" x14ac:dyDescent="0.2">
      <c r="B489" s="3"/>
      <c r="C489" s="19"/>
      <c r="D489" s="19"/>
      <c r="W489" s="41"/>
    </row>
    <row r="490" spans="2:23" x14ac:dyDescent="0.2">
      <c r="B490" s="3"/>
      <c r="C490" s="19"/>
      <c r="D490" s="19"/>
      <c r="W490" s="41"/>
    </row>
    <row r="491" spans="2:23" x14ac:dyDescent="0.2">
      <c r="B491" s="3"/>
      <c r="C491" s="19"/>
      <c r="D491" s="19"/>
      <c r="W491" s="41"/>
    </row>
    <row r="492" spans="2:23" x14ac:dyDescent="0.2">
      <c r="B492" s="3"/>
      <c r="C492" s="19"/>
      <c r="D492" s="19"/>
      <c r="W492" s="41"/>
    </row>
    <row r="493" spans="2:23" x14ac:dyDescent="0.2">
      <c r="B493" s="3"/>
      <c r="C493" s="19"/>
      <c r="D493" s="19"/>
      <c r="W493" s="41"/>
    </row>
    <row r="494" spans="2:23" x14ac:dyDescent="0.2">
      <c r="B494" s="3"/>
      <c r="C494" s="19"/>
      <c r="D494" s="19"/>
      <c r="W494" s="41"/>
    </row>
    <row r="495" spans="2:23" x14ac:dyDescent="0.2">
      <c r="B495" s="3"/>
      <c r="C495" s="19"/>
      <c r="D495" s="19"/>
      <c r="W495" s="41"/>
    </row>
    <row r="496" spans="2:23" x14ac:dyDescent="0.2">
      <c r="B496" s="3"/>
      <c r="C496" s="19"/>
      <c r="D496" s="19"/>
      <c r="W496" s="41"/>
    </row>
    <row r="497" spans="2:23" x14ac:dyDescent="0.2">
      <c r="B497" s="3"/>
      <c r="C497" s="19"/>
      <c r="D497" s="19"/>
      <c r="W497" s="41"/>
    </row>
    <row r="498" spans="2:23" x14ac:dyDescent="0.2">
      <c r="B498" s="3"/>
      <c r="C498" s="19"/>
      <c r="D498" s="19"/>
      <c r="W498" s="41"/>
    </row>
    <row r="499" spans="2:23" x14ac:dyDescent="0.2">
      <c r="B499" s="3"/>
      <c r="C499" s="19"/>
      <c r="D499" s="19"/>
      <c r="W499" s="41"/>
    </row>
    <row r="500" spans="2:23" x14ac:dyDescent="0.2">
      <c r="B500" s="3"/>
      <c r="C500" s="19"/>
      <c r="D500" s="19"/>
      <c r="W500" s="41"/>
    </row>
    <row r="501" spans="2:23" x14ac:dyDescent="0.2">
      <c r="B501" s="3"/>
      <c r="C501" s="19"/>
      <c r="D501" s="19"/>
      <c r="W501" s="41"/>
    </row>
    <row r="502" spans="2:23" x14ac:dyDescent="0.2">
      <c r="B502" s="3"/>
      <c r="C502" s="19"/>
      <c r="D502" s="19"/>
      <c r="W502" s="41"/>
    </row>
    <row r="503" spans="2:23" x14ac:dyDescent="0.2">
      <c r="B503" s="3"/>
      <c r="C503" s="19"/>
      <c r="D503" s="19"/>
      <c r="W503" s="41"/>
    </row>
    <row r="504" spans="2:23" x14ac:dyDescent="0.2">
      <c r="B504" s="3"/>
      <c r="C504" s="19"/>
      <c r="D504" s="19"/>
      <c r="W504" s="41"/>
    </row>
    <row r="505" spans="2:23" x14ac:dyDescent="0.2">
      <c r="B505" s="3"/>
      <c r="C505" s="19"/>
      <c r="D505" s="19"/>
      <c r="W505" s="41"/>
    </row>
    <row r="506" spans="2:23" x14ac:dyDescent="0.2">
      <c r="B506" s="3"/>
      <c r="C506" s="19"/>
      <c r="D506" s="19"/>
      <c r="W506" s="41"/>
    </row>
    <row r="507" spans="2:23" x14ac:dyDescent="0.2">
      <c r="B507" s="3"/>
      <c r="C507" s="19"/>
      <c r="D507" s="19"/>
      <c r="W507" s="41"/>
    </row>
    <row r="508" spans="2:23" x14ac:dyDescent="0.2">
      <c r="B508" s="3"/>
      <c r="C508" s="19"/>
      <c r="D508" s="19"/>
      <c r="W508" s="41"/>
    </row>
    <row r="509" spans="2:23" x14ac:dyDescent="0.2">
      <c r="B509" s="3"/>
      <c r="C509" s="19"/>
      <c r="D509" s="19"/>
      <c r="W509" s="41"/>
    </row>
    <row r="510" spans="2:23" x14ac:dyDescent="0.2">
      <c r="B510" s="3"/>
      <c r="C510" s="19"/>
      <c r="D510" s="19"/>
      <c r="W510" s="41"/>
    </row>
    <row r="511" spans="2:23" x14ac:dyDescent="0.2">
      <c r="B511" s="3"/>
      <c r="C511" s="19"/>
      <c r="D511" s="19"/>
      <c r="W511" s="41"/>
    </row>
    <row r="512" spans="2:23" x14ac:dyDescent="0.2">
      <c r="B512" s="3"/>
      <c r="C512" s="19"/>
      <c r="D512" s="19"/>
      <c r="W512" s="41"/>
    </row>
    <row r="513" spans="2:23" x14ac:dyDescent="0.2">
      <c r="B513" s="3"/>
      <c r="C513" s="19"/>
      <c r="D513" s="19"/>
      <c r="W513" s="41"/>
    </row>
    <row r="514" spans="2:23" x14ac:dyDescent="0.2">
      <c r="B514" s="3"/>
      <c r="C514" s="19"/>
      <c r="D514" s="19"/>
      <c r="W514" s="41"/>
    </row>
    <row r="515" spans="2:23" x14ac:dyDescent="0.2">
      <c r="B515" s="3"/>
      <c r="C515" s="19"/>
      <c r="D515" s="19"/>
      <c r="W515" s="41"/>
    </row>
    <row r="516" spans="2:23" x14ac:dyDescent="0.2">
      <c r="B516" s="3"/>
      <c r="C516" s="19"/>
      <c r="D516" s="19"/>
      <c r="W516" s="41"/>
    </row>
    <row r="517" spans="2:23" x14ac:dyDescent="0.2">
      <c r="B517" s="3"/>
      <c r="C517" s="19"/>
      <c r="D517" s="19"/>
      <c r="W517" s="41"/>
    </row>
    <row r="518" spans="2:23" x14ac:dyDescent="0.2">
      <c r="B518" s="3"/>
      <c r="C518" s="19"/>
      <c r="D518" s="19"/>
      <c r="W518" s="41"/>
    </row>
    <row r="519" spans="2:23" x14ac:dyDescent="0.2">
      <c r="B519" s="3"/>
      <c r="C519" s="19"/>
      <c r="D519" s="19"/>
      <c r="W519" s="41"/>
    </row>
    <row r="520" spans="2:23" x14ac:dyDescent="0.2">
      <c r="B520" s="3"/>
      <c r="C520" s="19"/>
      <c r="D520" s="19"/>
      <c r="W520" s="41"/>
    </row>
    <row r="521" spans="2:23" x14ac:dyDescent="0.2">
      <c r="B521" s="3"/>
      <c r="C521" s="19"/>
      <c r="D521" s="19"/>
      <c r="W521" s="41"/>
    </row>
    <row r="522" spans="2:23" x14ac:dyDescent="0.2">
      <c r="B522" s="3"/>
      <c r="C522" s="19"/>
      <c r="D522" s="19"/>
      <c r="W522" s="41"/>
    </row>
    <row r="523" spans="2:23" x14ac:dyDescent="0.2">
      <c r="B523" s="3"/>
      <c r="C523" s="19"/>
      <c r="D523" s="19"/>
      <c r="W523" s="41"/>
    </row>
    <row r="524" spans="2:23" x14ac:dyDescent="0.2">
      <c r="B524" s="3"/>
      <c r="C524" s="19"/>
      <c r="D524" s="19"/>
      <c r="W524" s="41"/>
    </row>
    <row r="525" spans="2:23" x14ac:dyDescent="0.2">
      <c r="B525" s="3"/>
      <c r="C525" s="19"/>
      <c r="D525" s="19"/>
      <c r="W525" s="41"/>
    </row>
    <row r="526" spans="2:23" x14ac:dyDescent="0.2">
      <c r="B526" s="3"/>
      <c r="C526" s="19"/>
      <c r="D526" s="19"/>
      <c r="W526" s="41"/>
    </row>
    <row r="527" spans="2:23" x14ac:dyDescent="0.2">
      <c r="B527" s="3"/>
      <c r="C527" s="19"/>
      <c r="D527" s="19"/>
      <c r="W527" s="41"/>
    </row>
    <row r="528" spans="2:23" x14ac:dyDescent="0.2">
      <c r="B528" s="3"/>
      <c r="C528" s="19"/>
      <c r="D528" s="19"/>
      <c r="W528" s="41"/>
    </row>
    <row r="529" spans="2:23" x14ac:dyDescent="0.2">
      <c r="B529" s="3"/>
      <c r="C529" s="19"/>
      <c r="D529" s="19"/>
      <c r="W529" s="41"/>
    </row>
    <row r="530" spans="2:23" x14ac:dyDescent="0.2">
      <c r="B530" s="3"/>
      <c r="C530" s="19"/>
      <c r="D530" s="19"/>
      <c r="W530" s="41"/>
    </row>
    <row r="531" spans="2:23" x14ac:dyDescent="0.2">
      <c r="B531" s="3"/>
      <c r="C531" s="19"/>
      <c r="D531" s="19"/>
      <c r="W531" s="41"/>
    </row>
    <row r="532" spans="2:23" x14ac:dyDescent="0.2">
      <c r="B532" s="3"/>
      <c r="C532" s="19"/>
      <c r="D532" s="19"/>
      <c r="W532" s="41"/>
    </row>
    <row r="533" spans="2:23" x14ac:dyDescent="0.2">
      <c r="B533" s="3"/>
      <c r="C533" s="19"/>
      <c r="D533" s="19"/>
      <c r="W533" s="41"/>
    </row>
    <row r="534" spans="2:23" x14ac:dyDescent="0.2">
      <c r="B534" s="3"/>
      <c r="C534" s="19"/>
      <c r="D534" s="19"/>
      <c r="W534" s="41"/>
    </row>
    <row r="535" spans="2:23" x14ac:dyDescent="0.2">
      <c r="B535" s="3"/>
      <c r="C535" s="19"/>
      <c r="D535" s="19"/>
      <c r="W535" s="41"/>
    </row>
    <row r="536" spans="2:23" x14ac:dyDescent="0.2">
      <c r="B536" s="3"/>
      <c r="C536" s="19"/>
      <c r="D536" s="19"/>
      <c r="W536" s="41"/>
    </row>
    <row r="537" spans="2:23" x14ac:dyDescent="0.2">
      <c r="B537" s="3"/>
      <c r="C537" s="19"/>
      <c r="D537" s="19"/>
      <c r="W537" s="41"/>
    </row>
    <row r="538" spans="2:23" x14ac:dyDescent="0.2">
      <c r="B538" s="3"/>
      <c r="C538" s="19"/>
      <c r="D538" s="19"/>
      <c r="W538" s="41"/>
    </row>
    <row r="539" spans="2:23" x14ac:dyDescent="0.2">
      <c r="B539" s="3"/>
      <c r="C539" s="19"/>
      <c r="D539" s="19"/>
      <c r="W539" s="41"/>
    </row>
    <row r="540" spans="2:23" x14ac:dyDescent="0.2">
      <c r="B540" s="3"/>
      <c r="C540" s="19"/>
      <c r="D540" s="19"/>
      <c r="W540" s="41"/>
    </row>
    <row r="541" spans="2:23" x14ac:dyDescent="0.2">
      <c r="B541" s="3"/>
      <c r="C541" s="19"/>
      <c r="D541" s="19"/>
      <c r="W541" s="41"/>
    </row>
    <row r="542" spans="2:23" x14ac:dyDescent="0.2">
      <c r="B542" s="3"/>
      <c r="C542" s="19"/>
      <c r="D542" s="19"/>
      <c r="W542" s="41"/>
    </row>
    <row r="543" spans="2:23" x14ac:dyDescent="0.2">
      <c r="B543" s="3"/>
      <c r="C543" s="19"/>
      <c r="D543" s="19"/>
      <c r="W543" s="41"/>
    </row>
    <row r="544" spans="2:23" x14ac:dyDescent="0.2">
      <c r="B544" s="3"/>
      <c r="C544" s="19"/>
      <c r="D544" s="19"/>
      <c r="W544" s="41"/>
    </row>
    <row r="545" spans="2:23" x14ac:dyDescent="0.2">
      <c r="B545" s="3"/>
      <c r="C545" s="19"/>
      <c r="D545" s="19"/>
      <c r="W545" s="41"/>
    </row>
    <row r="546" spans="2:23" x14ac:dyDescent="0.2">
      <c r="B546" s="3"/>
      <c r="C546" s="19"/>
      <c r="D546" s="19"/>
      <c r="W546" s="41"/>
    </row>
    <row r="547" spans="2:23" x14ac:dyDescent="0.2">
      <c r="B547" s="3"/>
      <c r="C547" s="19"/>
      <c r="D547" s="19"/>
      <c r="W547" s="41"/>
    </row>
    <row r="548" spans="2:23" x14ac:dyDescent="0.2">
      <c r="B548" s="3"/>
      <c r="C548" s="19"/>
      <c r="D548" s="19"/>
      <c r="W548" s="41"/>
    </row>
    <row r="549" spans="2:23" x14ac:dyDescent="0.2">
      <c r="B549" s="3"/>
      <c r="C549" s="19"/>
      <c r="D549" s="19"/>
      <c r="W549" s="41"/>
    </row>
    <row r="550" spans="2:23" x14ac:dyDescent="0.2">
      <c r="B550" s="3"/>
      <c r="C550" s="19"/>
      <c r="D550" s="19"/>
      <c r="W550" s="41"/>
    </row>
    <row r="551" spans="2:23" x14ac:dyDescent="0.2">
      <c r="B551" s="3"/>
      <c r="C551" s="19"/>
      <c r="D551" s="19"/>
      <c r="W551" s="41"/>
    </row>
    <row r="552" spans="2:23" x14ac:dyDescent="0.2">
      <c r="B552" s="3"/>
      <c r="C552" s="19"/>
      <c r="D552" s="19"/>
      <c r="W552" s="41"/>
    </row>
    <row r="553" spans="2:23" x14ac:dyDescent="0.2">
      <c r="B553" s="3"/>
      <c r="C553" s="19"/>
      <c r="D553" s="19"/>
      <c r="W553" s="41"/>
    </row>
    <row r="554" spans="2:23" x14ac:dyDescent="0.2">
      <c r="B554" s="3"/>
      <c r="C554" s="19"/>
      <c r="D554" s="19"/>
      <c r="W554" s="41"/>
    </row>
    <row r="555" spans="2:23" x14ac:dyDescent="0.2">
      <c r="B555" s="3"/>
      <c r="C555" s="19"/>
      <c r="D555" s="19"/>
      <c r="W555" s="41"/>
    </row>
    <row r="556" spans="2:23" x14ac:dyDescent="0.2">
      <c r="B556" s="3"/>
      <c r="C556" s="19"/>
      <c r="D556" s="19"/>
      <c r="W556" s="41"/>
    </row>
    <row r="557" spans="2:23" x14ac:dyDescent="0.2">
      <c r="B557" s="3"/>
      <c r="C557" s="19"/>
      <c r="D557" s="19"/>
      <c r="W557" s="41"/>
    </row>
    <row r="558" spans="2:23" x14ac:dyDescent="0.2">
      <c r="B558" s="3"/>
      <c r="C558" s="19"/>
      <c r="D558" s="19"/>
      <c r="W558" s="41"/>
    </row>
    <row r="559" spans="2:23" x14ac:dyDescent="0.2">
      <c r="B559" s="3"/>
      <c r="C559" s="19"/>
      <c r="D559" s="19"/>
      <c r="W559" s="41"/>
    </row>
    <row r="560" spans="2:23" x14ac:dyDescent="0.2">
      <c r="B560" s="3"/>
      <c r="C560" s="19"/>
      <c r="D560" s="19"/>
      <c r="W560" s="41"/>
    </row>
    <row r="561" spans="2:23" x14ac:dyDescent="0.2">
      <c r="B561" s="3"/>
      <c r="C561" s="19"/>
      <c r="D561" s="19"/>
      <c r="W561" s="41"/>
    </row>
    <row r="562" spans="2:23" x14ac:dyDescent="0.2">
      <c r="B562" s="3"/>
      <c r="C562" s="19"/>
      <c r="D562" s="19"/>
      <c r="W562" s="41"/>
    </row>
    <row r="563" spans="2:23" x14ac:dyDescent="0.2">
      <c r="B563" s="3"/>
      <c r="C563" s="19"/>
      <c r="D563" s="19"/>
      <c r="W563" s="41"/>
    </row>
    <row r="564" spans="2:23" x14ac:dyDescent="0.2">
      <c r="B564" s="3"/>
      <c r="C564" s="19"/>
      <c r="D564" s="19"/>
      <c r="W564" s="41"/>
    </row>
    <row r="565" spans="2:23" x14ac:dyDescent="0.2">
      <c r="B565" s="3"/>
      <c r="C565" s="19"/>
      <c r="D565" s="19"/>
      <c r="W565" s="41"/>
    </row>
    <row r="566" spans="2:23" x14ac:dyDescent="0.2">
      <c r="B566" s="3"/>
      <c r="C566" s="19"/>
      <c r="D566" s="19"/>
      <c r="W566" s="41"/>
    </row>
    <row r="567" spans="2:23" x14ac:dyDescent="0.2">
      <c r="B567" s="3"/>
      <c r="C567" s="19"/>
      <c r="D567" s="19"/>
      <c r="W567" s="41"/>
    </row>
    <row r="568" spans="2:23" x14ac:dyDescent="0.2">
      <c r="B568" s="3"/>
      <c r="C568" s="19"/>
      <c r="D568" s="19"/>
      <c r="W568" s="41"/>
    </row>
    <row r="569" spans="2:23" x14ac:dyDescent="0.2">
      <c r="B569" s="3"/>
      <c r="C569" s="19"/>
      <c r="D569" s="19"/>
      <c r="W569" s="41"/>
    </row>
    <row r="570" spans="2:23" x14ac:dyDescent="0.2">
      <c r="B570" s="3"/>
      <c r="C570" s="19"/>
      <c r="D570" s="19"/>
    </row>
    <row r="571" spans="2:23" x14ac:dyDescent="0.2">
      <c r="B571" s="3"/>
      <c r="C571" s="19"/>
      <c r="D571" s="19"/>
    </row>
    <row r="572" spans="2:23" x14ac:dyDescent="0.2">
      <c r="B572" s="3"/>
      <c r="C572" s="19"/>
      <c r="D572" s="19"/>
    </row>
    <row r="573" spans="2:23" x14ac:dyDescent="0.2">
      <c r="B573" s="3"/>
      <c r="C573" s="19"/>
      <c r="D573" s="19"/>
    </row>
    <row r="574" spans="2:23" x14ac:dyDescent="0.2">
      <c r="B574" s="3"/>
      <c r="C574" s="19"/>
      <c r="D574" s="19"/>
    </row>
    <row r="575" spans="2:23" x14ac:dyDescent="0.2">
      <c r="B575" s="3"/>
      <c r="C575" s="19"/>
      <c r="D575" s="19"/>
    </row>
    <row r="576" spans="2:23" x14ac:dyDescent="0.2">
      <c r="B576" s="3"/>
      <c r="C576" s="19"/>
      <c r="D576" s="19"/>
    </row>
    <row r="577" spans="2:4" x14ac:dyDescent="0.2">
      <c r="B577" s="3"/>
      <c r="C577" s="19"/>
      <c r="D577" s="19"/>
    </row>
    <row r="578" spans="2:4" x14ac:dyDescent="0.2">
      <c r="B578" s="3"/>
      <c r="C578" s="19"/>
      <c r="D578" s="19"/>
    </row>
    <row r="579" spans="2:4" x14ac:dyDescent="0.2">
      <c r="B579" s="3"/>
      <c r="C579" s="19"/>
      <c r="D579" s="19"/>
    </row>
    <row r="580" spans="2:4" x14ac:dyDescent="0.2">
      <c r="B580" s="3"/>
      <c r="C580" s="19"/>
      <c r="D580" s="19"/>
    </row>
    <row r="581" spans="2:4" x14ac:dyDescent="0.2">
      <c r="B581" s="3"/>
      <c r="C581" s="19"/>
      <c r="D581" s="19"/>
    </row>
    <row r="582" spans="2:4" x14ac:dyDescent="0.2">
      <c r="B582" s="3"/>
      <c r="C582" s="19"/>
      <c r="D582" s="19"/>
    </row>
    <row r="583" spans="2:4" x14ac:dyDescent="0.2">
      <c r="B583" s="3"/>
      <c r="C583" s="19"/>
      <c r="D583" s="19"/>
    </row>
    <row r="584" spans="2:4" x14ac:dyDescent="0.2">
      <c r="B584" s="3"/>
      <c r="C584" s="19"/>
      <c r="D584" s="19"/>
    </row>
    <row r="585" spans="2:4" x14ac:dyDescent="0.2">
      <c r="B585" s="3"/>
      <c r="C585" s="19"/>
      <c r="D585" s="19"/>
    </row>
    <row r="586" spans="2:4" x14ac:dyDescent="0.2">
      <c r="B586" s="3"/>
      <c r="C586" s="19"/>
      <c r="D586" s="19"/>
    </row>
    <row r="587" spans="2:4" x14ac:dyDescent="0.2">
      <c r="B587" s="3"/>
      <c r="C587" s="19"/>
      <c r="D587" s="19"/>
    </row>
    <row r="588" spans="2:4" x14ac:dyDescent="0.2">
      <c r="B588" s="3"/>
      <c r="C588" s="19"/>
      <c r="D588" s="19"/>
    </row>
    <row r="589" spans="2:4" x14ac:dyDescent="0.2">
      <c r="B589" s="3"/>
      <c r="C589" s="19"/>
      <c r="D589" s="19"/>
    </row>
    <row r="590" spans="2:4" x14ac:dyDescent="0.2">
      <c r="B590" s="3"/>
      <c r="C590" s="19"/>
      <c r="D590" s="19"/>
    </row>
    <row r="591" spans="2:4" x14ac:dyDescent="0.2">
      <c r="B591" s="3"/>
      <c r="C591" s="19"/>
      <c r="D591" s="19"/>
    </row>
    <row r="592" spans="2:4" x14ac:dyDescent="0.2">
      <c r="B592" s="3"/>
      <c r="C592" s="19"/>
      <c r="D592" s="19"/>
    </row>
    <row r="593" spans="2:4" x14ac:dyDescent="0.2">
      <c r="B593" s="3"/>
      <c r="C593" s="19"/>
      <c r="D593" s="19"/>
    </row>
    <row r="594" spans="2:4" x14ac:dyDescent="0.2">
      <c r="B594" s="3"/>
      <c r="C594" s="19"/>
      <c r="D594" s="19"/>
    </row>
    <row r="595" spans="2:4" x14ac:dyDescent="0.2">
      <c r="B595" s="3"/>
      <c r="C595" s="19"/>
      <c r="D595" s="19"/>
    </row>
    <row r="596" spans="2:4" x14ac:dyDescent="0.2">
      <c r="B596" s="3"/>
      <c r="C596" s="19"/>
      <c r="D596" s="19"/>
    </row>
    <row r="597" spans="2:4" x14ac:dyDescent="0.2">
      <c r="B597" s="3"/>
      <c r="C597" s="19"/>
      <c r="D597" s="19"/>
    </row>
    <row r="598" spans="2:4" x14ac:dyDescent="0.2">
      <c r="B598" s="3"/>
      <c r="C598" s="19"/>
      <c r="D598" s="19"/>
    </row>
    <row r="599" spans="2:4" x14ac:dyDescent="0.2">
      <c r="B599" s="3"/>
      <c r="C599" s="19"/>
      <c r="D599" s="19"/>
    </row>
    <row r="600" spans="2:4" x14ac:dyDescent="0.2">
      <c r="B600" s="3"/>
      <c r="C600" s="19"/>
      <c r="D600" s="19"/>
    </row>
    <row r="601" spans="2:4" x14ac:dyDescent="0.2">
      <c r="B601" s="3"/>
      <c r="C601" s="19"/>
      <c r="D601" s="19"/>
    </row>
    <row r="602" spans="2:4" x14ac:dyDescent="0.2">
      <c r="B602" s="3"/>
      <c r="C602" s="19"/>
      <c r="D602" s="19"/>
    </row>
    <row r="603" spans="2:4" x14ac:dyDescent="0.2">
      <c r="B603" s="3"/>
      <c r="C603" s="19"/>
      <c r="D603" s="19"/>
    </row>
    <row r="604" spans="2:4" x14ac:dyDescent="0.2">
      <c r="B604" s="3"/>
      <c r="C604" s="19"/>
      <c r="D604" s="19"/>
    </row>
    <row r="605" spans="2:4" x14ac:dyDescent="0.2">
      <c r="B605" s="3"/>
      <c r="C605" s="19"/>
      <c r="D605" s="19"/>
    </row>
    <row r="606" spans="2:4" x14ac:dyDescent="0.2">
      <c r="B606" s="3"/>
      <c r="C606" s="19"/>
      <c r="D606" s="19"/>
    </row>
    <row r="607" spans="2:4" x14ac:dyDescent="0.2">
      <c r="B607" s="3"/>
      <c r="C607" s="19"/>
      <c r="D607" s="19"/>
    </row>
    <row r="608" spans="2:4" x14ac:dyDescent="0.2">
      <c r="B608" s="3"/>
      <c r="C608" s="19"/>
      <c r="D608" s="19"/>
    </row>
    <row r="609" spans="2:4" x14ac:dyDescent="0.2">
      <c r="B609" s="3"/>
      <c r="C609" s="19"/>
      <c r="D609" s="19"/>
    </row>
    <row r="610" spans="2:4" x14ac:dyDescent="0.2">
      <c r="B610" s="3"/>
      <c r="C610" s="19"/>
      <c r="D610" s="19"/>
    </row>
    <row r="611" spans="2:4" x14ac:dyDescent="0.2">
      <c r="B611" s="3"/>
      <c r="C611" s="19"/>
      <c r="D611" s="19"/>
    </row>
    <row r="612" spans="2:4" x14ac:dyDescent="0.2">
      <c r="B612" s="3"/>
      <c r="C612" s="19"/>
      <c r="D612" s="19"/>
    </row>
    <row r="613" spans="2:4" x14ac:dyDescent="0.2">
      <c r="B613" s="3"/>
      <c r="C613" s="19"/>
      <c r="D613" s="19"/>
    </row>
    <row r="614" spans="2:4" x14ac:dyDescent="0.2">
      <c r="B614" s="3"/>
      <c r="C614" s="19"/>
      <c r="D614" s="19"/>
    </row>
    <row r="615" spans="2:4" x14ac:dyDescent="0.2">
      <c r="B615" s="3"/>
      <c r="C615" s="19"/>
      <c r="D615" s="19"/>
    </row>
    <row r="616" spans="2:4" x14ac:dyDescent="0.2">
      <c r="B616" s="3"/>
      <c r="C616" s="19"/>
      <c r="D616" s="19"/>
    </row>
    <row r="617" spans="2:4" x14ac:dyDescent="0.2">
      <c r="B617" s="3"/>
      <c r="C617" s="19"/>
      <c r="D617" s="19"/>
    </row>
    <row r="618" spans="2:4" x14ac:dyDescent="0.2">
      <c r="B618" s="3"/>
      <c r="C618" s="19"/>
      <c r="D618" s="19"/>
    </row>
    <row r="619" spans="2:4" x14ac:dyDescent="0.2">
      <c r="B619" s="3"/>
      <c r="C619" s="19"/>
      <c r="D619" s="19"/>
    </row>
    <row r="620" spans="2:4" x14ac:dyDescent="0.2">
      <c r="B620" s="3"/>
      <c r="C620" s="19"/>
      <c r="D620" s="19"/>
    </row>
    <row r="621" spans="2:4" x14ac:dyDescent="0.2">
      <c r="B621" s="3"/>
      <c r="C621" s="19"/>
      <c r="D621" s="19"/>
    </row>
    <row r="622" spans="2:4" x14ac:dyDescent="0.2">
      <c r="B622" s="3"/>
      <c r="C622" s="19"/>
      <c r="D622" s="19"/>
    </row>
    <row r="623" spans="2:4" x14ac:dyDescent="0.2">
      <c r="B623" s="3"/>
      <c r="C623" s="19"/>
      <c r="D623" s="19"/>
    </row>
    <row r="624" spans="2:4" x14ac:dyDescent="0.2">
      <c r="B624" s="3"/>
      <c r="C624" s="19"/>
      <c r="D624" s="19"/>
    </row>
    <row r="625" spans="2:4" x14ac:dyDescent="0.2">
      <c r="B625" s="3"/>
      <c r="C625" s="19"/>
      <c r="D625" s="19"/>
    </row>
    <row r="626" spans="2:4" x14ac:dyDescent="0.2">
      <c r="B626" s="3"/>
      <c r="C626" s="19"/>
      <c r="D626" s="19"/>
    </row>
    <row r="627" spans="2:4" x14ac:dyDescent="0.2">
      <c r="B627" s="3"/>
      <c r="C627" s="19"/>
      <c r="D627" s="19"/>
    </row>
    <row r="628" spans="2:4" x14ac:dyDescent="0.2">
      <c r="B628" s="3"/>
      <c r="C628" s="19"/>
      <c r="D628" s="19"/>
    </row>
    <row r="629" spans="2:4" x14ac:dyDescent="0.2">
      <c r="B629" s="3"/>
      <c r="C629" s="19"/>
      <c r="D629" s="19"/>
    </row>
    <row r="630" spans="2:4" x14ac:dyDescent="0.2">
      <c r="B630" s="3"/>
      <c r="C630" s="19"/>
      <c r="D630" s="19"/>
    </row>
    <row r="631" spans="2:4" x14ac:dyDescent="0.2">
      <c r="B631" s="3"/>
      <c r="C631" s="19"/>
      <c r="D631" s="19"/>
    </row>
    <row r="632" spans="2:4" x14ac:dyDescent="0.2">
      <c r="B632" s="3"/>
      <c r="C632" s="19"/>
      <c r="D632" s="19"/>
    </row>
    <row r="633" spans="2:4" x14ac:dyDescent="0.2">
      <c r="B633" s="3"/>
      <c r="C633" s="19"/>
      <c r="D633" s="19"/>
    </row>
    <row r="634" spans="2:4" x14ac:dyDescent="0.2">
      <c r="B634" s="3"/>
      <c r="C634" s="19"/>
      <c r="D634" s="19"/>
    </row>
    <row r="635" spans="2:4" x14ac:dyDescent="0.2">
      <c r="B635" s="3"/>
      <c r="C635" s="19"/>
      <c r="D635" s="19"/>
    </row>
    <row r="636" spans="2:4" x14ac:dyDescent="0.2">
      <c r="B636" s="3"/>
      <c r="C636" s="19"/>
      <c r="D636" s="19"/>
    </row>
    <row r="637" spans="2:4" x14ac:dyDescent="0.2">
      <c r="B637" s="3"/>
      <c r="C637" s="19"/>
      <c r="D637" s="19"/>
    </row>
    <row r="638" spans="2:4" x14ac:dyDescent="0.2">
      <c r="B638" s="3"/>
      <c r="C638" s="19"/>
      <c r="D638" s="19"/>
    </row>
    <row r="639" spans="2:4" x14ac:dyDescent="0.2">
      <c r="B639" s="3"/>
      <c r="C639" s="19"/>
      <c r="D639" s="19"/>
    </row>
    <row r="640" spans="2:4" x14ac:dyDescent="0.2">
      <c r="B640" s="3"/>
      <c r="C640" s="19"/>
      <c r="D640" s="19"/>
    </row>
    <row r="641" spans="2:4" x14ac:dyDescent="0.2">
      <c r="B641" s="3"/>
      <c r="C641" s="19"/>
      <c r="D641" s="19"/>
    </row>
    <row r="642" spans="2:4" x14ac:dyDescent="0.2">
      <c r="B642" s="3"/>
      <c r="C642" s="19"/>
      <c r="D642" s="19"/>
    </row>
    <row r="643" spans="2:4" x14ac:dyDescent="0.2">
      <c r="B643" s="3"/>
      <c r="C643" s="19"/>
      <c r="D643" s="19"/>
    </row>
    <row r="644" spans="2:4" x14ac:dyDescent="0.2">
      <c r="B644" s="3"/>
      <c r="C644" s="19"/>
      <c r="D644" s="19"/>
    </row>
    <row r="645" spans="2:4" x14ac:dyDescent="0.2">
      <c r="B645" s="3"/>
      <c r="C645" s="19"/>
      <c r="D645" s="19"/>
    </row>
    <row r="646" spans="2:4" x14ac:dyDescent="0.2">
      <c r="B646" s="3"/>
      <c r="C646" s="19"/>
      <c r="D646" s="19"/>
    </row>
    <row r="647" spans="2:4" x14ac:dyDescent="0.2">
      <c r="B647" s="3"/>
      <c r="C647" s="19"/>
      <c r="D647" s="19"/>
    </row>
    <row r="648" spans="2:4" x14ac:dyDescent="0.2">
      <c r="B648" s="3"/>
      <c r="C648" s="19"/>
      <c r="D648" s="19"/>
    </row>
    <row r="649" spans="2:4" x14ac:dyDescent="0.2">
      <c r="B649" s="3"/>
      <c r="C649" s="19"/>
      <c r="D649" s="19"/>
    </row>
    <row r="650" spans="2:4" x14ac:dyDescent="0.2">
      <c r="B650" s="3"/>
      <c r="C650" s="19"/>
      <c r="D650" s="19"/>
    </row>
    <row r="651" spans="2:4" x14ac:dyDescent="0.2">
      <c r="B651" s="3"/>
      <c r="C651" s="19"/>
      <c r="D651" s="19"/>
    </row>
    <row r="652" spans="2:4" x14ac:dyDescent="0.2">
      <c r="B652" s="3"/>
      <c r="C652" s="19"/>
      <c r="D652" s="19"/>
    </row>
    <row r="653" spans="2:4" x14ac:dyDescent="0.2">
      <c r="B653" s="3"/>
      <c r="C653" s="19"/>
      <c r="D653" s="19"/>
    </row>
    <row r="654" spans="2:4" x14ac:dyDescent="0.2">
      <c r="B654" s="3"/>
      <c r="C654" s="19"/>
      <c r="D654" s="19"/>
    </row>
    <row r="655" spans="2:4" x14ac:dyDescent="0.2">
      <c r="B655" s="3"/>
      <c r="C655" s="19"/>
      <c r="D655" s="19"/>
    </row>
    <row r="656" spans="2:4" x14ac:dyDescent="0.2">
      <c r="B656" s="3"/>
      <c r="C656" s="19"/>
      <c r="D656" s="19"/>
    </row>
    <row r="657" spans="2:4" x14ac:dyDescent="0.2">
      <c r="B657" s="3"/>
      <c r="C657" s="19"/>
      <c r="D657" s="19"/>
    </row>
    <row r="658" spans="2:4" x14ac:dyDescent="0.2">
      <c r="B658" s="3"/>
      <c r="C658" s="19"/>
      <c r="D658" s="19"/>
    </row>
    <row r="659" spans="2:4" x14ac:dyDescent="0.2">
      <c r="B659" s="3"/>
      <c r="C659" s="19"/>
      <c r="D659" s="19"/>
    </row>
    <row r="660" spans="2:4" x14ac:dyDescent="0.2">
      <c r="B660" s="3"/>
      <c r="C660" s="19"/>
      <c r="D660" s="19"/>
    </row>
    <row r="661" spans="2:4" x14ac:dyDescent="0.2">
      <c r="B661" s="3"/>
      <c r="C661" s="19"/>
      <c r="D661" s="19"/>
    </row>
    <row r="662" spans="2:4" x14ac:dyDescent="0.2">
      <c r="B662" s="3"/>
      <c r="C662" s="19"/>
      <c r="D662" s="19"/>
    </row>
    <row r="663" spans="2:4" x14ac:dyDescent="0.2">
      <c r="B663" s="3"/>
      <c r="C663" s="19"/>
      <c r="D663" s="19"/>
    </row>
    <row r="664" spans="2:4" x14ac:dyDescent="0.2">
      <c r="B664" s="3"/>
      <c r="C664" s="19"/>
      <c r="D664" s="19"/>
    </row>
    <row r="665" spans="2:4" x14ac:dyDescent="0.2">
      <c r="B665" s="3"/>
      <c r="C665" s="19"/>
      <c r="D665" s="19"/>
    </row>
    <row r="666" spans="2:4" x14ac:dyDescent="0.2">
      <c r="B666" s="3"/>
      <c r="C666" s="19"/>
      <c r="D666" s="19"/>
    </row>
    <row r="667" spans="2:4" x14ac:dyDescent="0.2">
      <c r="B667" s="3"/>
      <c r="C667" s="19"/>
      <c r="D667" s="19"/>
    </row>
    <row r="668" spans="2:4" x14ac:dyDescent="0.2">
      <c r="B668" s="3"/>
      <c r="C668" s="19"/>
      <c r="D668" s="19"/>
    </row>
    <row r="669" spans="2:4" x14ac:dyDescent="0.2">
      <c r="B669" s="3"/>
      <c r="C669" s="19"/>
      <c r="D669" s="19"/>
    </row>
    <row r="670" spans="2:4" x14ac:dyDescent="0.2">
      <c r="B670" s="3"/>
      <c r="C670" s="19"/>
      <c r="D670" s="19"/>
    </row>
    <row r="671" spans="2:4" x14ac:dyDescent="0.2">
      <c r="B671" s="3"/>
      <c r="C671" s="19"/>
      <c r="D671" s="19"/>
    </row>
    <row r="672" spans="2:4" x14ac:dyDescent="0.2">
      <c r="B672" s="3"/>
      <c r="C672" s="19"/>
      <c r="D672" s="19"/>
    </row>
    <row r="673" spans="2:4" x14ac:dyDescent="0.2">
      <c r="B673" s="3"/>
      <c r="C673" s="19"/>
      <c r="D673" s="19"/>
    </row>
    <row r="674" spans="2:4" x14ac:dyDescent="0.2">
      <c r="B674" s="3"/>
      <c r="C674" s="19"/>
      <c r="D674" s="19"/>
    </row>
    <row r="675" spans="2:4" x14ac:dyDescent="0.2">
      <c r="B675" s="3"/>
      <c r="C675" s="19"/>
      <c r="D675" s="19"/>
    </row>
    <row r="676" spans="2:4" x14ac:dyDescent="0.2">
      <c r="B676" s="3"/>
      <c r="C676" s="19"/>
      <c r="D676" s="19"/>
    </row>
    <row r="677" spans="2:4" x14ac:dyDescent="0.2">
      <c r="B677" s="3"/>
      <c r="C677" s="19"/>
      <c r="D677" s="19"/>
    </row>
    <row r="678" spans="2:4" x14ac:dyDescent="0.2">
      <c r="B678" s="3"/>
      <c r="C678" s="19"/>
      <c r="D678" s="19"/>
    </row>
    <row r="679" spans="2:4" x14ac:dyDescent="0.2">
      <c r="B679" s="3"/>
      <c r="C679" s="19"/>
      <c r="D679" s="19"/>
    </row>
    <row r="680" spans="2:4" x14ac:dyDescent="0.2">
      <c r="B680" s="3"/>
      <c r="C680" s="19"/>
      <c r="D680" s="19"/>
    </row>
    <row r="681" spans="2:4" x14ac:dyDescent="0.2">
      <c r="B681" s="3"/>
      <c r="C681" s="19"/>
      <c r="D681" s="19"/>
    </row>
    <row r="682" spans="2:4" x14ac:dyDescent="0.2">
      <c r="B682" s="3"/>
      <c r="C682" s="19"/>
      <c r="D682" s="19"/>
    </row>
    <row r="683" spans="2:4" x14ac:dyDescent="0.2">
      <c r="B683" s="3"/>
      <c r="C683" s="19"/>
      <c r="D683" s="19"/>
    </row>
    <row r="684" spans="2:4" x14ac:dyDescent="0.2">
      <c r="B684" s="3"/>
      <c r="C684" s="19"/>
      <c r="D684" s="19"/>
    </row>
    <row r="685" spans="2:4" x14ac:dyDescent="0.2">
      <c r="B685" s="3"/>
      <c r="C685" s="19"/>
      <c r="D685" s="19"/>
    </row>
    <row r="686" spans="2:4" x14ac:dyDescent="0.2">
      <c r="B686" s="3"/>
      <c r="C686" s="19"/>
      <c r="D686" s="19"/>
    </row>
    <row r="687" spans="2:4" x14ac:dyDescent="0.2">
      <c r="B687" s="3"/>
      <c r="C687" s="19"/>
      <c r="D687" s="19"/>
    </row>
    <row r="688" spans="2:4" x14ac:dyDescent="0.2">
      <c r="B688" s="3"/>
      <c r="C688" s="19"/>
      <c r="D688" s="19"/>
    </row>
    <row r="689" spans="2:4" x14ac:dyDescent="0.2">
      <c r="B689" s="3"/>
      <c r="C689" s="19"/>
      <c r="D689" s="19"/>
    </row>
    <row r="690" spans="2:4" x14ac:dyDescent="0.2">
      <c r="B690" s="3"/>
      <c r="C690" s="19"/>
      <c r="D690" s="19"/>
    </row>
    <row r="691" spans="2:4" x14ac:dyDescent="0.2">
      <c r="B691" s="3"/>
      <c r="C691" s="19"/>
      <c r="D691" s="19"/>
    </row>
    <row r="692" spans="2:4" x14ac:dyDescent="0.2">
      <c r="B692" s="3"/>
      <c r="C692" s="19"/>
      <c r="D692" s="19"/>
    </row>
    <row r="693" spans="2:4" x14ac:dyDescent="0.2">
      <c r="B693" s="3"/>
      <c r="C693" s="19"/>
      <c r="D693" s="19"/>
    </row>
    <row r="694" spans="2:4" x14ac:dyDescent="0.2">
      <c r="B694" s="3"/>
      <c r="C694" s="19"/>
      <c r="D694" s="19"/>
    </row>
    <row r="695" spans="2:4" x14ac:dyDescent="0.2">
      <c r="B695" s="3"/>
      <c r="C695" s="19"/>
      <c r="D695" s="19"/>
    </row>
    <row r="696" spans="2:4" x14ac:dyDescent="0.2">
      <c r="B696" s="3"/>
      <c r="C696" s="19"/>
      <c r="D696" s="19"/>
    </row>
    <row r="697" spans="2:4" x14ac:dyDescent="0.2">
      <c r="B697" s="3"/>
      <c r="C697" s="19"/>
      <c r="D697" s="19"/>
    </row>
    <row r="698" spans="2:4" x14ac:dyDescent="0.2">
      <c r="B698" s="3"/>
      <c r="C698" s="19"/>
      <c r="D698" s="19"/>
    </row>
    <row r="699" spans="2:4" x14ac:dyDescent="0.2">
      <c r="B699" s="3"/>
      <c r="C699" s="19"/>
      <c r="D699" s="19"/>
    </row>
    <row r="700" spans="2:4" x14ac:dyDescent="0.2">
      <c r="B700" s="3"/>
      <c r="C700" s="19"/>
      <c r="D700" s="19"/>
    </row>
    <row r="701" spans="2:4" x14ac:dyDescent="0.2">
      <c r="B701" s="3"/>
      <c r="C701" s="19"/>
      <c r="D701" s="19"/>
    </row>
    <row r="702" spans="2:4" x14ac:dyDescent="0.2">
      <c r="B702" s="3"/>
      <c r="C702" s="19"/>
      <c r="D702" s="19"/>
    </row>
    <row r="703" spans="2:4" x14ac:dyDescent="0.2">
      <c r="B703" s="3"/>
      <c r="C703" s="19"/>
      <c r="D703" s="19"/>
    </row>
    <row r="704" spans="2:4" x14ac:dyDescent="0.2">
      <c r="B704" s="3"/>
      <c r="C704" s="19"/>
      <c r="D704" s="19"/>
    </row>
    <row r="705" spans="2:4" x14ac:dyDescent="0.2">
      <c r="B705" s="3"/>
      <c r="C705" s="19"/>
      <c r="D705" s="19"/>
    </row>
    <row r="706" spans="2:4" x14ac:dyDescent="0.2">
      <c r="B706" s="3"/>
      <c r="C706" s="19"/>
      <c r="D706" s="19"/>
    </row>
    <row r="707" spans="2:4" x14ac:dyDescent="0.2">
      <c r="B707" s="3"/>
      <c r="C707" s="19"/>
      <c r="D707" s="19"/>
    </row>
    <row r="708" spans="2:4" x14ac:dyDescent="0.2">
      <c r="B708" s="3"/>
      <c r="C708" s="19"/>
      <c r="D708" s="19"/>
    </row>
    <row r="709" spans="2:4" x14ac:dyDescent="0.2">
      <c r="B709" s="3"/>
      <c r="C709" s="19"/>
      <c r="D709" s="19"/>
    </row>
    <row r="710" spans="2:4" x14ac:dyDescent="0.2">
      <c r="B710" s="3"/>
      <c r="C710" s="19"/>
      <c r="D710" s="19"/>
    </row>
    <row r="711" spans="2:4" x14ac:dyDescent="0.2">
      <c r="B711" s="3"/>
      <c r="C711" s="19"/>
      <c r="D711" s="19"/>
    </row>
    <row r="712" spans="2:4" x14ac:dyDescent="0.2">
      <c r="B712" s="3"/>
      <c r="C712" s="19"/>
      <c r="D712" s="19"/>
    </row>
    <row r="713" spans="2:4" x14ac:dyDescent="0.2">
      <c r="B713" s="3"/>
      <c r="C713" s="19"/>
      <c r="D713" s="19"/>
    </row>
    <row r="714" spans="2:4" x14ac:dyDescent="0.2">
      <c r="B714" s="3"/>
      <c r="C714" s="19"/>
      <c r="D714" s="19"/>
    </row>
    <row r="715" spans="2:4" x14ac:dyDescent="0.2">
      <c r="B715" s="3"/>
      <c r="C715" s="19"/>
      <c r="D715" s="19"/>
    </row>
    <row r="716" spans="2:4" x14ac:dyDescent="0.2">
      <c r="B716" s="3"/>
      <c r="C716" s="19"/>
      <c r="D716" s="19"/>
    </row>
    <row r="717" spans="2:4" x14ac:dyDescent="0.2">
      <c r="B717" s="3"/>
      <c r="C717" s="19"/>
      <c r="D717" s="19"/>
    </row>
    <row r="718" spans="2:4" x14ac:dyDescent="0.2">
      <c r="B718" s="3"/>
      <c r="C718" s="19"/>
      <c r="D718" s="19"/>
    </row>
    <row r="719" spans="2:4" x14ac:dyDescent="0.2">
      <c r="B719" s="3"/>
      <c r="C719" s="19"/>
      <c r="D719" s="19"/>
    </row>
    <row r="720" spans="2:4" x14ac:dyDescent="0.2">
      <c r="B720" s="3"/>
      <c r="C720" s="19"/>
      <c r="D720" s="19"/>
    </row>
    <row r="721" spans="2:4" x14ac:dyDescent="0.2">
      <c r="B721" s="3"/>
      <c r="C721" s="19"/>
      <c r="D721" s="19"/>
    </row>
    <row r="722" spans="2:4" x14ac:dyDescent="0.2">
      <c r="B722" s="3"/>
      <c r="C722" s="19"/>
      <c r="D722" s="19"/>
    </row>
    <row r="723" spans="2:4" x14ac:dyDescent="0.2">
      <c r="B723" s="3"/>
      <c r="C723" s="19"/>
      <c r="D723" s="19"/>
    </row>
    <row r="724" spans="2:4" x14ac:dyDescent="0.2">
      <c r="B724" s="3"/>
      <c r="C724" s="19"/>
      <c r="D724" s="19"/>
    </row>
    <row r="725" spans="2:4" x14ac:dyDescent="0.2">
      <c r="B725" s="3"/>
      <c r="C725" s="19"/>
      <c r="D725" s="19"/>
    </row>
    <row r="726" spans="2:4" x14ac:dyDescent="0.2">
      <c r="B726" s="3"/>
      <c r="C726" s="19"/>
      <c r="D726" s="19"/>
    </row>
    <row r="727" spans="2:4" x14ac:dyDescent="0.2">
      <c r="B727" s="3"/>
      <c r="C727" s="19"/>
      <c r="D727" s="19"/>
    </row>
    <row r="728" spans="2:4" x14ac:dyDescent="0.2">
      <c r="B728" s="3"/>
      <c r="C728" s="19"/>
      <c r="D728" s="19"/>
    </row>
    <row r="729" spans="2:4" x14ac:dyDescent="0.2">
      <c r="B729" s="3"/>
      <c r="C729" s="19"/>
      <c r="D729" s="19"/>
    </row>
    <row r="730" spans="2:4" x14ac:dyDescent="0.2">
      <c r="B730" s="3"/>
      <c r="C730" s="19"/>
      <c r="D730" s="19"/>
    </row>
    <row r="731" spans="2:4" x14ac:dyDescent="0.2">
      <c r="B731" s="3"/>
      <c r="C731" s="19"/>
      <c r="D731" s="19"/>
    </row>
    <row r="732" spans="2:4" x14ac:dyDescent="0.2">
      <c r="B732" s="3"/>
      <c r="C732" s="19"/>
      <c r="D732" s="19"/>
    </row>
    <row r="733" spans="2:4" x14ac:dyDescent="0.2">
      <c r="B733" s="3"/>
      <c r="C733" s="19"/>
      <c r="D733" s="19"/>
    </row>
    <row r="734" spans="2:4" x14ac:dyDescent="0.2">
      <c r="B734" s="3"/>
      <c r="C734" s="19"/>
      <c r="D734" s="19"/>
    </row>
    <row r="735" spans="2:4" x14ac:dyDescent="0.2">
      <c r="B735" s="3"/>
      <c r="C735" s="19"/>
      <c r="D735" s="19"/>
    </row>
    <row r="736" spans="2:4" x14ac:dyDescent="0.2">
      <c r="B736" s="3"/>
      <c r="C736" s="19"/>
      <c r="D736" s="19"/>
    </row>
    <row r="737" spans="2:4" x14ac:dyDescent="0.2">
      <c r="B737" s="3"/>
      <c r="C737" s="19"/>
      <c r="D737" s="19"/>
    </row>
    <row r="738" spans="2:4" x14ac:dyDescent="0.2">
      <c r="B738" s="3"/>
      <c r="C738" s="19"/>
      <c r="D738" s="19"/>
    </row>
    <row r="739" spans="2:4" x14ac:dyDescent="0.2">
      <c r="B739" s="3"/>
      <c r="C739" s="19"/>
      <c r="D739" s="19"/>
    </row>
    <row r="740" spans="2:4" x14ac:dyDescent="0.2">
      <c r="B740" s="3"/>
      <c r="C740" s="19"/>
      <c r="D740" s="19"/>
    </row>
    <row r="741" spans="2:4" x14ac:dyDescent="0.2">
      <c r="B741" s="3"/>
      <c r="C741" s="19"/>
      <c r="D741" s="19"/>
    </row>
    <row r="742" spans="2:4" x14ac:dyDescent="0.2">
      <c r="B742" s="3"/>
      <c r="C742" s="19"/>
      <c r="D742" s="19"/>
    </row>
    <row r="743" spans="2:4" x14ac:dyDescent="0.2">
      <c r="B743" s="3"/>
      <c r="C743" s="19"/>
      <c r="D743" s="19"/>
    </row>
    <row r="744" spans="2:4" x14ac:dyDescent="0.2">
      <c r="B744" s="3"/>
      <c r="C744" s="19"/>
      <c r="D744" s="19"/>
    </row>
    <row r="745" spans="2:4" x14ac:dyDescent="0.2">
      <c r="B745" s="3"/>
      <c r="C745" s="19"/>
      <c r="D745" s="19"/>
    </row>
    <row r="746" spans="2:4" x14ac:dyDescent="0.2">
      <c r="B746" s="3"/>
      <c r="C746" s="19"/>
      <c r="D746" s="19"/>
    </row>
    <row r="747" spans="2:4" x14ac:dyDescent="0.2">
      <c r="B747" s="3"/>
      <c r="C747" s="19"/>
      <c r="D747" s="19"/>
    </row>
    <row r="748" spans="2:4" x14ac:dyDescent="0.2">
      <c r="B748" s="3"/>
      <c r="C748" s="19"/>
      <c r="D748" s="19"/>
    </row>
    <row r="749" spans="2:4" x14ac:dyDescent="0.2">
      <c r="B749" s="3"/>
      <c r="C749" s="19"/>
      <c r="D749" s="19"/>
    </row>
    <row r="750" spans="2:4" x14ac:dyDescent="0.2">
      <c r="B750" s="3"/>
      <c r="C750" s="19"/>
      <c r="D750" s="19"/>
    </row>
    <row r="751" spans="2:4" x14ac:dyDescent="0.2">
      <c r="B751" s="3"/>
      <c r="C751" s="19"/>
      <c r="D751" s="19"/>
    </row>
    <row r="752" spans="2:4" x14ac:dyDescent="0.2">
      <c r="B752" s="3"/>
      <c r="C752" s="19"/>
      <c r="D752" s="19"/>
    </row>
    <row r="753" spans="2:4" x14ac:dyDescent="0.2">
      <c r="B753" s="3"/>
      <c r="C753" s="19"/>
      <c r="D753" s="19"/>
    </row>
    <row r="754" spans="2:4" x14ac:dyDescent="0.2">
      <c r="B754" s="3"/>
      <c r="C754" s="19"/>
      <c r="D754" s="19"/>
    </row>
    <row r="755" spans="2:4" x14ac:dyDescent="0.2">
      <c r="B755" s="3"/>
      <c r="C755" s="19"/>
      <c r="D755" s="19"/>
    </row>
    <row r="756" spans="2:4" x14ac:dyDescent="0.2">
      <c r="B756" s="3"/>
      <c r="C756" s="19"/>
      <c r="D756" s="19"/>
    </row>
    <row r="757" spans="2:4" x14ac:dyDescent="0.2">
      <c r="B757" s="3"/>
      <c r="C757" s="19"/>
      <c r="D757" s="19"/>
    </row>
    <row r="758" spans="2:4" x14ac:dyDescent="0.2">
      <c r="B758" s="3"/>
      <c r="C758" s="19"/>
      <c r="D758" s="19"/>
    </row>
    <row r="759" spans="2:4" x14ac:dyDescent="0.2">
      <c r="B759" s="3"/>
      <c r="C759" s="19"/>
      <c r="D759" s="19"/>
    </row>
    <row r="760" spans="2:4" x14ac:dyDescent="0.2">
      <c r="B760" s="3"/>
      <c r="C760" s="19"/>
      <c r="D760" s="19"/>
    </row>
    <row r="761" spans="2:4" x14ac:dyDescent="0.2">
      <c r="B761" s="3"/>
      <c r="C761" s="19"/>
      <c r="D761" s="19"/>
    </row>
    <row r="762" spans="2:4" x14ac:dyDescent="0.2">
      <c r="B762" s="3"/>
      <c r="C762" s="19"/>
      <c r="D762" s="19"/>
    </row>
    <row r="763" spans="2:4" x14ac:dyDescent="0.2">
      <c r="B763" s="3"/>
      <c r="C763" s="19"/>
      <c r="D763" s="19"/>
    </row>
    <row r="764" spans="2:4" x14ac:dyDescent="0.2">
      <c r="B764" s="3"/>
      <c r="C764" s="19"/>
      <c r="D764" s="19"/>
    </row>
    <row r="765" spans="2:4" x14ac:dyDescent="0.2">
      <c r="B765" s="3"/>
      <c r="C765" s="19"/>
      <c r="D765" s="19"/>
    </row>
    <row r="766" spans="2:4" x14ac:dyDescent="0.2">
      <c r="B766" s="3"/>
      <c r="C766" s="19"/>
      <c r="D766" s="19"/>
    </row>
    <row r="767" spans="2:4" x14ac:dyDescent="0.2">
      <c r="B767" s="3"/>
      <c r="C767" s="19"/>
      <c r="D767" s="19"/>
    </row>
    <row r="768" spans="2:4" x14ac:dyDescent="0.2">
      <c r="B768" s="3"/>
      <c r="C768" s="19"/>
      <c r="D768" s="19"/>
    </row>
    <row r="769" spans="2:4" x14ac:dyDescent="0.2">
      <c r="B769" s="3"/>
      <c r="C769" s="19"/>
      <c r="D769" s="19"/>
    </row>
    <row r="770" spans="2:4" x14ac:dyDescent="0.2">
      <c r="B770" s="3"/>
      <c r="C770" s="19"/>
      <c r="D770" s="19"/>
    </row>
    <row r="771" spans="2:4" x14ac:dyDescent="0.2">
      <c r="B771" s="3"/>
      <c r="C771" s="19"/>
      <c r="D771" s="19"/>
    </row>
    <row r="772" spans="2:4" x14ac:dyDescent="0.2">
      <c r="B772" s="3"/>
      <c r="C772" s="19"/>
      <c r="D772" s="19"/>
    </row>
    <row r="773" spans="2:4" x14ac:dyDescent="0.2">
      <c r="B773" s="3"/>
      <c r="C773" s="19"/>
      <c r="D773" s="19"/>
    </row>
    <row r="774" spans="2:4" x14ac:dyDescent="0.2">
      <c r="B774" s="3"/>
      <c r="C774" s="19"/>
      <c r="D774" s="19"/>
    </row>
    <row r="775" spans="2:4" x14ac:dyDescent="0.2">
      <c r="B775" s="3"/>
      <c r="C775" s="19"/>
      <c r="D775" s="19"/>
    </row>
    <row r="776" spans="2:4" x14ac:dyDescent="0.2">
      <c r="B776" s="3"/>
      <c r="C776" s="19"/>
      <c r="D776" s="19"/>
    </row>
    <row r="777" spans="2:4" x14ac:dyDescent="0.2">
      <c r="B777" s="3"/>
      <c r="C777" s="19"/>
      <c r="D777" s="19"/>
    </row>
    <row r="778" spans="2:4" x14ac:dyDescent="0.2">
      <c r="B778" s="3"/>
      <c r="C778" s="19"/>
      <c r="D778" s="19"/>
    </row>
    <row r="779" spans="2:4" x14ac:dyDescent="0.2">
      <c r="B779" s="3"/>
      <c r="C779" s="19"/>
      <c r="D779" s="19"/>
    </row>
    <row r="780" spans="2:4" x14ac:dyDescent="0.2">
      <c r="B780" s="3"/>
      <c r="C780" s="19"/>
      <c r="D780" s="19"/>
    </row>
    <row r="781" spans="2:4" x14ac:dyDescent="0.2">
      <c r="B781" s="3"/>
      <c r="C781" s="19"/>
      <c r="D781" s="19"/>
    </row>
    <row r="782" spans="2:4" x14ac:dyDescent="0.2">
      <c r="B782" s="3"/>
      <c r="C782" s="19"/>
      <c r="D782" s="19"/>
    </row>
    <row r="783" spans="2:4" x14ac:dyDescent="0.2">
      <c r="B783" s="3"/>
      <c r="C783" s="19"/>
      <c r="D783" s="19"/>
    </row>
    <row r="784" spans="2:4" x14ac:dyDescent="0.2">
      <c r="B784" s="3"/>
      <c r="C784" s="19"/>
      <c r="D784" s="19"/>
    </row>
    <row r="785" spans="2:4" x14ac:dyDescent="0.2">
      <c r="B785" s="3"/>
      <c r="C785" s="19"/>
      <c r="D785" s="19"/>
    </row>
    <row r="786" spans="2:4" x14ac:dyDescent="0.2">
      <c r="B786" s="3"/>
      <c r="C786" s="19"/>
      <c r="D786" s="19"/>
    </row>
    <row r="787" spans="2:4" x14ac:dyDescent="0.2">
      <c r="B787" s="3"/>
      <c r="C787" s="19"/>
      <c r="D787" s="19"/>
    </row>
    <row r="788" spans="2:4" x14ac:dyDescent="0.2">
      <c r="B788" s="3"/>
      <c r="C788" s="19"/>
      <c r="D788" s="19"/>
    </row>
    <row r="789" spans="2:4" x14ac:dyDescent="0.2">
      <c r="B789" s="3"/>
      <c r="C789" s="19"/>
      <c r="D789" s="19"/>
    </row>
    <row r="790" spans="2:4" x14ac:dyDescent="0.2">
      <c r="B790" s="3"/>
      <c r="C790" s="19"/>
      <c r="D790" s="19"/>
    </row>
    <row r="791" spans="2:4" x14ac:dyDescent="0.2">
      <c r="B791" s="3"/>
      <c r="C791" s="19"/>
      <c r="D791" s="19"/>
    </row>
    <row r="792" spans="2:4" x14ac:dyDescent="0.2">
      <c r="B792" s="3"/>
      <c r="C792" s="19"/>
      <c r="D792" s="19"/>
    </row>
    <row r="793" spans="2:4" x14ac:dyDescent="0.2">
      <c r="B793" s="3"/>
      <c r="C793" s="19"/>
      <c r="D793" s="19"/>
    </row>
    <row r="794" spans="2:4" x14ac:dyDescent="0.2">
      <c r="B794" s="3"/>
      <c r="C794" s="19"/>
      <c r="D794" s="19"/>
    </row>
    <row r="795" spans="2:4" x14ac:dyDescent="0.2">
      <c r="B795" s="3"/>
      <c r="C795" s="19"/>
      <c r="D795" s="19"/>
    </row>
    <row r="796" spans="2:4" x14ac:dyDescent="0.2">
      <c r="B796" s="3"/>
      <c r="C796" s="19"/>
      <c r="D796" s="19"/>
    </row>
    <row r="797" spans="2:4" x14ac:dyDescent="0.2">
      <c r="B797" s="3"/>
      <c r="C797" s="19"/>
      <c r="D797" s="19"/>
    </row>
    <row r="798" spans="2:4" x14ac:dyDescent="0.2">
      <c r="B798" s="3"/>
      <c r="C798" s="19"/>
      <c r="D798" s="19"/>
    </row>
    <row r="799" spans="2:4" x14ac:dyDescent="0.2">
      <c r="B799" s="3"/>
      <c r="C799" s="19"/>
      <c r="D799" s="19"/>
    </row>
    <row r="800" spans="2:4" x14ac:dyDescent="0.2">
      <c r="B800" s="3"/>
      <c r="C800" s="19"/>
      <c r="D800" s="19"/>
    </row>
    <row r="801" spans="2:4" x14ac:dyDescent="0.2">
      <c r="B801" s="3"/>
      <c r="C801" s="19"/>
      <c r="D801" s="19"/>
    </row>
    <row r="802" spans="2:4" x14ac:dyDescent="0.2">
      <c r="B802" s="3"/>
      <c r="C802" s="19"/>
      <c r="D802" s="19"/>
    </row>
    <row r="803" spans="2:4" x14ac:dyDescent="0.2">
      <c r="B803" s="3"/>
      <c r="C803" s="19"/>
      <c r="D803" s="19"/>
    </row>
    <row r="804" spans="2:4" x14ac:dyDescent="0.2">
      <c r="B804" s="3"/>
      <c r="C804" s="19"/>
      <c r="D804" s="19"/>
    </row>
    <row r="805" spans="2:4" x14ac:dyDescent="0.2">
      <c r="B805" s="3"/>
      <c r="C805" s="19"/>
      <c r="D805" s="19"/>
    </row>
    <row r="806" spans="2:4" x14ac:dyDescent="0.2">
      <c r="B806" s="3"/>
      <c r="C806" s="19"/>
      <c r="D806" s="19"/>
    </row>
    <row r="807" spans="2:4" x14ac:dyDescent="0.2">
      <c r="B807" s="3"/>
      <c r="C807" s="19"/>
      <c r="D807" s="19"/>
    </row>
    <row r="808" spans="2:4" x14ac:dyDescent="0.2">
      <c r="B808" s="3"/>
      <c r="C808" s="19"/>
      <c r="D808" s="19"/>
    </row>
    <row r="809" spans="2:4" x14ac:dyDescent="0.2">
      <c r="B809" s="3"/>
      <c r="C809" s="19"/>
      <c r="D809" s="19"/>
    </row>
    <row r="810" spans="2:4" x14ac:dyDescent="0.2">
      <c r="B810" s="3"/>
      <c r="C810" s="19"/>
      <c r="D810" s="19"/>
    </row>
    <row r="811" spans="2:4" x14ac:dyDescent="0.2">
      <c r="B811" s="3"/>
      <c r="C811" s="19"/>
      <c r="D811" s="19"/>
    </row>
    <row r="812" spans="2:4" x14ac:dyDescent="0.2">
      <c r="B812" s="3"/>
      <c r="C812" s="19"/>
      <c r="D812" s="19"/>
    </row>
    <row r="813" spans="2:4" x14ac:dyDescent="0.2">
      <c r="B813" s="3"/>
      <c r="C813" s="19"/>
      <c r="D813" s="19"/>
    </row>
    <row r="814" spans="2:4" x14ac:dyDescent="0.2">
      <c r="B814" s="3"/>
      <c r="C814" s="19"/>
      <c r="D814" s="19"/>
    </row>
    <row r="815" spans="2:4" x14ac:dyDescent="0.2">
      <c r="B815" s="3"/>
      <c r="C815" s="19"/>
      <c r="D815" s="19"/>
    </row>
    <row r="816" spans="2:4" x14ac:dyDescent="0.2">
      <c r="B816" s="3"/>
      <c r="C816" s="19"/>
      <c r="D816" s="19"/>
    </row>
    <row r="817" spans="2:4" x14ac:dyDescent="0.2">
      <c r="B817" s="3"/>
      <c r="C817" s="19"/>
      <c r="D817" s="19"/>
    </row>
    <row r="818" spans="2:4" x14ac:dyDescent="0.2">
      <c r="B818" s="3"/>
      <c r="C818" s="19"/>
      <c r="D818" s="19"/>
    </row>
    <row r="819" spans="2:4" x14ac:dyDescent="0.2">
      <c r="B819" s="3"/>
      <c r="C819" s="19"/>
      <c r="D819" s="19"/>
    </row>
    <row r="820" spans="2:4" x14ac:dyDescent="0.2">
      <c r="B820" s="3"/>
      <c r="C820" s="19"/>
      <c r="D820" s="19"/>
    </row>
    <row r="821" spans="2:4" x14ac:dyDescent="0.2">
      <c r="B821" s="3"/>
      <c r="C821" s="19"/>
      <c r="D821" s="19"/>
    </row>
    <row r="822" spans="2:4" x14ac:dyDescent="0.2">
      <c r="B822" s="3"/>
      <c r="C822" s="19"/>
      <c r="D822" s="19"/>
    </row>
    <row r="823" spans="2:4" x14ac:dyDescent="0.2">
      <c r="B823" s="3"/>
      <c r="C823" s="19"/>
      <c r="D823" s="19"/>
    </row>
    <row r="824" spans="2:4" x14ac:dyDescent="0.2">
      <c r="B824" s="3"/>
      <c r="C824" s="19"/>
      <c r="D824" s="19"/>
    </row>
    <row r="825" spans="2:4" x14ac:dyDescent="0.2">
      <c r="B825" s="3"/>
      <c r="C825" s="19"/>
      <c r="D825" s="19"/>
    </row>
    <row r="826" spans="2:4" x14ac:dyDescent="0.2">
      <c r="B826" s="3"/>
      <c r="C826" s="19"/>
      <c r="D826" s="19"/>
    </row>
    <row r="827" spans="2:4" x14ac:dyDescent="0.2">
      <c r="B827" s="3"/>
      <c r="C827" s="19"/>
      <c r="D827" s="19"/>
    </row>
    <row r="828" spans="2:4" x14ac:dyDescent="0.2">
      <c r="B828" s="3"/>
      <c r="C828" s="19"/>
      <c r="D828" s="19"/>
    </row>
    <row r="829" spans="2:4" x14ac:dyDescent="0.2">
      <c r="B829" s="3"/>
      <c r="C829" s="19"/>
      <c r="D829" s="19"/>
    </row>
    <row r="830" spans="2:4" x14ac:dyDescent="0.2">
      <c r="B830" s="3"/>
      <c r="C830" s="19"/>
      <c r="D830" s="19"/>
    </row>
    <row r="831" spans="2:4" x14ac:dyDescent="0.2">
      <c r="B831" s="3"/>
      <c r="C831" s="19"/>
      <c r="D831" s="19"/>
    </row>
    <row r="832" spans="2:4" x14ac:dyDescent="0.2">
      <c r="B832" s="3"/>
      <c r="C832" s="19"/>
      <c r="D832" s="19"/>
    </row>
    <row r="833" spans="2:4" x14ac:dyDescent="0.2">
      <c r="B833" s="3"/>
      <c r="C833" s="19"/>
      <c r="D833" s="19"/>
    </row>
    <row r="834" spans="2:4" x14ac:dyDescent="0.2">
      <c r="B834" s="3"/>
      <c r="C834" s="19"/>
      <c r="D834" s="19"/>
    </row>
    <row r="835" spans="2:4" x14ac:dyDescent="0.2">
      <c r="B835" s="3"/>
      <c r="C835" s="19"/>
      <c r="D835" s="19"/>
    </row>
    <row r="836" spans="2:4" x14ac:dyDescent="0.2">
      <c r="B836" s="3"/>
      <c r="C836" s="19"/>
      <c r="D836" s="19"/>
    </row>
    <row r="837" spans="2:4" x14ac:dyDescent="0.2">
      <c r="B837" s="3"/>
      <c r="C837" s="19"/>
      <c r="D837" s="19"/>
    </row>
    <row r="838" spans="2:4" x14ac:dyDescent="0.2">
      <c r="B838" s="3"/>
      <c r="C838" s="19"/>
      <c r="D838" s="19"/>
    </row>
    <row r="839" spans="2:4" x14ac:dyDescent="0.2">
      <c r="B839" s="3"/>
      <c r="C839" s="19"/>
      <c r="D839" s="19"/>
    </row>
    <row r="840" spans="2:4" x14ac:dyDescent="0.2">
      <c r="B840" s="3"/>
      <c r="C840" s="19"/>
      <c r="D840" s="19"/>
    </row>
    <row r="841" spans="2:4" x14ac:dyDescent="0.2">
      <c r="B841" s="3"/>
      <c r="C841" s="19"/>
      <c r="D841" s="19"/>
    </row>
    <row r="842" spans="2:4" x14ac:dyDescent="0.2">
      <c r="B842" s="3"/>
      <c r="C842" s="19"/>
      <c r="D842" s="19"/>
    </row>
    <row r="843" spans="2:4" x14ac:dyDescent="0.2">
      <c r="B843" s="3"/>
      <c r="C843" s="19"/>
      <c r="D843" s="19"/>
    </row>
    <row r="844" spans="2:4" x14ac:dyDescent="0.2">
      <c r="B844" s="3"/>
      <c r="C844" s="19"/>
      <c r="D844" s="19"/>
    </row>
    <row r="845" spans="2:4" x14ac:dyDescent="0.2">
      <c r="B845" s="3"/>
      <c r="C845" s="19"/>
      <c r="D845" s="19"/>
    </row>
    <row r="846" spans="2:4" x14ac:dyDescent="0.2">
      <c r="B846" s="3"/>
      <c r="C846" s="19"/>
      <c r="D846" s="19"/>
    </row>
    <row r="847" spans="2:4" x14ac:dyDescent="0.2">
      <c r="B847" s="3"/>
      <c r="C847" s="19"/>
      <c r="D847" s="19"/>
    </row>
    <row r="848" spans="2:4" x14ac:dyDescent="0.2">
      <c r="B848" s="3"/>
      <c r="C848" s="19"/>
      <c r="D848" s="19"/>
    </row>
    <row r="849" spans="2:4" x14ac:dyDescent="0.2">
      <c r="B849" s="3"/>
      <c r="C849" s="19"/>
      <c r="D849" s="19"/>
    </row>
    <row r="850" spans="2:4" x14ac:dyDescent="0.2">
      <c r="B850" s="3"/>
      <c r="C850" s="19"/>
      <c r="D850" s="19"/>
    </row>
    <row r="851" spans="2:4" x14ac:dyDescent="0.2">
      <c r="B851" s="3"/>
      <c r="C851" s="19"/>
      <c r="D851" s="19"/>
    </row>
    <row r="852" spans="2:4" x14ac:dyDescent="0.2">
      <c r="B852" s="3"/>
      <c r="C852" s="19"/>
      <c r="D852" s="19"/>
    </row>
    <row r="853" spans="2:4" x14ac:dyDescent="0.2">
      <c r="B853" s="3"/>
      <c r="C853" s="19"/>
      <c r="D853" s="19"/>
    </row>
    <row r="854" spans="2:4" x14ac:dyDescent="0.2">
      <c r="B854" s="3"/>
      <c r="C854" s="19"/>
      <c r="D854" s="19"/>
    </row>
    <row r="855" spans="2:4" x14ac:dyDescent="0.2">
      <c r="B855" s="3"/>
      <c r="C855" s="19"/>
      <c r="D855" s="19"/>
    </row>
    <row r="856" spans="2:4" x14ac:dyDescent="0.2">
      <c r="B856" s="3"/>
      <c r="C856" s="19"/>
      <c r="D856" s="19"/>
    </row>
    <row r="857" spans="2:4" x14ac:dyDescent="0.2">
      <c r="B857" s="3"/>
      <c r="C857" s="19"/>
      <c r="D857" s="19"/>
    </row>
    <row r="858" spans="2:4" x14ac:dyDescent="0.2">
      <c r="B858" s="3"/>
      <c r="C858" s="19"/>
      <c r="D858" s="19"/>
    </row>
    <row r="859" spans="2:4" x14ac:dyDescent="0.2">
      <c r="B859" s="3"/>
      <c r="C859" s="19"/>
      <c r="D859" s="19"/>
    </row>
    <row r="860" spans="2:4" x14ac:dyDescent="0.2">
      <c r="B860" s="3"/>
      <c r="C860" s="19"/>
      <c r="D860" s="19"/>
    </row>
    <row r="861" spans="2:4" x14ac:dyDescent="0.2">
      <c r="B861" s="3"/>
      <c r="C861" s="19"/>
      <c r="D861" s="19"/>
    </row>
    <row r="862" spans="2:4" x14ac:dyDescent="0.2">
      <c r="B862" s="3"/>
      <c r="C862" s="19"/>
      <c r="D862" s="19"/>
    </row>
    <row r="863" spans="2:4" x14ac:dyDescent="0.2">
      <c r="B863" s="3"/>
      <c r="C863" s="19"/>
      <c r="D863" s="19"/>
    </row>
    <row r="864" spans="2:4" x14ac:dyDescent="0.2">
      <c r="B864" s="3"/>
      <c r="C864" s="19"/>
      <c r="D864" s="19"/>
    </row>
    <row r="865" spans="2:4" x14ac:dyDescent="0.2">
      <c r="B865" s="3"/>
      <c r="C865" s="19"/>
      <c r="D865" s="19"/>
    </row>
    <row r="866" spans="2:4" x14ac:dyDescent="0.2">
      <c r="B866" s="3"/>
      <c r="C866" s="19"/>
      <c r="D866" s="19"/>
    </row>
    <row r="867" spans="2:4" x14ac:dyDescent="0.2">
      <c r="B867" s="3"/>
      <c r="C867" s="19"/>
      <c r="D867" s="19"/>
    </row>
    <row r="868" spans="2:4" x14ac:dyDescent="0.2">
      <c r="B868" s="3"/>
      <c r="C868" s="19"/>
      <c r="D868" s="19"/>
    </row>
    <row r="869" spans="2:4" x14ac:dyDescent="0.2">
      <c r="B869" s="3"/>
      <c r="C869" s="19"/>
      <c r="D869" s="19"/>
    </row>
    <row r="870" spans="2:4" x14ac:dyDescent="0.2">
      <c r="B870" s="3"/>
      <c r="C870" s="19"/>
      <c r="D870" s="19"/>
    </row>
    <row r="871" spans="2:4" x14ac:dyDescent="0.2">
      <c r="B871" s="3"/>
      <c r="C871" s="19"/>
      <c r="D871" s="19"/>
    </row>
    <row r="872" spans="2:4" x14ac:dyDescent="0.2">
      <c r="B872" s="3"/>
      <c r="C872" s="19"/>
      <c r="D872" s="19"/>
    </row>
    <row r="873" spans="2:4" x14ac:dyDescent="0.2">
      <c r="B873" s="3"/>
      <c r="C873" s="19"/>
      <c r="D873" s="19"/>
    </row>
    <row r="874" spans="2:4" x14ac:dyDescent="0.2">
      <c r="B874" s="3"/>
      <c r="C874" s="19"/>
      <c r="D874" s="19"/>
    </row>
    <row r="875" spans="2:4" x14ac:dyDescent="0.2">
      <c r="B875" s="3"/>
      <c r="C875" s="19"/>
      <c r="D875" s="19"/>
    </row>
    <row r="876" spans="2:4" x14ac:dyDescent="0.2">
      <c r="B876" s="3"/>
      <c r="C876" s="19"/>
      <c r="D876" s="19"/>
    </row>
    <row r="877" spans="2:4" x14ac:dyDescent="0.2">
      <c r="B877" s="3"/>
      <c r="C877" s="19"/>
      <c r="D877" s="19"/>
    </row>
    <row r="878" spans="2:4" x14ac:dyDescent="0.2">
      <c r="B878" s="3"/>
      <c r="C878" s="19"/>
      <c r="D878" s="19"/>
    </row>
    <row r="879" spans="2:4" x14ac:dyDescent="0.2">
      <c r="B879" s="3"/>
      <c r="C879" s="19"/>
      <c r="D879" s="19"/>
    </row>
    <row r="880" spans="2:4" x14ac:dyDescent="0.2">
      <c r="B880" s="3"/>
      <c r="C880" s="19"/>
      <c r="D880" s="19"/>
    </row>
    <row r="881" spans="2:4" x14ac:dyDescent="0.2">
      <c r="B881" s="3"/>
      <c r="C881" s="19"/>
      <c r="D881" s="19"/>
    </row>
    <row r="882" spans="2:4" x14ac:dyDescent="0.2">
      <c r="B882" s="3"/>
      <c r="C882" s="19"/>
      <c r="D882" s="19"/>
    </row>
    <row r="883" spans="2:4" x14ac:dyDescent="0.2">
      <c r="B883" s="3"/>
      <c r="C883" s="19"/>
      <c r="D883" s="19"/>
    </row>
    <row r="884" spans="2:4" x14ac:dyDescent="0.2">
      <c r="B884" s="3"/>
      <c r="C884" s="19"/>
      <c r="D884" s="19"/>
    </row>
    <row r="885" spans="2:4" x14ac:dyDescent="0.2">
      <c r="B885" s="3"/>
      <c r="C885" s="19"/>
      <c r="D885" s="19"/>
    </row>
    <row r="886" spans="2:4" x14ac:dyDescent="0.2">
      <c r="B886" s="3"/>
      <c r="C886" s="19"/>
      <c r="D886" s="19"/>
    </row>
    <row r="887" spans="2:4" x14ac:dyDescent="0.2">
      <c r="B887" s="3"/>
      <c r="C887" s="19"/>
      <c r="D887" s="19"/>
    </row>
    <row r="888" spans="2:4" x14ac:dyDescent="0.2">
      <c r="B888" s="3"/>
      <c r="C888" s="19"/>
      <c r="D888" s="19"/>
    </row>
    <row r="889" spans="2:4" x14ac:dyDescent="0.2">
      <c r="B889" s="3"/>
      <c r="C889" s="19"/>
      <c r="D889" s="19"/>
    </row>
    <row r="890" spans="2:4" x14ac:dyDescent="0.2">
      <c r="B890" s="3"/>
      <c r="C890" s="19"/>
      <c r="D890" s="19"/>
    </row>
    <row r="891" spans="2:4" x14ac:dyDescent="0.2">
      <c r="B891" s="3"/>
      <c r="C891" s="19"/>
      <c r="D891" s="19"/>
    </row>
    <row r="892" spans="2:4" x14ac:dyDescent="0.2">
      <c r="B892" s="3"/>
      <c r="C892" s="19"/>
      <c r="D892" s="19"/>
    </row>
    <row r="893" spans="2:4" x14ac:dyDescent="0.2">
      <c r="B893" s="3"/>
      <c r="C893" s="19"/>
      <c r="D893" s="19"/>
    </row>
    <row r="894" spans="2:4" x14ac:dyDescent="0.2">
      <c r="B894" s="3"/>
      <c r="C894" s="19"/>
      <c r="D894" s="19"/>
    </row>
    <row r="895" spans="2:4" x14ac:dyDescent="0.2">
      <c r="B895" s="3"/>
      <c r="C895" s="19"/>
      <c r="D895" s="19"/>
    </row>
    <row r="896" spans="2:4" x14ac:dyDescent="0.2">
      <c r="B896" s="3"/>
      <c r="C896" s="19"/>
      <c r="D896" s="19"/>
    </row>
    <row r="897" spans="2:4" x14ac:dyDescent="0.2">
      <c r="B897" s="3"/>
      <c r="C897" s="19"/>
      <c r="D897" s="19"/>
    </row>
    <row r="898" spans="2:4" x14ac:dyDescent="0.2">
      <c r="B898" s="3"/>
      <c r="C898" s="19"/>
      <c r="D898" s="19"/>
    </row>
    <row r="899" spans="2:4" x14ac:dyDescent="0.2">
      <c r="B899" s="3"/>
      <c r="C899" s="19"/>
      <c r="D899" s="19"/>
    </row>
    <row r="900" spans="2:4" x14ac:dyDescent="0.2">
      <c r="B900" s="3"/>
      <c r="C900" s="19"/>
      <c r="D900" s="19"/>
    </row>
    <row r="901" spans="2:4" x14ac:dyDescent="0.2">
      <c r="B901" s="3"/>
      <c r="C901" s="19"/>
      <c r="D901" s="19"/>
    </row>
    <row r="902" spans="2:4" x14ac:dyDescent="0.2">
      <c r="B902" s="3"/>
      <c r="C902" s="19"/>
      <c r="D902" s="19"/>
    </row>
    <row r="903" spans="2:4" x14ac:dyDescent="0.2">
      <c r="B903" s="3"/>
      <c r="C903" s="19"/>
      <c r="D903" s="19"/>
    </row>
    <row r="904" spans="2:4" x14ac:dyDescent="0.2">
      <c r="B904" s="3"/>
      <c r="C904" s="19"/>
      <c r="D904" s="19"/>
    </row>
    <row r="905" spans="2:4" x14ac:dyDescent="0.2">
      <c r="B905" s="3"/>
      <c r="C905" s="19"/>
      <c r="D905" s="19"/>
    </row>
    <row r="906" spans="2:4" x14ac:dyDescent="0.2">
      <c r="B906" s="3"/>
      <c r="C906" s="19"/>
      <c r="D906" s="19"/>
    </row>
    <row r="907" spans="2:4" x14ac:dyDescent="0.2">
      <c r="B907" s="3"/>
      <c r="C907" s="19"/>
      <c r="D907" s="19"/>
    </row>
    <row r="908" spans="2:4" x14ac:dyDescent="0.2">
      <c r="B908" s="3"/>
      <c r="C908" s="19"/>
      <c r="D908" s="19"/>
    </row>
    <row r="909" spans="2:4" x14ac:dyDescent="0.2">
      <c r="B909" s="3"/>
      <c r="C909" s="19"/>
      <c r="D909" s="19"/>
    </row>
    <row r="910" spans="2:4" x14ac:dyDescent="0.2">
      <c r="B910" s="3"/>
      <c r="C910" s="19"/>
      <c r="D910" s="19"/>
    </row>
    <row r="911" spans="2:4" x14ac:dyDescent="0.2">
      <c r="B911" s="3"/>
      <c r="C911" s="19"/>
      <c r="D911" s="19"/>
    </row>
    <row r="912" spans="2:4" x14ac:dyDescent="0.2">
      <c r="B912" s="3"/>
      <c r="C912" s="19"/>
      <c r="D912" s="19"/>
    </row>
    <row r="913" spans="2:4" x14ac:dyDescent="0.2">
      <c r="B913" s="3"/>
      <c r="C913" s="19"/>
      <c r="D913" s="19"/>
    </row>
    <row r="914" spans="2:4" x14ac:dyDescent="0.2">
      <c r="B914" s="3"/>
      <c r="C914" s="19"/>
      <c r="D914" s="19"/>
    </row>
    <row r="915" spans="2:4" x14ac:dyDescent="0.2">
      <c r="B915" s="3"/>
      <c r="C915" s="19"/>
      <c r="D915" s="19"/>
    </row>
    <row r="916" spans="2:4" x14ac:dyDescent="0.2">
      <c r="B916" s="3"/>
      <c r="C916" s="19"/>
      <c r="D916" s="19"/>
    </row>
    <row r="917" spans="2:4" x14ac:dyDescent="0.2">
      <c r="B917" s="3"/>
      <c r="C917" s="19"/>
      <c r="D917" s="19"/>
    </row>
    <row r="918" spans="2:4" x14ac:dyDescent="0.2">
      <c r="B918" s="3"/>
      <c r="C918" s="19"/>
      <c r="D918" s="19"/>
    </row>
    <row r="919" spans="2:4" x14ac:dyDescent="0.2">
      <c r="B919" s="3"/>
      <c r="C919" s="19"/>
      <c r="D919" s="19"/>
    </row>
    <row r="920" spans="2:4" x14ac:dyDescent="0.2">
      <c r="B920" s="3"/>
      <c r="C920" s="19"/>
      <c r="D920" s="19"/>
    </row>
    <row r="921" spans="2:4" x14ac:dyDescent="0.2">
      <c r="B921" s="3"/>
      <c r="C921" s="19"/>
      <c r="D921" s="19"/>
    </row>
    <row r="922" spans="2:4" x14ac:dyDescent="0.2">
      <c r="B922" s="3"/>
      <c r="C922" s="19"/>
      <c r="D922" s="19"/>
    </row>
    <row r="923" spans="2:4" x14ac:dyDescent="0.2">
      <c r="B923" s="3"/>
      <c r="C923" s="19"/>
      <c r="D923" s="19"/>
    </row>
    <row r="924" spans="2:4" x14ac:dyDescent="0.2">
      <c r="B924" s="3"/>
      <c r="C924" s="19"/>
      <c r="D924" s="19"/>
    </row>
    <row r="925" spans="2:4" x14ac:dyDescent="0.2">
      <c r="B925" s="3"/>
      <c r="C925" s="19"/>
      <c r="D925" s="19"/>
    </row>
    <row r="926" spans="2:4" x14ac:dyDescent="0.2">
      <c r="B926" s="3"/>
      <c r="C926" s="19"/>
      <c r="D926" s="19"/>
    </row>
    <row r="927" spans="2:4" x14ac:dyDescent="0.2">
      <c r="B927" s="3"/>
      <c r="C927" s="19"/>
      <c r="D927" s="19"/>
    </row>
    <row r="928" spans="2:4" x14ac:dyDescent="0.2">
      <c r="B928" s="3"/>
      <c r="C928" s="19"/>
      <c r="D928" s="19"/>
    </row>
    <row r="929" spans="2:4" x14ac:dyDescent="0.2">
      <c r="B929" s="3"/>
      <c r="C929" s="19"/>
      <c r="D929" s="19"/>
    </row>
    <row r="930" spans="2:4" x14ac:dyDescent="0.2">
      <c r="B930" s="3"/>
      <c r="C930" s="19"/>
      <c r="D930" s="19"/>
    </row>
    <row r="931" spans="2:4" x14ac:dyDescent="0.2">
      <c r="B931" s="3"/>
      <c r="C931" s="19"/>
      <c r="D931" s="19"/>
    </row>
    <row r="932" spans="2:4" x14ac:dyDescent="0.2">
      <c r="B932" s="3"/>
      <c r="C932" s="19"/>
      <c r="D932" s="19"/>
    </row>
    <row r="933" spans="2:4" x14ac:dyDescent="0.2">
      <c r="B933" s="3"/>
      <c r="C933" s="19"/>
      <c r="D933" s="19"/>
    </row>
    <row r="934" spans="2:4" x14ac:dyDescent="0.2">
      <c r="B934" s="3"/>
      <c r="C934" s="19"/>
      <c r="D934" s="19"/>
    </row>
    <row r="935" spans="2:4" x14ac:dyDescent="0.2">
      <c r="B935" s="3"/>
      <c r="C935" s="19"/>
      <c r="D935" s="19"/>
    </row>
    <row r="936" spans="2:4" x14ac:dyDescent="0.2">
      <c r="B936" s="3"/>
      <c r="C936" s="19"/>
      <c r="D936" s="19"/>
    </row>
    <row r="937" spans="2:4" x14ac:dyDescent="0.2">
      <c r="B937" s="3"/>
      <c r="C937" s="19"/>
      <c r="D937" s="19"/>
    </row>
    <row r="938" spans="2:4" x14ac:dyDescent="0.2">
      <c r="B938" s="3"/>
      <c r="C938" s="19"/>
      <c r="D938" s="19"/>
    </row>
    <row r="939" spans="2:4" x14ac:dyDescent="0.2">
      <c r="B939" s="3"/>
      <c r="C939" s="19"/>
      <c r="D939" s="19"/>
    </row>
    <row r="940" spans="2:4" x14ac:dyDescent="0.2">
      <c r="B940" s="3"/>
      <c r="C940" s="19"/>
      <c r="D940" s="19"/>
    </row>
    <row r="941" spans="2:4" x14ac:dyDescent="0.2">
      <c r="B941" s="3"/>
      <c r="C941" s="19"/>
      <c r="D941" s="19"/>
    </row>
    <row r="942" spans="2:4" x14ac:dyDescent="0.2">
      <c r="B942" s="3"/>
      <c r="C942" s="19"/>
      <c r="D942" s="19"/>
    </row>
    <row r="943" spans="2:4" x14ac:dyDescent="0.2">
      <c r="B943" s="3"/>
      <c r="C943" s="19"/>
      <c r="D943" s="19"/>
    </row>
    <row r="944" spans="2:4" x14ac:dyDescent="0.2">
      <c r="B944" s="3"/>
      <c r="C944" s="19"/>
      <c r="D944" s="19"/>
    </row>
    <row r="945" spans="2:4" x14ac:dyDescent="0.2">
      <c r="B945" s="3"/>
      <c r="C945" s="19"/>
      <c r="D945" s="19"/>
    </row>
    <row r="946" spans="2:4" x14ac:dyDescent="0.2">
      <c r="B946" s="3"/>
      <c r="C946" s="19"/>
      <c r="D946" s="19"/>
    </row>
    <row r="947" spans="2:4" x14ac:dyDescent="0.2">
      <c r="B947" s="3"/>
      <c r="C947" s="19"/>
      <c r="D947" s="19"/>
    </row>
    <row r="948" spans="2:4" x14ac:dyDescent="0.2">
      <c r="B948" s="3"/>
      <c r="C948" s="19"/>
      <c r="D948" s="19"/>
    </row>
    <row r="949" spans="2:4" x14ac:dyDescent="0.2">
      <c r="B949" s="3"/>
      <c r="C949" s="19"/>
      <c r="D949" s="19"/>
    </row>
    <row r="950" spans="2:4" x14ac:dyDescent="0.2">
      <c r="B950" s="3"/>
      <c r="C950" s="19"/>
      <c r="D950" s="19"/>
    </row>
    <row r="951" spans="2:4" x14ac:dyDescent="0.2">
      <c r="B951" s="3"/>
      <c r="C951" s="19"/>
      <c r="D951" s="19"/>
    </row>
    <row r="952" spans="2:4" x14ac:dyDescent="0.2">
      <c r="B952" s="3"/>
      <c r="C952" s="19"/>
      <c r="D952" s="19"/>
    </row>
    <row r="953" spans="2:4" x14ac:dyDescent="0.2">
      <c r="B953" s="3"/>
      <c r="C953" s="19"/>
      <c r="D953" s="19"/>
    </row>
    <row r="954" spans="2:4" x14ac:dyDescent="0.2">
      <c r="B954" s="3"/>
      <c r="C954" s="19"/>
      <c r="D954" s="19"/>
    </row>
    <row r="955" spans="2:4" x14ac:dyDescent="0.2">
      <c r="B955" s="3"/>
      <c r="C955" s="19"/>
      <c r="D955" s="19"/>
    </row>
    <row r="956" spans="2:4" x14ac:dyDescent="0.2">
      <c r="B956" s="3"/>
      <c r="C956" s="19"/>
      <c r="D956" s="19"/>
    </row>
    <row r="957" spans="2:4" x14ac:dyDescent="0.2">
      <c r="B957" s="3"/>
      <c r="C957" s="19"/>
      <c r="D957" s="19"/>
    </row>
    <row r="958" spans="2:4" x14ac:dyDescent="0.2">
      <c r="B958" s="3"/>
      <c r="C958" s="19"/>
      <c r="D958" s="19"/>
    </row>
    <row r="959" spans="2:4" x14ac:dyDescent="0.2">
      <c r="B959" s="3"/>
      <c r="C959" s="19"/>
      <c r="D959" s="19"/>
    </row>
    <row r="960" spans="2:4" x14ac:dyDescent="0.2">
      <c r="B960" s="3"/>
      <c r="C960" s="19"/>
      <c r="D960" s="19"/>
    </row>
    <row r="961" spans="2:4" x14ac:dyDescent="0.2">
      <c r="B961" s="3"/>
      <c r="C961" s="19"/>
      <c r="D961" s="19"/>
    </row>
    <row r="962" spans="2:4" x14ac:dyDescent="0.2">
      <c r="B962" s="3"/>
      <c r="C962" s="19"/>
      <c r="D962" s="19"/>
    </row>
    <row r="963" spans="2:4" x14ac:dyDescent="0.2">
      <c r="B963" s="3"/>
      <c r="C963" s="19"/>
      <c r="D963" s="19"/>
    </row>
    <row r="964" spans="2:4" x14ac:dyDescent="0.2">
      <c r="B964" s="3"/>
      <c r="C964" s="19"/>
      <c r="D964" s="19"/>
    </row>
    <row r="965" spans="2:4" x14ac:dyDescent="0.2">
      <c r="B965" s="3"/>
      <c r="C965" s="19"/>
      <c r="D965" s="19"/>
    </row>
    <row r="966" spans="2:4" x14ac:dyDescent="0.2">
      <c r="B966" s="3"/>
      <c r="C966" s="19"/>
      <c r="D966" s="19"/>
    </row>
    <row r="967" spans="2:4" x14ac:dyDescent="0.2">
      <c r="B967" s="3"/>
      <c r="C967" s="19"/>
      <c r="D967" s="19"/>
    </row>
    <row r="968" spans="2:4" x14ac:dyDescent="0.2">
      <c r="B968" s="3"/>
      <c r="C968" s="19"/>
      <c r="D968" s="19"/>
    </row>
    <row r="969" spans="2:4" x14ac:dyDescent="0.2">
      <c r="B969" s="3"/>
      <c r="C969" s="19"/>
      <c r="D969" s="19"/>
    </row>
    <row r="970" spans="2:4" x14ac:dyDescent="0.2">
      <c r="B970" s="3"/>
      <c r="C970" s="19"/>
      <c r="D970" s="19"/>
    </row>
    <row r="971" spans="2:4" x14ac:dyDescent="0.2">
      <c r="B971" s="3"/>
      <c r="C971" s="19"/>
      <c r="D971" s="19"/>
    </row>
    <row r="972" spans="2:4" x14ac:dyDescent="0.2">
      <c r="B972" s="3"/>
      <c r="C972" s="19"/>
      <c r="D972" s="19"/>
    </row>
    <row r="973" spans="2:4" x14ac:dyDescent="0.2">
      <c r="B973" s="3"/>
      <c r="C973" s="19"/>
      <c r="D973" s="19"/>
    </row>
    <row r="974" spans="2:4" x14ac:dyDescent="0.2">
      <c r="B974" s="3"/>
      <c r="C974" s="19"/>
      <c r="D974" s="19"/>
    </row>
    <row r="975" spans="2:4" x14ac:dyDescent="0.2">
      <c r="B975" s="3"/>
      <c r="C975" s="19"/>
      <c r="D975" s="19"/>
    </row>
    <row r="976" spans="2:4" x14ac:dyDescent="0.2">
      <c r="B976" s="3"/>
      <c r="C976" s="19"/>
      <c r="D976" s="19"/>
    </row>
    <row r="977" spans="2:4" x14ac:dyDescent="0.2">
      <c r="B977" s="3"/>
      <c r="C977" s="19"/>
      <c r="D977" s="19"/>
    </row>
    <row r="978" spans="2:4" x14ac:dyDescent="0.2">
      <c r="B978" s="3"/>
      <c r="C978" s="19"/>
      <c r="D978" s="19"/>
    </row>
    <row r="979" spans="2:4" x14ac:dyDescent="0.2">
      <c r="B979" s="3"/>
      <c r="C979" s="19"/>
      <c r="D979" s="19"/>
    </row>
    <row r="980" spans="2:4" x14ac:dyDescent="0.2">
      <c r="B980" s="3"/>
      <c r="C980" s="19"/>
      <c r="D980" s="19"/>
    </row>
    <row r="981" spans="2:4" x14ac:dyDescent="0.2">
      <c r="B981" s="3"/>
      <c r="C981" s="19"/>
      <c r="D981" s="19"/>
    </row>
    <row r="982" spans="2:4" x14ac:dyDescent="0.2">
      <c r="B982" s="3"/>
      <c r="C982" s="19"/>
      <c r="D982" s="19"/>
    </row>
    <row r="983" spans="2:4" x14ac:dyDescent="0.2">
      <c r="B983" s="3"/>
      <c r="C983" s="19"/>
      <c r="D983" s="19"/>
    </row>
    <row r="984" spans="2:4" x14ac:dyDescent="0.2">
      <c r="B984" s="3"/>
      <c r="C984" s="19"/>
      <c r="D984" s="19"/>
    </row>
    <row r="985" spans="2:4" x14ac:dyDescent="0.2">
      <c r="B985" s="3"/>
      <c r="C985" s="19"/>
      <c r="D985" s="19"/>
    </row>
    <row r="986" spans="2:4" x14ac:dyDescent="0.2">
      <c r="B986" s="3"/>
      <c r="C986" s="19"/>
      <c r="D986" s="19"/>
    </row>
    <row r="987" spans="2:4" x14ac:dyDescent="0.2">
      <c r="B987" s="3"/>
      <c r="C987" s="19"/>
      <c r="D987" s="19"/>
    </row>
    <row r="988" spans="2:4" x14ac:dyDescent="0.2">
      <c r="B988" s="3"/>
      <c r="C988" s="19"/>
      <c r="D988" s="19"/>
    </row>
    <row r="989" spans="2:4" x14ac:dyDescent="0.2">
      <c r="B989" s="3"/>
      <c r="C989" s="19"/>
      <c r="D989" s="19"/>
    </row>
    <row r="990" spans="2:4" x14ac:dyDescent="0.2">
      <c r="B990" s="3"/>
      <c r="C990" s="19"/>
      <c r="D990" s="19"/>
    </row>
    <row r="991" spans="2:4" x14ac:dyDescent="0.2">
      <c r="B991" s="3"/>
      <c r="C991" s="19"/>
      <c r="D991" s="19"/>
    </row>
    <row r="992" spans="2:4" x14ac:dyDescent="0.2">
      <c r="B992" s="3"/>
      <c r="C992" s="19"/>
      <c r="D992" s="19"/>
    </row>
    <row r="993" spans="2:4" x14ac:dyDescent="0.2">
      <c r="B993" s="3"/>
      <c r="C993" s="19"/>
      <c r="D993" s="19"/>
    </row>
    <row r="994" spans="2:4" x14ac:dyDescent="0.2">
      <c r="B994" s="3"/>
      <c r="C994" s="19"/>
      <c r="D994" s="19"/>
    </row>
    <row r="995" spans="2:4" x14ac:dyDescent="0.2">
      <c r="B995" s="3"/>
      <c r="C995" s="19"/>
      <c r="D995" s="19"/>
    </row>
    <row r="996" spans="2:4" x14ac:dyDescent="0.2">
      <c r="B996" s="3"/>
      <c r="C996" s="19"/>
      <c r="D996" s="19"/>
    </row>
    <row r="997" spans="2:4" x14ac:dyDescent="0.2">
      <c r="B997" s="3"/>
      <c r="C997" s="19"/>
      <c r="D997" s="19"/>
    </row>
    <row r="998" spans="2:4" x14ac:dyDescent="0.2">
      <c r="B998" s="3"/>
      <c r="C998" s="19"/>
      <c r="D998" s="19"/>
    </row>
    <row r="999" spans="2:4" x14ac:dyDescent="0.2">
      <c r="B999" s="3"/>
      <c r="C999" s="19"/>
      <c r="D999" s="19"/>
    </row>
    <row r="1000" spans="2:4" x14ac:dyDescent="0.2">
      <c r="B1000" s="3"/>
      <c r="C1000" s="19"/>
      <c r="D1000" s="19"/>
    </row>
    <row r="1001" spans="2:4" x14ac:dyDescent="0.2">
      <c r="B1001" s="3"/>
      <c r="C1001" s="19"/>
      <c r="D1001" s="19"/>
    </row>
    <row r="1002" spans="2:4" x14ac:dyDescent="0.2">
      <c r="B1002" s="3"/>
      <c r="C1002" s="19"/>
      <c r="D1002" s="19"/>
    </row>
    <row r="1003" spans="2:4" x14ac:dyDescent="0.2">
      <c r="B1003" s="3"/>
      <c r="C1003" s="19"/>
      <c r="D1003" s="19"/>
    </row>
    <row r="1004" spans="2:4" x14ac:dyDescent="0.2">
      <c r="B1004" s="3"/>
      <c r="C1004" s="19"/>
      <c r="D1004" s="19"/>
    </row>
    <row r="1005" spans="2:4" x14ac:dyDescent="0.2">
      <c r="B1005" s="3"/>
      <c r="C1005" s="19"/>
      <c r="D1005" s="19"/>
    </row>
    <row r="1006" spans="2:4" x14ac:dyDescent="0.2">
      <c r="B1006" s="3"/>
      <c r="C1006" s="19"/>
      <c r="D1006" s="19"/>
    </row>
    <row r="1007" spans="2:4" x14ac:dyDescent="0.2">
      <c r="B1007" s="3"/>
      <c r="C1007" s="19"/>
      <c r="D1007" s="19"/>
    </row>
    <row r="1008" spans="2:4" x14ac:dyDescent="0.2">
      <c r="B1008" s="3"/>
      <c r="C1008" s="19"/>
      <c r="D1008" s="19"/>
    </row>
    <row r="1009" spans="2:4" x14ac:dyDescent="0.2">
      <c r="B1009" s="3"/>
      <c r="C1009" s="19"/>
      <c r="D1009" s="19"/>
    </row>
    <row r="1010" spans="2:4" x14ac:dyDescent="0.2">
      <c r="B1010" s="3"/>
      <c r="C1010" s="19"/>
      <c r="D1010" s="19"/>
    </row>
    <row r="1011" spans="2:4" x14ac:dyDescent="0.2">
      <c r="B1011" s="3"/>
      <c r="C1011" s="19"/>
      <c r="D1011" s="19"/>
    </row>
    <row r="1012" spans="2:4" x14ac:dyDescent="0.2">
      <c r="B1012" s="3"/>
      <c r="C1012" s="19"/>
      <c r="D1012" s="19"/>
    </row>
    <row r="1013" spans="2:4" x14ac:dyDescent="0.2">
      <c r="B1013" s="3"/>
      <c r="C1013" s="19"/>
      <c r="D1013" s="19"/>
    </row>
    <row r="1014" spans="2:4" x14ac:dyDescent="0.2">
      <c r="B1014" s="3"/>
      <c r="C1014" s="19"/>
      <c r="D1014" s="19"/>
    </row>
    <row r="1015" spans="2:4" x14ac:dyDescent="0.2">
      <c r="B1015" s="3"/>
      <c r="C1015" s="19"/>
      <c r="D1015" s="19"/>
    </row>
    <row r="1016" spans="2:4" x14ac:dyDescent="0.2">
      <c r="B1016" s="3"/>
      <c r="C1016" s="19"/>
      <c r="D1016" s="19"/>
    </row>
    <row r="1017" spans="2:4" x14ac:dyDescent="0.2">
      <c r="B1017" s="3"/>
      <c r="C1017" s="19"/>
      <c r="D1017" s="19"/>
    </row>
    <row r="1018" spans="2:4" x14ac:dyDescent="0.2">
      <c r="B1018" s="3"/>
      <c r="C1018" s="19"/>
      <c r="D1018" s="19"/>
    </row>
    <row r="1019" spans="2:4" x14ac:dyDescent="0.2">
      <c r="B1019" s="3"/>
      <c r="C1019" s="19"/>
      <c r="D1019" s="19"/>
    </row>
    <row r="1020" spans="2:4" x14ac:dyDescent="0.2">
      <c r="B1020" s="3"/>
      <c r="C1020" s="19"/>
      <c r="D1020" s="19"/>
    </row>
    <row r="1021" spans="2:4" x14ac:dyDescent="0.2">
      <c r="B1021" s="3"/>
      <c r="C1021" s="19"/>
      <c r="D1021" s="19"/>
    </row>
    <row r="1022" spans="2:4" x14ac:dyDescent="0.2">
      <c r="B1022" s="3"/>
      <c r="C1022" s="19"/>
      <c r="D1022" s="19"/>
    </row>
    <row r="1023" spans="2:4" x14ac:dyDescent="0.2">
      <c r="B1023" s="3"/>
      <c r="C1023" s="19"/>
      <c r="D1023" s="19"/>
    </row>
    <row r="1024" spans="2:4" x14ac:dyDescent="0.2">
      <c r="B1024" s="3"/>
      <c r="C1024" s="19"/>
      <c r="D1024" s="19"/>
    </row>
    <row r="1025" spans="2:4" x14ac:dyDescent="0.2">
      <c r="B1025" s="3"/>
      <c r="C1025" s="19"/>
      <c r="D1025" s="19"/>
    </row>
    <row r="1026" spans="2:4" x14ac:dyDescent="0.2">
      <c r="B1026" s="3"/>
      <c r="C1026" s="19"/>
      <c r="D1026" s="19"/>
    </row>
    <row r="1027" spans="2:4" x14ac:dyDescent="0.2">
      <c r="B1027" s="3"/>
      <c r="C1027" s="19"/>
      <c r="D1027" s="19"/>
    </row>
    <row r="1028" spans="2:4" x14ac:dyDescent="0.2">
      <c r="B1028" s="3"/>
      <c r="C1028" s="19"/>
      <c r="D1028" s="19"/>
    </row>
    <row r="1029" spans="2:4" x14ac:dyDescent="0.2">
      <c r="B1029" s="3"/>
      <c r="C1029" s="19"/>
      <c r="D1029" s="19"/>
    </row>
    <row r="1030" spans="2:4" x14ac:dyDescent="0.2">
      <c r="B1030" s="3"/>
      <c r="C1030" s="19"/>
      <c r="D1030" s="19"/>
    </row>
    <row r="1031" spans="2:4" x14ac:dyDescent="0.2">
      <c r="B1031" s="3"/>
      <c r="C1031" s="19"/>
      <c r="D1031" s="19"/>
    </row>
    <row r="1032" spans="2:4" x14ac:dyDescent="0.2">
      <c r="B1032" s="3"/>
      <c r="C1032" s="19"/>
      <c r="D1032" s="19"/>
    </row>
    <row r="1033" spans="2:4" x14ac:dyDescent="0.2">
      <c r="B1033" s="3"/>
      <c r="C1033" s="19"/>
      <c r="D1033" s="19"/>
    </row>
    <row r="1034" spans="2:4" x14ac:dyDescent="0.2">
      <c r="B1034" s="3"/>
      <c r="C1034" s="19"/>
      <c r="D1034" s="19"/>
    </row>
    <row r="1035" spans="2:4" x14ac:dyDescent="0.2">
      <c r="B1035" s="3"/>
      <c r="C1035" s="19"/>
      <c r="D1035" s="19"/>
    </row>
    <row r="1036" spans="2:4" x14ac:dyDescent="0.2">
      <c r="B1036" s="3"/>
      <c r="C1036" s="19"/>
      <c r="D1036" s="19"/>
    </row>
    <row r="1037" spans="2:4" x14ac:dyDescent="0.2">
      <c r="B1037" s="3"/>
      <c r="C1037" s="19"/>
      <c r="D1037" s="19"/>
    </row>
    <row r="1038" spans="2:4" x14ac:dyDescent="0.2">
      <c r="B1038" s="3"/>
      <c r="C1038" s="19"/>
      <c r="D1038" s="19"/>
    </row>
    <row r="1039" spans="2:4" x14ac:dyDescent="0.2">
      <c r="B1039" s="3"/>
      <c r="C1039" s="19"/>
      <c r="D1039" s="19"/>
    </row>
    <row r="1040" spans="2:4" x14ac:dyDescent="0.2">
      <c r="B1040" s="3"/>
      <c r="C1040" s="19"/>
      <c r="D1040" s="19"/>
    </row>
    <row r="1041" spans="2:4" x14ac:dyDescent="0.2">
      <c r="B1041" s="3"/>
      <c r="C1041" s="19"/>
      <c r="D1041" s="19"/>
    </row>
    <row r="1042" spans="2:4" x14ac:dyDescent="0.2">
      <c r="B1042" s="3"/>
      <c r="C1042" s="19"/>
      <c r="D1042" s="19"/>
    </row>
    <row r="1043" spans="2:4" x14ac:dyDescent="0.2">
      <c r="B1043" s="3"/>
      <c r="C1043" s="19"/>
      <c r="D1043" s="19"/>
    </row>
    <row r="1044" spans="2:4" x14ac:dyDescent="0.2">
      <c r="B1044" s="3"/>
      <c r="C1044" s="19"/>
      <c r="D1044" s="19"/>
    </row>
    <row r="1045" spans="2:4" x14ac:dyDescent="0.2">
      <c r="B1045" s="3"/>
      <c r="C1045" s="19"/>
      <c r="D1045" s="19"/>
    </row>
    <row r="1046" spans="2:4" x14ac:dyDescent="0.2">
      <c r="B1046" s="3"/>
      <c r="C1046" s="19"/>
      <c r="D1046" s="19"/>
    </row>
    <row r="1047" spans="2:4" x14ac:dyDescent="0.2">
      <c r="B1047" s="3"/>
      <c r="C1047" s="19"/>
      <c r="D1047" s="19"/>
    </row>
    <row r="1048" spans="2:4" x14ac:dyDescent="0.2">
      <c r="B1048" s="3"/>
      <c r="C1048" s="19"/>
      <c r="D1048" s="19"/>
    </row>
    <row r="1049" spans="2:4" x14ac:dyDescent="0.2">
      <c r="B1049" s="3"/>
      <c r="C1049" s="19"/>
      <c r="D1049" s="19"/>
    </row>
    <row r="1050" spans="2:4" x14ac:dyDescent="0.2">
      <c r="B1050" s="3"/>
      <c r="C1050" s="19"/>
      <c r="D1050" s="19"/>
    </row>
    <row r="1051" spans="2:4" x14ac:dyDescent="0.2">
      <c r="B1051" s="3"/>
      <c r="C1051" s="19"/>
      <c r="D1051" s="19"/>
    </row>
    <row r="1052" spans="2:4" x14ac:dyDescent="0.2">
      <c r="B1052" s="3"/>
      <c r="C1052" s="19"/>
      <c r="D1052" s="19"/>
    </row>
    <row r="1053" spans="2:4" x14ac:dyDescent="0.2">
      <c r="B1053" s="3"/>
      <c r="C1053" s="19"/>
      <c r="D1053" s="19"/>
    </row>
    <row r="1054" spans="2:4" x14ac:dyDescent="0.2">
      <c r="B1054" s="3"/>
      <c r="C1054" s="19"/>
      <c r="D1054" s="19"/>
    </row>
    <row r="1055" spans="2:4" x14ac:dyDescent="0.2">
      <c r="B1055" s="3"/>
      <c r="C1055" s="19"/>
      <c r="D1055" s="19"/>
    </row>
    <row r="1056" spans="2:4" x14ac:dyDescent="0.2">
      <c r="B1056" s="3"/>
      <c r="C1056" s="19"/>
      <c r="D1056" s="19"/>
    </row>
    <row r="1057" spans="2:4" x14ac:dyDescent="0.2">
      <c r="B1057" s="3"/>
      <c r="C1057" s="19"/>
      <c r="D1057" s="19"/>
    </row>
    <row r="1058" spans="2:4" x14ac:dyDescent="0.2">
      <c r="B1058" s="3"/>
      <c r="C1058" s="19"/>
      <c r="D1058" s="19"/>
    </row>
    <row r="1059" spans="2:4" x14ac:dyDescent="0.2">
      <c r="B1059" s="3"/>
      <c r="C1059" s="19"/>
      <c r="D1059" s="19"/>
    </row>
    <row r="1060" spans="2:4" x14ac:dyDescent="0.2">
      <c r="B1060" s="3"/>
      <c r="C1060" s="19"/>
      <c r="D1060" s="19"/>
    </row>
    <row r="1061" spans="2:4" x14ac:dyDescent="0.2">
      <c r="B1061" s="3"/>
      <c r="C1061" s="19"/>
      <c r="D1061" s="19"/>
    </row>
    <row r="1062" spans="2:4" x14ac:dyDescent="0.2">
      <c r="B1062" s="3"/>
      <c r="C1062" s="19"/>
      <c r="D1062" s="19"/>
    </row>
    <row r="1063" spans="2:4" x14ac:dyDescent="0.2">
      <c r="B1063" s="3"/>
      <c r="C1063" s="19"/>
      <c r="D1063" s="19"/>
    </row>
    <row r="1064" spans="2:4" x14ac:dyDescent="0.2">
      <c r="B1064" s="3"/>
      <c r="C1064" s="19"/>
      <c r="D1064" s="19"/>
    </row>
    <row r="1065" spans="2:4" x14ac:dyDescent="0.2">
      <c r="B1065" s="3"/>
      <c r="C1065" s="19"/>
      <c r="D1065" s="19"/>
    </row>
    <row r="1066" spans="2:4" x14ac:dyDescent="0.2">
      <c r="B1066" s="3"/>
      <c r="C1066" s="19"/>
      <c r="D1066" s="19"/>
    </row>
    <row r="1067" spans="2:4" x14ac:dyDescent="0.2">
      <c r="B1067" s="3"/>
      <c r="C1067" s="19"/>
      <c r="D1067" s="19"/>
    </row>
    <row r="1068" spans="2:4" x14ac:dyDescent="0.2">
      <c r="B1068" s="3"/>
      <c r="C1068" s="19"/>
      <c r="D1068" s="19"/>
    </row>
    <row r="1069" spans="2:4" x14ac:dyDescent="0.2">
      <c r="B1069" s="3"/>
      <c r="C1069" s="19"/>
      <c r="D1069" s="19"/>
    </row>
    <row r="1070" spans="2:4" x14ac:dyDescent="0.2">
      <c r="B1070" s="3"/>
      <c r="C1070" s="19"/>
      <c r="D1070" s="19"/>
    </row>
    <row r="1071" spans="2:4" x14ac:dyDescent="0.2">
      <c r="B1071" s="3"/>
      <c r="C1071" s="19"/>
      <c r="D1071" s="19"/>
    </row>
    <row r="1072" spans="2:4" x14ac:dyDescent="0.2">
      <c r="B1072" s="3"/>
      <c r="C1072" s="19"/>
      <c r="D1072" s="19"/>
    </row>
    <row r="1073" spans="2:4" x14ac:dyDescent="0.2">
      <c r="B1073" s="3"/>
      <c r="C1073" s="19"/>
      <c r="D1073" s="19"/>
    </row>
    <row r="1074" spans="2:4" x14ac:dyDescent="0.2">
      <c r="B1074" s="3"/>
      <c r="C1074" s="19"/>
      <c r="D1074" s="19"/>
    </row>
    <row r="1075" spans="2:4" x14ac:dyDescent="0.2">
      <c r="B1075" s="3"/>
      <c r="C1075" s="19"/>
      <c r="D1075" s="19"/>
    </row>
    <row r="1076" spans="2:4" x14ac:dyDescent="0.2">
      <c r="B1076" s="3"/>
      <c r="C1076" s="19"/>
      <c r="D1076" s="19"/>
    </row>
    <row r="1077" spans="2:4" x14ac:dyDescent="0.2">
      <c r="B1077" s="3"/>
      <c r="C1077" s="19"/>
      <c r="D1077" s="19"/>
    </row>
    <row r="1078" spans="2:4" x14ac:dyDescent="0.2">
      <c r="B1078" s="3"/>
      <c r="C1078" s="19"/>
      <c r="D1078" s="19"/>
    </row>
    <row r="1079" spans="2:4" x14ac:dyDescent="0.2">
      <c r="B1079" s="3"/>
      <c r="C1079" s="19"/>
      <c r="D1079" s="19"/>
    </row>
    <row r="1080" spans="2:4" x14ac:dyDescent="0.2">
      <c r="B1080" s="3"/>
      <c r="C1080" s="19"/>
      <c r="D1080" s="19"/>
    </row>
    <row r="1081" spans="2:4" x14ac:dyDescent="0.2">
      <c r="B1081" s="3"/>
      <c r="C1081" s="19"/>
      <c r="D1081" s="19"/>
    </row>
    <row r="1082" spans="2:4" x14ac:dyDescent="0.2">
      <c r="B1082" s="3"/>
      <c r="C1082" s="19"/>
      <c r="D1082" s="19"/>
    </row>
    <row r="1083" spans="2:4" x14ac:dyDescent="0.2">
      <c r="B1083" s="3"/>
      <c r="C1083" s="19"/>
      <c r="D1083" s="19"/>
    </row>
    <row r="1084" spans="2:4" x14ac:dyDescent="0.2">
      <c r="B1084" s="3"/>
      <c r="C1084" s="19"/>
      <c r="D1084" s="19"/>
    </row>
    <row r="1085" spans="2:4" x14ac:dyDescent="0.2">
      <c r="B1085" s="3"/>
      <c r="C1085" s="19"/>
      <c r="D1085" s="19"/>
    </row>
    <row r="1086" spans="2:4" x14ac:dyDescent="0.2">
      <c r="B1086" s="3"/>
      <c r="C1086" s="19"/>
      <c r="D1086" s="19"/>
    </row>
    <row r="1087" spans="2:4" x14ac:dyDescent="0.2">
      <c r="B1087" s="3"/>
      <c r="C1087" s="19"/>
      <c r="D1087" s="19"/>
    </row>
    <row r="1088" spans="2:4" x14ac:dyDescent="0.2">
      <c r="B1088" s="3"/>
      <c r="C1088" s="19"/>
      <c r="D1088" s="19"/>
    </row>
    <row r="1089" spans="2:4" x14ac:dyDescent="0.2">
      <c r="B1089" s="3"/>
      <c r="C1089" s="19"/>
      <c r="D1089" s="19"/>
    </row>
    <row r="1090" spans="2:4" x14ac:dyDescent="0.2">
      <c r="B1090" s="3"/>
      <c r="C1090" s="19"/>
      <c r="D1090" s="19"/>
    </row>
    <row r="1091" spans="2:4" x14ac:dyDescent="0.2">
      <c r="B1091" s="3"/>
      <c r="C1091" s="19"/>
      <c r="D1091" s="19"/>
    </row>
    <row r="1092" spans="2:4" x14ac:dyDescent="0.2">
      <c r="B1092" s="3"/>
      <c r="C1092" s="19"/>
      <c r="D1092" s="19"/>
    </row>
    <row r="1093" spans="2:4" x14ac:dyDescent="0.2">
      <c r="B1093" s="3"/>
      <c r="C1093" s="19"/>
      <c r="D1093" s="19"/>
    </row>
    <row r="1094" spans="2:4" x14ac:dyDescent="0.2">
      <c r="B1094" s="3"/>
      <c r="C1094" s="19"/>
      <c r="D1094" s="19"/>
    </row>
    <row r="1095" spans="2:4" x14ac:dyDescent="0.2">
      <c r="B1095" s="3"/>
      <c r="C1095" s="19"/>
      <c r="D1095" s="19"/>
    </row>
    <row r="1096" spans="2:4" x14ac:dyDescent="0.2">
      <c r="B1096" s="3"/>
      <c r="C1096" s="19"/>
      <c r="D1096" s="19"/>
    </row>
    <row r="1097" spans="2:4" x14ac:dyDescent="0.2">
      <c r="B1097" s="3"/>
      <c r="C1097" s="19"/>
      <c r="D1097" s="19"/>
    </row>
    <row r="1098" spans="2:4" x14ac:dyDescent="0.2">
      <c r="B1098" s="3"/>
      <c r="C1098" s="19"/>
      <c r="D1098" s="19"/>
    </row>
    <row r="1099" spans="2:4" x14ac:dyDescent="0.2">
      <c r="B1099" s="3"/>
      <c r="C1099" s="19"/>
      <c r="D1099" s="19"/>
    </row>
    <row r="1100" spans="2:4" x14ac:dyDescent="0.2">
      <c r="B1100" s="3"/>
      <c r="C1100" s="19"/>
      <c r="D1100" s="19"/>
    </row>
    <row r="1101" spans="2:4" x14ac:dyDescent="0.2">
      <c r="B1101" s="3"/>
      <c r="C1101" s="19"/>
      <c r="D1101" s="19"/>
    </row>
    <row r="1102" spans="2:4" x14ac:dyDescent="0.2">
      <c r="B1102" s="3"/>
      <c r="C1102" s="19"/>
      <c r="D1102" s="19"/>
    </row>
    <row r="1103" spans="2:4" x14ac:dyDescent="0.2">
      <c r="B1103" s="3"/>
      <c r="C1103" s="19"/>
      <c r="D1103" s="19"/>
    </row>
    <row r="1104" spans="2:4" x14ac:dyDescent="0.2">
      <c r="B1104" s="3"/>
      <c r="C1104" s="19"/>
      <c r="D1104" s="19"/>
    </row>
    <row r="1105" spans="2:4" x14ac:dyDescent="0.2">
      <c r="B1105" s="3"/>
      <c r="C1105" s="19"/>
      <c r="D1105" s="19"/>
    </row>
    <row r="1106" spans="2:4" x14ac:dyDescent="0.2">
      <c r="B1106" s="3"/>
      <c r="C1106" s="19"/>
      <c r="D1106" s="19"/>
    </row>
    <row r="1107" spans="2:4" x14ac:dyDescent="0.2">
      <c r="B1107" s="3"/>
      <c r="C1107" s="19"/>
      <c r="D1107" s="19"/>
    </row>
    <row r="1108" spans="2:4" x14ac:dyDescent="0.2">
      <c r="B1108" s="3"/>
      <c r="C1108" s="19"/>
      <c r="D1108" s="19"/>
    </row>
    <row r="1109" spans="2:4" x14ac:dyDescent="0.2">
      <c r="B1109" s="3"/>
      <c r="C1109" s="19"/>
      <c r="D1109" s="19"/>
    </row>
    <row r="1110" spans="2:4" x14ac:dyDescent="0.2">
      <c r="B1110" s="3"/>
      <c r="C1110" s="19"/>
      <c r="D1110" s="19"/>
    </row>
    <row r="1111" spans="2:4" x14ac:dyDescent="0.2">
      <c r="B1111" s="3"/>
      <c r="C1111" s="19"/>
      <c r="D1111" s="19"/>
    </row>
    <row r="1112" spans="2:4" x14ac:dyDescent="0.2">
      <c r="B1112" s="3"/>
      <c r="C1112" s="19"/>
      <c r="D1112" s="19"/>
    </row>
    <row r="1113" spans="2:4" x14ac:dyDescent="0.2">
      <c r="B1113" s="3"/>
      <c r="C1113" s="19"/>
      <c r="D1113" s="19"/>
    </row>
    <row r="1114" spans="2:4" x14ac:dyDescent="0.2">
      <c r="B1114" s="3"/>
      <c r="C1114" s="19"/>
      <c r="D1114" s="19"/>
    </row>
    <row r="1115" spans="2:4" x14ac:dyDescent="0.2">
      <c r="B1115" s="3"/>
      <c r="C1115" s="19"/>
      <c r="D1115" s="19"/>
    </row>
    <row r="1116" spans="2:4" x14ac:dyDescent="0.2">
      <c r="B1116" s="3"/>
      <c r="C1116" s="19"/>
      <c r="D1116" s="19"/>
    </row>
    <row r="1117" spans="2:4" x14ac:dyDescent="0.2">
      <c r="B1117" s="3"/>
      <c r="C1117" s="19"/>
      <c r="D1117" s="19"/>
    </row>
    <row r="1118" spans="2:4" x14ac:dyDescent="0.2">
      <c r="B1118" s="3"/>
      <c r="C1118" s="19"/>
      <c r="D1118" s="19"/>
    </row>
    <row r="1119" spans="2:4" x14ac:dyDescent="0.2">
      <c r="B1119" s="3"/>
      <c r="C1119" s="19"/>
      <c r="D1119" s="19"/>
    </row>
    <row r="1120" spans="2:4" x14ac:dyDescent="0.2">
      <c r="B1120" s="3"/>
      <c r="C1120" s="19"/>
      <c r="D1120" s="19"/>
    </row>
    <row r="1121" spans="2:4" x14ac:dyDescent="0.2">
      <c r="B1121" s="3"/>
      <c r="C1121" s="19"/>
      <c r="D1121" s="19"/>
    </row>
    <row r="1122" spans="2:4" x14ac:dyDescent="0.2">
      <c r="B1122" s="3"/>
      <c r="C1122" s="19"/>
      <c r="D1122" s="19"/>
    </row>
    <row r="1123" spans="2:4" x14ac:dyDescent="0.2">
      <c r="B1123" s="3"/>
      <c r="C1123" s="19"/>
      <c r="D1123" s="19"/>
    </row>
    <row r="1124" spans="2:4" x14ac:dyDescent="0.2">
      <c r="B1124" s="3"/>
      <c r="C1124" s="19"/>
      <c r="D1124" s="19"/>
    </row>
    <row r="1125" spans="2:4" x14ac:dyDescent="0.2">
      <c r="B1125" s="3"/>
      <c r="C1125" s="19"/>
      <c r="D1125" s="19"/>
    </row>
    <row r="1126" spans="2:4" x14ac:dyDescent="0.2">
      <c r="B1126" s="3"/>
      <c r="C1126" s="19"/>
      <c r="D1126" s="19"/>
    </row>
    <row r="1127" spans="2:4" x14ac:dyDescent="0.2">
      <c r="B1127" s="3"/>
      <c r="C1127" s="19"/>
      <c r="D1127" s="19"/>
    </row>
    <row r="1128" spans="2:4" x14ac:dyDescent="0.2">
      <c r="B1128" s="3"/>
      <c r="C1128" s="19"/>
      <c r="D1128" s="19"/>
    </row>
    <row r="1129" spans="2:4" x14ac:dyDescent="0.2">
      <c r="B1129" s="3"/>
      <c r="C1129" s="19"/>
      <c r="D1129" s="19"/>
    </row>
    <row r="1130" spans="2:4" x14ac:dyDescent="0.2">
      <c r="B1130" s="3"/>
      <c r="C1130" s="19"/>
      <c r="D1130" s="19"/>
    </row>
    <row r="1131" spans="2:4" x14ac:dyDescent="0.2">
      <c r="B1131" s="3"/>
      <c r="C1131" s="19"/>
      <c r="D1131" s="19"/>
    </row>
    <row r="1132" spans="2:4" x14ac:dyDescent="0.2">
      <c r="B1132" s="3"/>
      <c r="C1132" s="19"/>
      <c r="D1132" s="19"/>
    </row>
    <row r="1133" spans="2:4" x14ac:dyDescent="0.2">
      <c r="B1133" s="3"/>
      <c r="C1133" s="19"/>
      <c r="D1133" s="19"/>
    </row>
    <row r="1134" spans="2:4" x14ac:dyDescent="0.2">
      <c r="B1134" s="3"/>
      <c r="C1134" s="19"/>
      <c r="D1134" s="19"/>
    </row>
    <row r="1135" spans="2:4" x14ac:dyDescent="0.2">
      <c r="B1135" s="3"/>
      <c r="C1135" s="19"/>
      <c r="D1135" s="19"/>
    </row>
    <row r="1136" spans="2:4" x14ac:dyDescent="0.2">
      <c r="B1136" s="3"/>
      <c r="C1136" s="19"/>
      <c r="D1136" s="19"/>
    </row>
    <row r="1137" spans="2:4" x14ac:dyDescent="0.2">
      <c r="B1137" s="3"/>
      <c r="C1137" s="19"/>
      <c r="D1137" s="19"/>
    </row>
    <row r="1138" spans="2:4" x14ac:dyDescent="0.2">
      <c r="B1138" s="3"/>
      <c r="C1138" s="19"/>
      <c r="D1138" s="19"/>
    </row>
    <row r="1139" spans="2:4" x14ac:dyDescent="0.2">
      <c r="B1139" s="3"/>
      <c r="C1139" s="19"/>
      <c r="D1139" s="19"/>
    </row>
    <row r="1140" spans="2:4" x14ac:dyDescent="0.2">
      <c r="B1140" s="3"/>
      <c r="C1140" s="19"/>
      <c r="D1140" s="19"/>
    </row>
    <row r="1141" spans="2:4" x14ac:dyDescent="0.2">
      <c r="B1141" s="3"/>
      <c r="C1141" s="19"/>
      <c r="D1141" s="19"/>
    </row>
    <row r="1142" spans="2:4" x14ac:dyDescent="0.2">
      <c r="B1142" s="3"/>
      <c r="C1142" s="19"/>
      <c r="D1142" s="19"/>
    </row>
    <row r="1143" spans="2:4" x14ac:dyDescent="0.2">
      <c r="B1143" s="3"/>
      <c r="C1143" s="19"/>
      <c r="D1143" s="19"/>
    </row>
    <row r="1144" spans="2:4" x14ac:dyDescent="0.2">
      <c r="B1144" s="3"/>
      <c r="C1144" s="19"/>
      <c r="D1144" s="19"/>
    </row>
    <row r="1145" spans="2:4" x14ac:dyDescent="0.2">
      <c r="B1145" s="3"/>
      <c r="C1145" s="19"/>
      <c r="D1145" s="19"/>
    </row>
    <row r="1146" spans="2:4" x14ac:dyDescent="0.2">
      <c r="B1146" s="3"/>
      <c r="C1146" s="19"/>
      <c r="D1146" s="19"/>
    </row>
    <row r="1147" spans="2:4" x14ac:dyDescent="0.2">
      <c r="B1147" s="3"/>
      <c r="C1147" s="19"/>
      <c r="D1147" s="19"/>
    </row>
    <row r="1148" spans="2:4" x14ac:dyDescent="0.2">
      <c r="B1148" s="3"/>
      <c r="C1148" s="19"/>
      <c r="D1148" s="19"/>
    </row>
    <row r="1149" spans="2:4" x14ac:dyDescent="0.2">
      <c r="B1149" s="3"/>
      <c r="C1149" s="19"/>
      <c r="D1149" s="19"/>
    </row>
    <row r="1150" spans="2:4" x14ac:dyDescent="0.2">
      <c r="B1150" s="3"/>
      <c r="C1150" s="19"/>
      <c r="D1150" s="19"/>
    </row>
    <row r="1151" spans="2:4" x14ac:dyDescent="0.2">
      <c r="B1151" s="3"/>
      <c r="C1151" s="19"/>
      <c r="D1151" s="19"/>
    </row>
    <row r="1152" spans="2:4" x14ac:dyDescent="0.2">
      <c r="B1152" s="3"/>
      <c r="C1152" s="19"/>
      <c r="D1152" s="19"/>
    </row>
    <row r="1153" spans="2:4" x14ac:dyDescent="0.2">
      <c r="B1153" s="3"/>
      <c r="C1153" s="19"/>
      <c r="D1153" s="19"/>
    </row>
    <row r="1154" spans="2:4" x14ac:dyDescent="0.2">
      <c r="B1154" s="3"/>
      <c r="C1154" s="19"/>
      <c r="D1154" s="19"/>
    </row>
    <row r="1155" spans="2:4" x14ac:dyDescent="0.2">
      <c r="B1155" s="3"/>
      <c r="C1155" s="19"/>
      <c r="D1155" s="19"/>
    </row>
    <row r="1156" spans="2:4" x14ac:dyDescent="0.2">
      <c r="B1156" s="3"/>
      <c r="C1156" s="19"/>
      <c r="D1156" s="19"/>
    </row>
    <row r="1157" spans="2:4" x14ac:dyDescent="0.2">
      <c r="B1157" s="3"/>
      <c r="C1157" s="19"/>
      <c r="D1157" s="19"/>
    </row>
    <row r="1158" spans="2:4" x14ac:dyDescent="0.2">
      <c r="B1158" s="3"/>
      <c r="C1158" s="19"/>
      <c r="D1158" s="19"/>
    </row>
    <row r="1159" spans="2:4" x14ac:dyDescent="0.2">
      <c r="B1159" s="3"/>
      <c r="C1159" s="19"/>
      <c r="D1159" s="19"/>
    </row>
    <row r="1160" spans="2:4" x14ac:dyDescent="0.2">
      <c r="B1160" s="3"/>
      <c r="C1160" s="19"/>
      <c r="D1160" s="19"/>
    </row>
    <row r="1161" spans="2:4" x14ac:dyDescent="0.2">
      <c r="B1161" s="3"/>
      <c r="C1161" s="19"/>
      <c r="D1161" s="19"/>
    </row>
    <row r="1162" spans="2:4" x14ac:dyDescent="0.2">
      <c r="B1162" s="3"/>
      <c r="C1162" s="19"/>
      <c r="D1162" s="19"/>
    </row>
    <row r="1163" spans="2:4" x14ac:dyDescent="0.2">
      <c r="B1163" s="3"/>
      <c r="C1163" s="19"/>
      <c r="D1163" s="19"/>
    </row>
    <row r="1164" spans="2:4" x14ac:dyDescent="0.2">
      <c r="B1164" s="3"/>
      <c r="C1164" s="19"/>
      <c r="D1164" s="19"/>
    </row>
    <row r="1165" spans="2:4" x14ac:dyDescent="0.2">
      <c r="B1165" s="3"/>
      <c r="C1165" s="19"/>
      <c r="D1165" s="19"/>
    </row>
    <row r="1166" spans="2:4" x14ac:dyDescent="0.2">
      <c r="B1166" s="3"/>
      <c r="C1166" s="19"/>
      <c r="D1166" s="19"/>
    </row>
    <row r="1167" spans="2:4" x14ac:dyDescent="0.2">
      <c r="B1167" s="3"/>
      <c r="C1167" s="19"/>
      <c r="D1167" s="19"/>
    </row>
    <row r="1168" spans="2:4" x14ac:dyDescent="0.2">
      <c r="B1168" s="3"/>
      <c r="C1168" s="19"/>
      <c r="D1168" s="19"/>
    </row>
    <row r="1169" spans="2:4" x14ac:dyDescent="0.2">
      <c r="B1169" s="3"/>
      <c r="C1169" s="19"/>
      <c r="D1169" s="19"/>
    </row>
    <row r="1170" spans="2:4" x14ac:dyDescent="0.2">
      <c r="B1170" s="3"/>
      <c r="C1170" s="19"/>
      <c r="D1170" s="19"/>
    </row>
    <row r="1171" spans="2:4" x14ac:dyDescent="0.2">
      <c r="B1171" s="3"/>
      <c r="C1171" s="19"/>
      <c r="D1171" s="19"/>
    </row>
    <row r="1172" spans="2:4" x14ac:dyDescent="0.2">
      <c r="B1172" s="3"/>
      <c r="C1172" s="19"/>
      <c r="D1172" s="19"/>
    </row>
    <row r="1173" spans="2:4" x14ac:dyDescent="0.2">
      <c r="B1173" s="3"/>
      <c r="C1173" s="19"/>
      <c r="D1173" s="19"/>
    </row>
    <row r="1174" spans="2:4" x14ac:dyDescent="0.2">
      <c r="B1174" s="3"/>
      <c r="C1174" s="19"/>
      <c r="D1174" s="19"/>
    </row>
    <row r="1175" spans="2:4" x14ac:dyDescent="0.2">
      <c r="B1175" s="3"/>
      <c r="C1175" s="19"/>
      <c r="D1175" s="19"/>
    </row>
    <row r="1176" spans="2:4" x14ac:dyDescent="0.2">
      <c r="B1176" s="3"/>
      <c r="C1176" s="19"/>
      <c r="D1176" s="19"/>
    </row>
    <row r="1177" spans="2:4" x14ac:dyDescent="0.2">
      <c r="B1177" s="3"/>
      <c r="C1177" s="19"/>
      <c r="D1177" s="19"/>
    </row>
    <row r="1178" spans="2:4" x14ac:dyDescent="0.2">
      <c r="B1178" s="3"/>
      <c r="C1178" s="19"/>
      <c r="D1178" s="19"/>
    </row>
    <row r="1179" spans="2:4" x14ac:dyDescent="0.2">
      <c r="B1179" s="3"/>
      <c r="C1179" s="19"/>
      <c r="D1179" s="19"/>
    </row>
    <row r="1180" spans="2:4" x14ac:dyDescent="0.2">
      <c r="B1180" s="3"/>
      <c r="C1180" s="19"/>
      <c r="D1180" s="19"/>
    </row>
    <row r="1181" spans="2:4" x14ac:dyDescent="0.2">
      <c r="B1181" s="3"/>
      <c r="C1181" s="19"/>
      <c r="D1181" s="19"/>
    </row>
    <row r="1182" spans="2:4" x14ac:dyDescent="0.2">
      <c r="B1182" s="3"/>
      <c r="C1182" s="19"/>
      <c r="D1182" s="19"/>
    </row>
    <row r="1183" spans="2:4" x14ac:dyDescent="0.2">
      <c r="B1183" s="3"/>
      <c r="C1183" s="19"/>
      <c r="D1183" s="19"/>
    </row>
    <row r="1184" spans="2:4" x14ac:dyDescent="0.2">
      <c r="B1184" s="3"/>
      <c r="C1184" s="19"/>
      <c r="D1184" s="19"/>
    </row>
    <row r="1185" spans="2:4" x14ac:dyDescent="0.2">
      <c r="B1185" s="3"/>
      <c r="C1185" s="19"/>
      <c r="D1185" s="19"/>
    </row>
    <row r="1186" spans="2:4" x14ac:dyDescent="0.2">
      <c r="B1186" s="3"/>
      <c r="C1186" s="19"/>
      <c r="D1186" s="19"/>
    </row>
    <row r="1187" spans="2:4" x14ac:dyDescent="0.2">
      <c r="B1187" s="3"/>
      <c r="C1187" s="19"/>
      <c r="D1187" s="19"/>
    </row>
    <row r="1188" spans="2:4" x14ac:dyDescent="0.2">
      <c r="B1188" s="3"/>
      <c r="C1188" s="19"/>
      <c r="D1188" s="19"/>
    </row>
    <row r="1189" spans="2:4" x14ac:dyDescent="0.2">
      <c r="B1189" s="3"/>
      <c r="C1189" s="19"/>
      <c r="D1189" s="19"/>
    </row>
    <row r="1190" spans="2:4" x14ac:dyDescent="0.2">
      <c r="B1190" s="3"/>
      <c r="C1190" s="19"/>
      <c r="D1190" s="19"/>
    </row>
    <row r="1191" spans="2:4" x14ac:dyDescent="0.2">
      <c r="B1191" s="3"/>
      <c r="C1191" s="19"/>
      <c r="D1191" s="19"/>
    </row>
    <row r="1192" spans="2:4" x14ac:dyDescent="0.2">
      <c r="B1192" s="3"/>
      <c r="C1192" s="19"/>
      <c r="D1192" s="19"/>
    </row>
    <row r="1193" spans="2:4" x14ac:dyDescent="0.2">
      <c r="B1193" s="3"/>
      <c r="C1193" s="19"/>
      <c r="D1193" s="19"/>
    </row>
    <row r="1194" spans="2:4" x14ac:dyDescent="0.2">
      <c r="B1194" s="3"/>
      <c r="C1194" s="19"/>
      <c r="D1194" s="19"/>
    </row>
    <row r="1195" spans="2:4" x14ac:dyDescent="0.2">
      <c r="B1195" s="3"/>
      <c r="C1195" s="19"/>
      <c r="D1195" s="19"/>
    </row>
    <row r="1196" spans="2:4" x14ac:dyDescent="0.2">
      <c r="B1196" s="3"/>
      <c r="C1196" s="19"/>
      <c r="D1196" s="19"/>
    </row>
    <row r="1197" spans="2:4" x14ac:dyDescent="0.2">
      <c r="B1197" s="3"/>
      <c r="C1197" s="19"/>
      <c r="D1197" s="19"/>
    </row>
    <row r="1198" spans="2:4" x14ac:dyDescent="0.2">
      <c r="B1198" s="3"/>
      <c r="C1198" s="19"/>
      <c r="D1198" s="19"/>
    </row>
    <row r="1199" spans="2:4" x14ac:dyDescent="0.2">
      <c r="B1199" s="3"/>
      <c r="C1199" s="19"/>
      <c r="D1199" s="19"/>
    </row>
    <row r="1200" spans="2:4" x14ac:dyDescent="0.2">
      <c r="B1200" s="3"/>
      <c r="C1200" s="19"/>
      <c r="D1200" s="19"/>
    </row>
    <row r="1201" spans="2:4" x14ac:dyDescent="0.2">
      <c r="B1201" s="3"/>
      <c r="C1201" s="19"/>
      <c r="D1201" s="19"/>
    </row>
    <row r="1202" spans="2:4" x14ac:dyDescent="0.2">
      <c r="B1202" s="3"/>
      <c r="C1202" s="19"/>
      <c r="D1202" s="19"/>
    </row>
    <row r="1203" spans="2:4" x14ac:dyDescent="0.2">
      <c r="B1203" s="3"/>
      <c r="C1203" s="19"/>
      <c r="D1203" s="19"/>
    </row>
    <row r="1204" spans="2:4" x14ac:dyDescent="0.2">
      <c r="B1204" s="3"/>
      <c r="C1204" s="19"/>
      <c r="D1204" s="19"/>
    </row>
    <row r="1205" spans="2:4" x14ac:dyDescent="0.2">
      <c r="B1205" s="3"/>
      <c r="C1205" s="19"/>
      <c r="D1205" s="19"/>
    </row>
    <row r="1206" spans="2:4" x14ac:dyDescent="0.2">
      <c r="B1206" s="3"/>
      <c r="C1206" s="19"/>
      <c r="D1206" s="19"/>
    </row>
    <row r="1207" spans="2:4" x14ac:dyDescent="0.2">
      <c r="B1207" s="3"/>
      <c r="C1207" s="19"/>
      <c r="D1207" s="19"/>
    </row>
    <row r="1208" spans="2:4" x14ac:dyDescent="0.2">
      <c r="B1208" s="3"/>
      <c r="C1208" s="19"/>
      <c r="D1208" s="19"/>
    </row>
    <row r="1209" spans="2:4" x14ac:dyDescent="0.2">
      <c r="B1209" s="3"/>
      <c r="C1209" s="19"/>
      <c r="D1209" s="19"/>
    </row>
    <row r="1210" spans="2:4" x14ac:dyDescent="0.2">
      <c r="B1210" s="3"/>
      <c r="C1210" s="19"/>
      <c r="D1210" s="19"/>
    </row>
    <row r="1211" spans="2:4" x14ac:dyDescent="0.2">
      <c r="B1211" s="3"/>
      <c r="C1211" s="19"/>
      <c r="D1211" s="19"/>
    </row>
    <row r="1212" spans="2:4" x14ac:dyDescent="0.2">
      <c r="B1212" s="3"/>
      <c r="C1212" s="19"/>
      <c r="D1212" s="19"/>
    </row>
    <row r="1213" spans="2:4" x14ac:dyDescent="0.2">
      <c r="B1213" s="3"/>
      <c r="C1213" s="19"/>
      <c r="D1213" s="19"/>
    </row>
    <row r="1214" spans="2:4" x14ac:dyDescent="0.2">
      <c r="B1214" s="3"/>
      <c r="C1214" s="19"/>
      <c r="D1214" s="19"/>
    </row>
    <row r="1215" spans="2:4" x14ac:dyDescent="0.2">
      <c r="B1215" s="3"/>
      <c r="C1215" s="19"/>
      <c r="D1215" s="19"/>
    </row>
    <row r="1216" spans="2:4" x14ac:dyDescent="0.2">
      <c r="B1216" s="3"/>
      <c r="C1216" s="19"/>
      <c r="D1216" s="19"/>
    </row>
    <row r="1217" spans="2:4" x14ac:dyDescent="0.2">
      <c r="B1217" s="3"/>
      <c r="C1217" s="19"/>
      <c r="D1217" s="19"/>
    </row>
    <row r="1218" spans="2:4" x14ac:dyDescent="0.2">
      <c r="B1218" s="3"/>
      <c r="C1218" s="19"/>
      <c r="D1218" s="19"/>
    </row>
    <row r="1219" spans="2:4" x14ac:dyDescent="0.2">
      <c r="B1219" s="3"/>
      <c r="C1219" s="19"/>
      <c r="D1219" s="19"/>
    </row>
    <row r="1220" spans="2:4" x14ac:dyDescent="0.2">
      <c r="B1220" s="3"/>
      <c r="C1220" s="19"/>
      <c r="D1220" s="19"/>
    </row>
    <row r="1221" spans="2:4" x14ac:dyDescent="0.2">
      <c r="B1221" s="3"/>
      <c r="C1221" s="19"/>
      <c r="D1221" s="19"/>
    </row>
    <row r="1222" spans="2:4" x14ac:dyDescent="0.2">
      <c r="B1222" s="3"/>
      <c r="C1222" s="19"/>
      <c r="D1222" s="19"/>
    </row>
    <row r="1223" spans="2:4" x14ac:dyDescent="0.2">
      <c r="B1223" s="3"/>
      <c r="C1223" s="19"/>
      <c r="D1223" s="19"/>
    </row>
    <row r="1224" spans="2:4" x14ac:dyDescent="0.2">
      <c r="B1224" s="3"/>
      <c r="C1224" s="19"/>
      <c r="D1224" s="19"/>
    </row>
    <row r="1225" spans="2:4" x14ac:dyDescent="0.2">
      <c r="B1225" s="3"/>
      <c r="C1225" s="19"/>
      <c r="D1225" s="19"/>
    </row>
    <row r="1226" spans="2:4" x14ac:dyDescent="0.2">
      <c r="B1226" s="3"/>
      <c r="C1226" s="19"/>
      <c r="D1226" s="19"/>
    </row>
    <row r="1227" spans="2:4" x14ac:dyDescent="0.2">
      <c r="B1227" s="3"/>
      <c r="C1227" s="19"/>
      <c r="D1227" s="19"/>
    </row>
    <row r="1228" spans="2:4" x14ac:dyDescent="0.2">
      <c r="B1228" s="3"/>
      <c r="C1228" s="19"/>
      <c r="D1228" s="19"/>
    </row>
    <row r="1229" spans="2:4" x14ac:dyDescent="0.2">
      <c r="B1229" s="3"/>
      <c r="C1229" s="19"/>
      <c r="D1229" s="19"/>
    </row>
    <row r="1230" spans="2:4" x14ac:dyDescent="0.2">
      <c r="B1230" s="3"/>
      <c r="C1230" s="19"/>
      <c r="D1230" s="19"/>
    </row>
    <row r="1231" spans="2:4" x14ac:dyDescent="0.2">
      <c r="B1231" s="3"/>
      <c r="C1231" s="19"/>
      <c r="D1231" s="19"/>
    </row>
    <row r="1232" spans="2:4" x14ac:dyDescent="0.2">
      <c r="B1232" s="3"/>
      <c r="C1232" s="19"/>
      <c r="D1232" s="19"/>
    </row>
    <row r="1233" spans="2:4" x14ac:dyDescent="0.2">
      <c r="B1233" s="3"/>
      <c r="C1233" s="19"/>
      <c r="D1233" s="19"/>
    </row>
    <row r="1234" spans="2:4" x14ac:dyDescent="0.2">
      <c r="B1234" s="3"/>
      <c r="C1234" s="19"/>
      <c r="D1234" s="19"/>
    </row>
    <row r="1235" spans="2:4" x14ac:dyDescent="0.2">
      <c r="B1235" s="3"/>
      <c r="C1235" s="19"/>
      <c r="D1235" s="19"/>
    </row>
    <row r="1236" spans="2:4" x14ac:dyDescent="0.2">
      <c r="B1236" s="3"/>
      <c r="C1236" s="19"/>
      <c r="D1236" s="19"/>
    </row>
    <row r="1237" spans="2:4" x14ac:dyDescent="0.2">
      <c r="B1237" s="3"/>
      <c r="C1237" s="19"/>
      <c r="D1237" s="19"/>
    </row>
    <row r="1238" spans="2:4" x14ac:dyDescent="0.2">
      <c r="B1238" s="3"/>
      <c r="C1238" s="19"/>
      <c r="D1238" s="19"/>
    </row>
    <row r="1239" spans="2:4" x14ac:dyDescent="0.2">
      <c r="B1239" s="3"/>
      <c r="C1239" s="19"/>
      <c r="D1239" s="19"/>
    </row>
    <row r="1240" spans="2:4" x14ac:dyDescent="0.2">
      <c r="B1240" s="3"/>
      <c r="C1240" s="19"/>
      <c r="D1240" s="19"/>
    </row>
    <row r="1241" spans="2:4" x14ac:dyDescent="0.2">
      <c r="B1241" s="3"/>
      <c r="C1241" s="19"/>
      <c r="D1241" s="19"/>
    </row>
    <row r="1242" spans="2:4" x14ac:dyDescent="0.2">
      <c r="B1242" s="3"/>
      <c r="C1242" s="19"/>
      <c r="D1242" s="19"/>
    </row>
    <row r="1243" spans="2:4" x14ac:dyDescent="0.2">
      <c r="B1243" s="3"/>
      <c r="C1243" s="19"/>
      <c r="D1243" s="19"/>
    </row>
    <row r="1244" spans="2:4" x14ac:dyDescent="0.2">
      <c r="B1244" s="3"/>
      <c r="C1244" s="19"/>
      <c r="D1244" s="19"/>
    </row>
    <row r="1245" spans="2:4" x14ac:dyDescent="0.2">
      <c r="B1245" s="3"/>
      <c r="C1245" s="19"/>
      <c r="D1245" s="19"/>
    </row>
    <row r="1246" spans="2:4" x14ac:dyDescent="0.2">
      <c r="B1246" s="3"/>
      <c r="C1246" s="19"/>
      <c r="D1246" s="19"/>
    </row>
    <row r="1247" spans="2:4" x14ac:dyDescent="0.2">
      <c r="B1247" s="3"/>
      <c r="C1247" s="19"/>
      <c r="D1247" s="19"/>
    </row>
    <row r="1248" spans="2:4" x14ac:dyDescent="0.2">
      <c r="B1248" s="3"/>
      <c r="C1248" s="19"/>
      <c r="D1248" s="19"/>
    </row>
    <row r="1249" spans="2:4" x14ac:dyDescent="0.2">
      <c r="B1249" s="3"/>
      <c r="C1249" s="19"/>
      <c r="D1249" s="19"/>
    </row>
    <row r="1250" spans="2:4" x14ac:dyDescent="0.2">
      <c r="B1250" s="3"/>
      <c r="C1250" s="19"/>
      <c r="D1250" s="19"/>
    </row>
    <row r="1251" spans="2:4" x14ac:dyDescent="0.2">
      <c r="B1251" s="3"/>
      <c r="C1251" s="19"/>
      <c r="D1251" s="19"/>
    </row>
    <row r="1252" spans="2:4" x14ac:dyDescent="0.2">
      <c r="B1252" s="3"/>
      <c r="C1252" s="19"/>
      <c r="D1252" s="19"/>
    </row>
    <row r="1253" spans="2:4" x14ac:dyDescent="0.2">
      <c r="B1253" s="3"/>
      <c r="C1253" s="19"/>
      <c r="D1253" s="19"/>
    </row>
    <row r="1254" spans="2:4" x14ac:dyDescent="0.2">
      <c r="B1254" s="3"/>
      <c r="C1254" s="19"/>
      <c r="D1254" s="19"/>
    </row>
    <row r="1255" spans="2:4" x14ac:dyDescent="0.2">
      <c r="B1255" s="3"/>
      <c r="C1255" s="19"/>
      <c r="D1255" s="19"/>
    </row>
    <row r="1256" spans="2:4" x14ac:dyDescent="0.2">
      <c r="B1256" s="3"/>
      <c r="C1256" s="19"/>
      <c r="D1256" s="19"/>
    </row>
    <row r="1257" spans="2:4" x14ac:dyDescent="0.2">
      <c r="B1257" s="3"/>
      <c r="C1257" s="19"/>
      <c r="D1257" s="19"/>
    </row>
    <row r="1258" spans="2:4" x14ac:dyDescent="0.2">
      <c r="B1258" s="3"/>
      <c r="C1258" s="19"/>
      <c r="D1258" s="19"/>
    </row>
    <row r="1259" spans="2:4" x14ac:dyDescent="0.2">
      <c r="B1259" s="3"/>
      <c r="C1259" s="19"/>
      <c r="D1259" s="19"/>
    </row>
    <row r="1260" spans="2:4" x14ac:dyDescent="0.2">
      <c r="B1260" s="3"/>
      <c r="C1260" s="19"/>
      <c r="D1260" s="19"/>
    </row>
    <row r="1261" spans="2:4" x14ac:dyDescent="0.2">
      <c r="B1261" s="3"/>
      <c r="C1261" s="19"/>
      <c r="D1261" s="19"/>
    </row>
    <row r="1262" spans="2:4" x14ac:dyDescent="0.2">
      <c r="B1262" s="3"/>
      <c r="C1262" s="19"/>
      <c r="D1262" s="19"/>
    </row>
    <row r="1263" spans="2:4" x14ac:dyDescent="0.2">
      <c r="B1263" s="3"/>
      <c r="C1263" s="19"/>
      <c r="D1263" s="19"/>
    </row>
    <row r="1264" spans="2:4" x14ac:dyDescent="0.2">
      <c r="B1264" s="3"/>
      <c r="C1264" s="19"/>
      <c r="D1264" s="19"/>
    </row>
    <row r="1265" spans="2:4" x14ac:dyDescent="0.2">
      <c r="B1265" s="3"/>
      <c r="C1265" s="19"/>
      <c r="D1265" s="19"/>
    </row>
    <row r="1266" spans="2:4" x14ac:dyDescent="0.2">
      <c r="B1266" s="3"/>
      <c r="C1266" s="19"/>
      <c r="D1266" s="19"/>
    </row>
    <row r="1267" spans="2:4" x14ac:dyDescent="0.2">
      <c r="B1267" s="3"/>
      <c r="C1267" s="19"/>
      <c r="D1267" s="19"/>
    </row>
    <row r="1268" spans="2:4" x14ac:dyDescent="0.2">
      <c r="B1268" s="3"/>
      <c r="C1268" s="19"/>
      <c r="D1268" s="19"/>
    </row>
    <row r="1269" spans="2:4" x14ac:dyDescent="0.2">
      <c r="B1269" s="3"/>
      <c r="C1269" s="19"/>
      <c r="D1269" s="19"/>
    </row>
    <row r="1270" spans="2:4" x14ac:dyDescent="0.2">
      <c r="B1270" s="3"/>
      <c r="C1270" s="19"/>
      <c r="D1270" s="19"/>
    </row>
    <row r="1271" spans="2:4" x14ac:dyDescent="0.2">
      <c r="B1271" s="3"/>
      <c r="C1271" s="19"/>
      <c r="D1271" s="19"/>
    </row>
    <row r="1272" spans="2:4" x14ac:dyDescent="0.2">
      <c r="B1272" s="3"/>
      <c r="C1272" s="19"/>
      <c r="D1272" s="19"/>
    </row>
    <row r="1273" spans="2:4" x14ac:dyDescent="0.2">
      <c r="B1273" s="3"/>
      <c r="C1273" s="19"/>
      <c r="D1273" s="19"/>
    </row>
    <row r="1274" spans="2:4" x14ac:dyDescent="0.2">
      <c r="B1274" s="3"/>
      <c r="C1274" s="19"/>
      <c r="D1274" s="19"/>
    </row>
    <row r="1275" spans="2:4" x14ac:dyDescent="0.2">
      <c r="B1275" s="3"/>
      <c r="C1275" s="19"/>
      <c r="D1275" s="19"/>
    </row>
    <row r="1276" spans="2:4" x14ac:dyDescent="0.2">
      <c r="B1276" s="3"/>
      <c r="C1276" s="19"/>
      <c r="D1276" s="19"/>
    </row>
    <row r="1277" spans="2:4" x14ac:dyDescent="0.2">
      <c r="B1277" s="3"/>
      <c r="C1277" s="19"/>
      <c r="D1277" s="19"/>
    </row>
    <row r="1278" spans="2:4" x14ac:dyDescent="0.2">
      <c r="B1278" s="3"/>
      <c r="C1278" s="19"/>
      <c r="D1278" s="19"/>
    </row>
    <row r="1279" spans="2:4" x14ac:dyDescent="0.2">
      <c r="B1279" s="3"/>
      <c r="C1279" s="19"/>
      <c r="D1279" s="19"/>
    </row>
    <row r="1280" spans="2:4" x14ac:dyDescent="0.2">
      <c r="B1280" s="3"/>
      <c r="C1280" s="19"/>
      <c r="D1280" s="19"/>
    </row>
    <row r="1281" spans="2:4" x14ac:dyDescent="0.2">
      <c r="B1281" s="3"/>
      <c r="C1281" s="19"/>
      <c r="D1281" s="19"/>
    </row>
    <row r="1282" spans="2:4" x14ac:dyDescent="0.2">
      <c r="B1282" s="3"/>
      <c r="C1282" s="19"/>
      <c r="D1282" s="19"/>
    </row>
    <row r="1283" spans="2:4" x14ac:dyDescent="0.2">
      <c r="B1283" s="3"/>
      <c r="C1283" s="19"/>
      <c r="D1283" s="19"/>
    </row>
    <row r="1284" spans="2:4" x14ac:dyDescent="0.2">
      <c r="B1284" s="3"/>
      <c r="C1284" s="19"/>
      <c r="D1284" s="19"/>
    </row>
    <row r="1285" spans="2:4" x14ac:dyDescent="0.2">
      <c r="B1285" s="3"/>
      <c r="C1285" s="19"/>
      <c r="D1285" s="19"/>
    </row>
    <row r="1286" spans="2:4" x14ac:dyDescent="0.2">
      <c r="B1286" s="3"/>
      <c r="C1286" s="19"/>
      <c r="D1286" s="19"/>
    </row>
    <row r="1287" spans="2:4" x14ac:dyDescent="0.2">
      <c r="B1287" s="3"/>
      <c r="C1287" s="19"/>
      <c r="D1287" s="19"/>
    </row>
    <row r="1288" spans="2:4" x14ac:dyDescent="0.2">
      <c r="B1288" s="3"/>
      <c r="C1288" s="19"/>
      <c r="D1288" s="19"/>
    </row>
    <row r="1289" spans="2:4" x14ac:dyDescent="0.2">
      <c r="B1289" s="3"/>
      <c r="C1289" s="19"/>
      <c r="D1289" s="19"/>
    </row>
    <row r="1290" spans="2:4" x14ac:dyDescent="0.2">
      <c r="B1290" s="3"/>
      <c r="C1290" s="19"/>
      <c r="D1290" s="19"/>
    </row>
    <row r="1291" spans="2:4" x14ac:dyDescent="0.2">
      <c r="B1291" s="3"/>
      <c r="C1291" s="19"/>
      <c r="D1291" s="19"/>
    </row>
    <row r="1292" spans="2:4" x14ac:dyDescent="0.2">
      <c r="B1292" s="3"/>
      <c r="C1292" s="19"/>
      <c r="D1292" s="19"/>
    </row>
    <row r="1293" spans="2:4" x14ac:dyDescent="0.2">
      <c r="B1293" s="3"/>
      <c r="C1293" s="19"/>
      <c r="D1293" s="19"/>
    </row>
    <row r="1294" spans="2:4" x14ac:dyDescent="0.2">
      <c r="B1294" s="3"/>
      <c r="C1294" s="19"/>
      <c r="D1294" s="19"/>
    </row>
    <row r="1295" spans="2:4" x14ac:dyDescent="0.2">
      <c r="B1295" s="3"/>
      <c r="C1295" s="19"/>
      <c r="D1295" s="19"/>
    </row>
    <row r="1296" spans="2:4" x14ac:dyDescent="0.2">
      <c r="B1296" s="3"/>
      <c r="C1296" s="19"/>
      <c r="D1296" s="19"/>
    </row>
    <row r="1297" spans="2:4" x14ac:dyDescent="0.2">
      <c r="B1297" s="3"/>
      <c r="C1297" s="19"/>
      <c r="D1297" s="19"/>
    </row>
    <row r="1298" spans="2:4" x14ac:dyDescent="0.2">
      <c r="B1298" s="3"/>
      <c r="C1298" s="19"/>
      <c r="D1298" s="19"/>
    </row>
    <row r="1299" spans="2:4" x14ac:dyDescent="0.2">
      <c r="B1299" s="3"/>
      <c r="C1299" s="19"/>
      <c r="D1299" s="19"/>
    </row>
    <row r="1300" spans="2:4" x14ac:dyDescent="0.2">
      <c r="B1300" s="3"/>
      <c r="C1300" s="19"/>
      <c r="D1300" s="19"/>
    </row>
    <row r="1301" spans="2:4" x14ac:dyDescent="0.2">
      <c r="B1301" s="3"/>
      <c r="C1301" s="19"/>
      <c r="D1301" s="19"/>
    </row>
    <row r="1302" spans="2:4" x14ac:dyDescent="0.2">
      <c r="B1302" s="3"/>
      <c r="C1302" s="19"/>
      <c r="D1302" s="19"/>
    </row>
    <row r="1303" spans="2:4" x14ac:dyDescent="0.2">
      <c r="B1303" s="3"/>
      <c r="C1303" s="19"/>
      <c r="D1303" s="19"/>
    </row>
    <row r="1304" spans="2:4" x14ac:dyDescent="0.2">
      <c r="B1304" s="3"/>
      <c r="C1304" s="19"/>
      <c r="D1304" s="19"/>
    </row>
    <row r="1305" spans="2:4" x14ac:dyDescent="0.2">
      <c r="B1305" s="3"/>
      <c r="C1305" s="19"/>
      <c r="D1305" s="19"/>
    </row>
    <row r="1306" spans="2:4" x14ac:dyDescent="0.2">
      <c r="B1306" s="3"/>
      <c r="C1306" s="19"/>
      <c r="D1306" s="19"/>
    </row>
    <row r="1307" spans="2:4" x14ac:dyDescent="0.2">
      <c r="B1307" s="3"/>
      <c r="C1307" s="19"/>
      <c r="D1307" s="19"/>
    </row>
    <row r="1308" spans="2:4" x14ac:dyDescent="0.2">
      <c r="B1308" s="3"/>
      <c r="C1308" s="19"/>
      <c r="D1308" s="19"/>
    </row>
    <row r="1309" spans="2:4" x14ac:dyDescent="0.2">
      <c r="B1309" s="3"/>
      <c r="C1309" s="19"/>
      <c r="D1309" s="19"/>
    </row>
    <row r="1310" spans="2:4" x14ac:dyDescent="0.2">
      <c r="B1310" s="3"/>
      <c r="C1310" s="19"/>
      <c r="D1310" s="19"/>
    </row>
    <row r="1311" spans="2:4" x14ac:dyDescent="0.2">
      <c r="B1311" s="3"/>
      <c r="C1311" s="19"/>
      <c r="D1311" s="19"/>
    </row>
    <row r="1312" spans="2:4" x14ac:dyDescent="0.2">
      <c r="B1312" s="3"/>
      <c r="C1312" s="19"/>
      <c r="D1312" s="19"/>
    </row>
    <row r="1313" spans="2:4" x14ac:dyDescent="0.2">
      <c r="B1313" s="3"/>
      <c r="C1313" s="19"/>
      <c r="D1313" s="19"/>
    </row>
    <row r="1314" spans="2:4" x14ac:dyDescent="0.2">
      <c r="B1314" s="3"/>
      <c r="C1314" s="19"/>
      <c r="D1314" s="19"/>
    </row>
    <row r="1315" spans="2:4" x14ac:dyDescent="0.2">
      <c r="B1315" s="3"/>
      <c r="C1315" s="19"/>
      <c r="D1315" s="19"/>
    </row>
    <row r="1316" spans="2:4" x14ac:dyDescent="0.2">
      <c r="B1316" s="3"/>
      <c r="C1316" s="19"/>
      <c r="D1316" s="19"/>
    </row>
    <row r="1317" spans="2:4" x14ac:dyDescent="0.2">
      <c r="B1317" s="3"/>
      <c r="C1317" s="19"/>
      <c r="D1317" s="19"/>
    </row>
    <row r="1318" spans="2:4" x14ac:dyDescent="0.2">
      <c r="B1318" s="3"/>
      <c r="C1318" s="19"/>
      <c r="D1318" s="19"/>
    </row>
    <row r="1319" spans="2:4" x14ac:dyDescent="0.2">
      <c r="B1319" s="3"/>
      <c r="C1319" s="19"/>
      <c r="D1319" s="19"/>
    </row>
    <row r="1320" spans="2:4" x14ac:dyDescent="0.2">
      <c r="B1320" s="3"/>
      <c r="C1320" s="19"/>
      <c r="D1320" s="19"/>
    </row>
    <row r="1321" spans="2:4" x14ac:dyDescent="0.2">
      <c r="B1321" s="3"/>
      <c r="C1321" s="19"/>
      <c r="D1321" s="19"/>
    </row>
    <row r="1322" spans="2:4" x14ac:dyDescent="0.2">
      <c r="B1322" s="3"/>
      <c r="C1322" s="19"/>
      <c r="D1322" s="19"/>
    </row>
    <row r="1323" spans="2:4" x14ac:dyDescent="0.2">
      <c r="B1323" s="3"/>
      <c r="C1323" s="19"/>
      <c r="D1323" s="19"/>
    </row>
    <row r="1324" spans="2:4" x14ac:dyDescent="0.2">
      <c r="B1324" s="3"/>
      <c r="C1324" s="19"/>
      <c r="D1324" s="19"/>
    </row>
    <row r="1325" spans="2:4" x14ac:dyDescent="0.2">
      <c r="B1325" s="3"/>
      <c r="C1325" s="19"/>
      <c r="D1325" s="19"/>
    </row>
    <row r="1326" spans="2:4" x14ac:dyDescent="0.2">
      <c r="B1326" s="3"/>
      <c r="C1326" s="19"/>
      <c r="D1326" s="19"/>
    </row>
    <row r="1327" spans="2:4" x14ac:dyDescent="0.2">
      <c r="B1327" s="3"/>
      <c r="C1327" s="19"/>
      <c r="D1327" s="19"/>
    </row>
    <row r="1328" spans="2:4" x14ac:dyDescent="0.2">
      <c r="B1328" s="3"/>
      <c r="C1328" s="19"/>
      <c r="D1328" s="19"/>
    </row>
    <row r="1329" spans="2:4" x14ac:dyDescent="0.2">
      <c r="B1329" s="3"/>
      <c r="C1329" s="19"/>
      <c r="D1329" s="19"/>
    </row>
    <row r="1330" spans="2:4" x14ac:dyDescent="0.2">
      <c r="B1330" s="3"/>
      <c r="C1330" s="19"/>
      <c r="D1330" s="19"/>
    </row>
    <row r="1331" spans="2:4" x14ac:dyDescent="0.2">
      <c r="B1331" s="3"/>
      <c r="C1331" s="19"/>
      <c r="D1331" s="19"/>
    </row>
    <row r="1332" spans="2:4" x14ac:dyDescent="0.2">
      <c r="B1332" s="3"/>
      <c r="C1332" s="19"/>
      <c r="D1332" s="19"/>
    </row>
    <row r="1333" spans="2:4" x14ac:dyDescent="0.2">
      <c r="B1333" s="3"/>
      <c r="C1333" s="19"/>
      <c r="D1333" s="19"/>
    </row>
    <row r="1334" spans="2:4" x14ac:dyDescent="0.2">
      <c r="B1334" s="3"/>
      <c r="C1334" s="19"/>
      <c r="D1334" s="19"/>
    </row>
    <row r="1335" spans="2:4" x14ac:dyDescent="0.2">
      <c r="B1335" s="3"/>
      <c r="C1335" s="19"/>
      <c r="D1335" s="19"/>
    </row>
    <row r="1336" spans="2:4" x14ac:dyDescent="0.2">
      <c r="B1336" s="3"/>
      <c r="C1336" s="19"/>
      <c r="D1336" s="19"/>
    </row>
    <row r="1337" spans="2:4" x14ac:dyDescent="0.2">
      <c r="B1337" s="3"/>
      <c r="C1337" s="19"/>
      <c r="D1337" s="19"/>
    </row>
    <row r="1338" spans="2:4" x14ac:dyDescent="0.2">
      <c r="B1338" s="3"/>
      <c r="C1338" s="19"/>
      <c r="D1338" s="19"/>
    </row>
    <row r="1339" spans="2:4" x14ac:dyDescent="0.2">
      <c r="B1339" s="3"/>
      <c r="C1339" s="19"/>
      <c r="D1339" s="19"/>
    </row>
    <row r="1340" spans="2:4" x14ac:dyDescent="0.2">
      <c r="B1340" s="3"/>
      <c r="C1340" s="19"/>
      <c r="D1340" s="19"/>
    </row>
    <row r="1341" spans="2:4" x14ac:dyDescent="0.2">
      <c r="B1341" s="3"/>
      <c r="C1341" s="19"/>
      <c r="D1341" s="19"/>
    </row>
    <row r="1342" spans="2:4" x14ac:dyDescent="0.2">
      <c r="B1342" s="3"/>
      <c r="C1342" s="19"/>
      <c r="D1342" s="19"/>
    </row>
    <row r="1343" spans="2:4" x14ac:dyDescent="0.2">
      <c r="B1343" s="3"/>
      <c r="C1343" s="19"/>
      <c r="D1343" s="19"/>
    </row>
    <row r="1344" spans="2:4" x14ac:dyDescent="0.2">
      <c r="B1344" s="3"/>
      <c r="C1344" s="19"/>
      <c r="D1344" s="19"/>
    </row>
    <row r="1345" spans="2:4" x14ac:dyDescent="0.2">
      <c r="B1345" s="3"/>
      <c r="C1345" s="19"/>
      <c r="D1345" s="19"/>
    </row>
    <row r="1346" spans="2:4" x14ac:dyDescent="0.2">
      <c r="B1346" s="3"/>
      <c r="C1346" s="19"/>
      <c r="D1346" s="19"/>
    </row>
    <row r="1347" spans="2:4" x14ac:dyDescent="0.2">
      <c r="B1347" s="3"/>
      <c r="C1347" s="19"/>
      <c r="D1347" s="19"/>
    </row>
    <row r="1348" spans="2:4" x14ac:dyDescent="0.2">
      <c r="B1348" s="3"/>
      <c r="C1348" s="19"/>
      <c r="D1348" s="19"/>
    </row>
    <row r="1349" spans="2:4" x14ac:dyDescent="0.2">
      <c r="B1349" s="3"/>
      <c r="C1349" s="19"/>
      <c r="D1349" s="19"/>
    </row>
    <row r="1350" spans="2:4" x14ac:dyDescent="0.2">
      <c r="B1350" s="3"/>
      <c r="C1350" s="19"/>
      <c r="D1350" s="19"/>
    </row>
    <row r="1351" spans="2:4" x14ac:dyDescent="0.2">
      <c r="B1351" s="3"/>
      <c r="C1351" s="19"/>
      <c r="D1351" s="19"/>
    </row>
    <row r="1352" spans="2:4" x14ac:dyDescent="0.2">
      <c r="B1352" s="3"/>
      <c r="C1352" s="19"/>
      <c r="D1352" s="19"/>
    </row>
    <row r="1353" spans="2:4" x14ac:dyDescent="0.2">
      <c r="B1353" s="3"/>
      <c r="C1353" s="19"/>
      <c r="D1353" s="19"/>
    </row>
    <row r="1354" spans="2:4" x14ac:dyDescent="0.2">
      <c r="B1354" s="3"/>
      <c r="C1354" s="19"/>
      <c r="D1354" s="19"/>
    </row>
    <row r="1355" spans="2:4" x14ac:dyDescent="0.2">
      <c r="B1355" s="3"/>
      <c r="C1355" s="19"/>
      <c r="D1355" s="19"/>
    </row>
    <row r="1356" spans="2:4" x14ac:dyDescent="0.2">
      <c r="B1356" s="3"/>
      <c r="C1356" s="19"/>
      <c r="D1356" s="19"/>
    </row>
    <row r="1357" spans="2:4" x14ac:dyDescent="0.2">
      <c r="B1357" s="3"/>
      <c r="C1357" s="19"/>
      <c r="D1357" s="19"/>
    </row>
    <row r="1358" spans="2:4" x14ac:dyDescent="0.2">
      <c r="B1358" s="3"/>
      <c r="C1358" s="19"/>
      <c r="D1358" s="19"/>
    </row>
    <row r="1359" spans="2:4" x14ac:dyDescent="0.2">
      <c r="B1359" s="3"/>
      <c r="C1359" s="19"/>
      <c r="D1359" s="19"/>
    </row>
    <row r="1360" spans="2:4" x14ac:dyDescent="0.2">
      <c r="B1360" s="3"/>
      <c r="C1360" s="19"/>
      <c r="D1360" s="19"/>
    </row>
    <row r="1361" spans="2:4" x14ac:dyDescent="0.2">
      <c r="B1361" s="3"/>
      <c r="C1361" s="19"/>
      <c r="D1361" s="19"/>
    </row>
    <row r="1362" spans="2:4" x14ac:dyDescent="0.2">
      <c r="B1362" s="3"/>
      <c r="C1362" s="19"/>
      <c r="D1362" s="19"/>
    </row>
    <row r="1363" spans="2:4" x14ac:dyDescent="0.2">
      <c r="B1363" s="3"/>
      <c r="C1363" s="19"/>
      <c r="D1363" s="19"/>
    </row>
    <row r="1364" spans="2:4" x14ac:dyDescent="0.2">
      <c r="B1364" s="3"/>
      <c r="C1364" s="19"/>
      <c r="D1364" s="19"/>
    </row>
    <row r="1365" spans="2:4" x14ac:dyDescent="0.2">
      <c r="B1365" s="3"/>
      <c r="C1365" s="19"/>
      <c r="D1365" s="19"/>
    </row>
    <row r="1366" spans="2:4" x14ac:dyDescent="0.2">
      <c r="B1366" s="3"/>
      <c r="C1366" s="19"/>
      <c r="D1366" s="19"/>
    </row>
    <row r="1367" spans="2:4" x14ac:dyDescent="0.2">
      <c r="B1367" s="3"/>
      <c r="C1367" s="19"/>
      <c r="D1367" s="19"/>
    </row>
    <row r="1368" spans="2:4" x14ac:dyDescent="0.2">
      <c r="B1368" s="3"/>
      <c r="C1368" s="19"/>
      <c r="D1368" s="19"/>
    </row>
    <row r="1369" spans="2:4" x14ac:dyDescent="0.2">
      <c r="B1369" s="3"/>
      <c r="C1369" s="19"/>
      <c r="D1369" s="19"/>
    </row>
    <row r="1370" spans="2:4" x14ac:dyDescent="0.2">
      <c r="B1370" s="3"/>
      <c r="C1370" s="19"/>
      <c r="D1370" s="19"/>
    </row>
    <row r="1371" spans="2:4" x14ac:dyDescent="0.2">
      <c r="B1371" s="3"/>
      <c r="C1371" s="19"/>
      <c r="D1371" s="19"/>
    </row>
    <row r="1372" spans="2:4" x14ac:dyDescent="0.2">
      <c r="B1372" s="3"/>
      <c r="C1372" s="19"/>
      <c r="D1372" s="19"/>
    </row>
    <row r="1373" spans="2:4" x14ac:dyDescent="0.2">
      <c r="B1373" s="3"/>
      <c r="C1373" s="19"/>
      <c r="D1373" s="19"/>
    </row>
    <row r="1374" spans="2:4" x14ac:dyDescent="0.2">
      <c r="B1374" s="3"/>
      <c r="C1374" s="19"/>
      <c r="D1374" s="19"/>
    </row>
    <row r="1375" spans="2:4" x14ac:dyDescent="0.2">
      <c r="B1375" s="3"/>
      <c r="C1375" s="19"/>
      <c r="D1375" s="19"/>
    </row>
    <row r="1376" spans="2:4" x14ac:dyDescent="0.2">
      <c r="B1376" s="3"/>
      <c r="C1376" s="19"/>
      <c r="D1376" s="19"/>
    </row>
    <row r="1377" spans="2:4" x14ac:dyDescent="0.2">
      <c r="B1377" s="3"/>
      <c r="C1377" s="19"/>
      <c r="D1377" s="19"/>
    </row>
    <row r="1378" spans="2:4" x14ac:dyDescent="0.2">
      <c r="B1378" s="3"/>
      <c r="C1378" s="19"/>
      <c r="D1378" s="19"/>
    </row>
    <row r="1379" spans="2:4" x14ac:dyDescent="0.2">
      <c r="B1379" s="3"/>
      <c r="C1379" s="19"/>
      <c r="D1379" s="19"/>
    </row>
    <row r="1380" spans="2:4" x14ac:dyDescent="0.2">
      <c r="B1380" s="3"/>
      <c r="C1380" s="19"/>
      <c r="D1380" s="19"/>
    </row>
    <row r="1381" spans="2:4" x14ac:dyDescent="0.2">
      <c r="B1381" s="3"/>
      <c r="C1381" s="19"/>
      <c r="D1381" s="19"/>
    </row>
    <row r="1382" spans="2:4" x14ac:dyDescent="0.2">
      <c r="B1382" s="3"/>
      <c r="C1382" s="19"/>
      <c r="D1382" s="19"/>
    </row>
    <row r="1383" spans="2:4" x14ac:dyDescent="0.2">
      <c r="B1383" s="3"/>
      <c r="C1383" s="19"/>
      <c r="D1383" s="19"/>
    </row>
    <row r="1384" spans="2:4" x14ac:dyDescent="0.2">
      <c r="B1384" s="3"/>
      <c r="C1384" s="19"/>
      <c r="D1384" s="19"/>
    </row>
    <row r="1385" spans="2:4" x14ac:dyDescent="0.2">
      <c r="B1385" s="3"/>
      <c r="C1385" s="19"/>
      <c r="D1385" s="19"/>
    </row>
    <row r="1386" spans="2:4" x14ac:dyDescent="0.2">
      <c r="B1386" s="3"/>
      <c r="C1386" s="19"/>
      <c r="D1386" s="19"/>
    </row>
    <row r="1387" spans="2:4" x14ac:dyDescent="0.2">
      <c r="B1387" s="3"/>
      <c r="C1387" s="19"/>
      <c r="D1387" s="19"/>
    </row>
    <row r="1388" spans="2:4" x14ac:dyDescent="0.2">
      <c r="B1388" s="3"/>
      <c r="C1388" s="19"/>
      <c r="D1388" s="19"/>
    </row>
    <row r="1389" spans="2:4" x14ac:dyDescent="0.2">
      <c r="B1389" s="3"/>
      <c r="C1389" s="19"/>
      <c r="D1389" s="19"/>
    </row>
    <row r="1390" spans="2:4" x14ac:dyDescent="0.2">
      <c r="B1390" s="3"/>
      <c r="C1390" s="19"/>
      <c r="D1390" s="19"/>
    </row>
    <row r="1391" spans="2:4" x14ac:dyDescent="0.2">
      <c r="B1391" s="3"/>
      <c r="C1391" s="19"/>
      <c r="D1391" s="19"/>
    </row>
    <row r="1392" spans="2:4" x14ac:dyDescent="0.2">
      <c r="B1392" s="3"/>
      <c r="C1392" s="19"/>
      <c r="D1392" s="19"/>
    </row>
    <row r="1393" spans="2:4" x14ac:dyDescent="0.2">
      <c r="B1393" s="3"/>
      <c r="C1393" s="19"/>
      <c r="D1393" s="19"/>
    </row>
    <row r="1394" spans="2:4" x14ac:dyDescent="0.2">
      <c r="B1394" s="3"/>
      <c r="C1394" s="19"/>
      <c r="D1394" s="19"/>
    </row>
    <row r="1395" spans="2:4" x14ac:dyDescent="0.2">
      <c r="B1395" s="3"/>
      <c r="C1395" s="19"/>
      <c r="D1395" s="19"/>
    </row>
    <row r="1396" spans="2:4" x14ac:dyDescent="0.2">
      <c r="B1396" s="3"/>
      <c r="C1396" s="19"/>
      <c r="D1396" s="19"/>
    </row>
    <row r="1397" spans="2:4" x14ac:dyDescent="0.2">
      <c r="B1397" s="3"/>
      <c r="C1397" s="19"/>
      <c r="D1397" s="19"/>
    </row>
    <row r="1398" spans="2:4" x14ac:dyDescent="0.2">
      <c r="B1398" s="3"/>
      <c r="C1398" s="19"/>
      <c r="D1398" s="19"/>
    </row>
    <row r="1399" spans="2:4" x14ac:dyDescent="0.2">
      <c r="B1399" s="3"/>
      <c r="C1399" s="19"/>
      <c r="D1399" s="19"/>
    </row>
    <row r="1400" spans="2:4" x14ac:dyDescent="0.2">
      <c r="B1400" s="3"/>
      <c r="C1400" s="19"/>
      <c r="D1400" s="19"/>
    </row>
    <row r="1401" spans="2:4" x14ac:dyDescent="0.2">
      <c r="B1401" s="3"/>
      <c r="C1401" s="19"/>
      <c r="D1401" s="19"/>
    </row>
    <row r="1402" spans="2:4" x14ac:dyDescent="0.2">
      <c r="B1402" s="3"/>
      <c r="C1402" s="19"/>
      <c r="D1402" s="19"/>
    </row>
    <row r="1403" spans="2:4" x14ac:dyDescent="0.2">
      <c r="B1403" s="3"/>
      <c r="C1403" s="19"/>
      <c r="D1403" s="19"/>
    </row>
    <row r="1404" spans="2:4" x14ac:dyDescent="0.2">
      <c r="B1404" s="3"/>
      <c r="C1404" s="19"/>
      <c r="D1404" s="19"/>
    </row>
    <row r="1405" spans="2:4" x14ac:dyDescent="0.2">
      <c r="B1405" s="3"/>
      <c r="C1405" s="19"/>
      <c r="D1405" s="19"/>
    </row>
    <row r="1406" spans="2:4" x14ac:dyDescent="0.2">
      <c r="B1406" s="3"/>
      <c r="C1406" s="19"/>
      <c r="D1406" s="19"/>
    </row>
    <row r="1407" spans="2:4" x14ac:dyDescent="0.2">
      <c r="B1407" s="3"/>
      <c r="C1407" s="19"/>
      <c r="D1407" s="19"/>
    </row>
    <row r="1408" spans="2:4" x14ac:dyDescent="0.2">
      <c r="B1408" s="3"/>
      <c r="C1408" s="19"/>
      <c r="D1408" s="19"/>
    </row>
    <row r="1409" spans="2:4" x14ac:dyDescent="0.2">
      <c r="B1409" s="3"/>
      <c r="C1409" s="19"/>
      <c r="D1409" s="19"/>
    </row>
    <row r="1410" spans="2:4" x14ac:dyDescent="0.2">
      <c r="B1410" s="3"/>
      <c r="C1410" s="19"/>
      <c r="D1410" s="19"/>
    </row>
    <row r="1411" spans="2:4" x14ac:dyDescent="0.2">
      <c r="B1411" s="3"/>
      <c r="C1411" s="19"/>
      <c r="D1411" s="19"/>
    </row>
    <row r="1412" spans="2:4" x14ac:dyDescent="0.2">
      <c r="B1412" s="3"/>
      <c r="C1412" s="19"/>
      <c r="D1412" s="19"/>
    </row>
    <row r="1413" spans="2:4" x14ac:dyDescent="0.2">
      <c r="B1413" s="3"/>
      <c r="C1413" s="19"/>
      <c r="D1413" s="19"/>
    </row>
    <row r="1414" spans="2:4" x14ac:dyDescent="0.2">
      <c r="B1414" s="3"/>
      <c r="C1414" s="19"/>
      <c r="D1414" s="19"/>
    </row>
    <row r="1415" spans="2:4" x14ac:dyDescent="0.2">
      <c r="B1415" s="3"/>
      <c r="C1415" s="19"/>
      <c r="D1415" s="19"/>
    </row>
    <row r="1416" spans="2:4" x14ac:dyDescent="0.2">
      <c r="B1416" s="3"/>
      <c r="C1416" s="19"/>
      <c r="D1416" s="19"/>
    </row>
    <row r="1417" spans="2:4" x14ac:dyDescent="0.2">
      <c r="B1417" s="3"/>
      <c r="C1417" s="19"/>
      <c r="D1417" s="19"/>
    </row>
    <row r="1418" spans="2:4" x14ac:dyDescent="0.2">
      <c r="B1418" s="3"/>
      <c r="C1418" s="19"/>
      <c r="D1418" s="19"/>
    </row>
    <row r="1419" spans="2:4" x14ac:dyDescent="0.2">
      <c r="B1419" s="3"/>
      <c r="C1419" s="19"/>
      <c r="D1419" s="19"/>
    </row>
    <row r="1420" spans="2:4" x14ac:dyDescent="0.2">
      <c r="B1420" s="3"/>
      <c r="C1420" s="19"/>
      <c r="D1420" s="19"/>
    </row>
    <row r="1421" spans="2:4" x14ac:dyDescent="0.2">
      <c r="B1421" s="3"/>
      <c r="C1421" s="19"/>
      <c r="D1421" s="19"/>
    </row>
    <row r="1422" spans="2:4" x14ac:dyDescent="0.2">
      <c r="B1422" s="3"/>
      <c r="C1422" s="19"/>
      <c r="D1422" s="19"/>
    </row>
    <row r="1423" spans="2:4" x14ac:dyDescent="0.2">
      <c r="B1423" s="3"/>
      <c r="C1423" s="19"/>
      <c r="D1423" s="19"/>
    </row>
    <row r="1424" spans="2:4" x14ac:dyDescent="0.2">
      <c r="B1424" s="3"/>
      <c r="C1424" s="19"/>
      <c r="D1424" s="19"/>
    </row>
    <row r="1425" spans="2:4" x14ac:dyDescent="0.2">
      <c r="B1425" s="3"/>
      <c r="C1425" s="19"/>
      <c r="D1425" s="19"/>
    </row>
    <row r="1426" spans="2:4" x14ac:dyDescent="0.2">
      <c r="B1426" s="3"/>
      <c r="C1426" s="19"/>
      <c r="D1426" s="19"/>
    </row>
    <row r="1427" spans="2:4" x14ac:dyDescent="0.2">
      <c r="B1427" s="3"/>
      <c r="C1427" s="19"/>
      <c r="D1427" s="19"/>
    </row>
    <row r="1428" spans="2:4" x14ac:dyDescent="0.2">
      <c r="B1428" s="3"/>
      <c r="C1428" s="19"/>
      <c r="D1428" s="19"/>
    </row>
    <row r="1429" spans="2:4" x14ac:dyDescent="0.2">
      <c r="B1429" s="3"/>
      <c r="C1429" s="19"/>
      <c r="D1429" s="19"/>
    </row>
    <row r="1430" spans="2:4" x14ac:dyDescent="0.2">
      <c r="B1430" s="3"/>
      <c r="C1430" s="19"/>
      <c r="D1430" s="19"/>
    </row>
    <row r="1431" spans="2:4" x14ac:dyDescent="0.2">
      <c r="B1431" s="3"/>
      <c r="C1431" s="19"/>
      <c r="D1431" s="19"/>
    </row>
    <row r="1432" spans="2:4" x14ac:dyDescent="0.2">
      <c r="B1432" s="3"/>
      <c r="C1432" s="19"/>
      <c r="D1432" s="19"/>
    </row>
    <row r="1433" spans="2:4" x14ac:dyDescent="0.2">
      <c r="B1433" s="3"/>
      <c r="C1433" s="19"/>
      <c r="D1433" s="19"/>
    </row>
    <row r="1434" spans="2:4" x14ac:dyDescent="0.2">
      <c r="B1434" s="3"/>
      <c r="C1434" s="19"/>
      <c r="D1434" s="19"/>
    </row>
    <row r="1435" spans="2:4" x14ac:dyDescent="0.2">
      <c r="B1435" s="3"/>
      <c r="C1435" s="19"/>
      <c r="D1435" s="19"/>
    </row>
    <row r="1436" spans="2:4" x14ac:dyDescent="0.2">
      <c r="B1436" s="3"/>
      <c r="C1436" s="19"/>
      <c r="D1436" s="19"/>
    </row>
    <row r="1437" spans="2:4" x14ac:dyDescent="0.2">
      <c r="B1437" s="3"/>
      <c r="C1437" s="19"/>
      <c r="D1437" s="19"/>
    </row>
    <row r="1438" spans="2:4" x14ac:dyDescent="0.2">
      <c r="B1438" s="3"/>
      <c r="C1438" s="19"/>
      <c r="D1438" s="19"/>
    </row>
    <row r="1439" spans="2:4" x14ac:dyDescent="0.2">
      <c r="B1439" s="3"/>
      <c r="C1439" s="19"/>
      <c r="D1439" s="19"/>
    </row>
    <row r="1440" spans="2:4" x14ac:dyDescent="0.2">
      <c r="B1440" s="3"/>
      <c r="C1440" s="19"/>
      <c r="D1440" s="19"/>
    </row>
    <row r="1441" spans="2:4" x14ac:dyDescent="0.2">
      <c r="B1441" s="3"/>
      <c r="C1441" s="19"/>
      <c r="D1441" s="19"/>
    </row>
    <row r="1442" spans="2:4" x14ac:dyDescent="0.2">
      <c r="B1442" s="3"/>
      <c r="C1442" s="19"/>
      <c r="D1442" s="19"/>
    </row>
    <row r="1443" spans="2:4" x14ac:dyDescent="0.2">
      <c r="B1443" s="3"/>
      <c r="C1443" s="19"/>
      <c r="D1443" s="19"/>
    </row>
    <row r="1444" spans="2:4" x14ac:dyDescent="0.2">
      <c r="B1444" s="3"/>
      <c r="C1444" s="19"/>
      <c r="D1444" s="19"/>
    </row>
    <row r="1445" spans="2:4" x14ac:dyDescent="0.2">
      <c r="B1445" s="3"/>
      <c r="C1445" s="19"/>
      <c r="D1445" s="19"/>
    </row>
    <row r="1446" spans="2:4" x14ac:dyDescent="0.2">
      <c r="B1446" s="3"/>
      <c r="C1446" s="19"/>
      <c r="D1446" s="19"/>
    </row>
    <row r="1447" spans="2:4" x14ac:dyDescent="0.2">
      <c r="B1447" s="3"/>
      <c r="C1447" s="19"/>
      <c r="D1447" s="19"/>
    </row>
    <row r="1448" spans="2:4" x14ac:dyDescent="0.2">
      <c r="B1448" s="3"/>
      <c r="C1448" s="19"/>
      <c r="D1448" s="19"/>
    </row>
    <row r="1449" spans="2:4" x14ac:dyDescent="0.2">
      <c r="B1449" s="3"/>
      <c r="C1449" s="19"/>
      <c r="D1449" s="19"/>
    </row>
    <row r="1450" spans="2:4" x14ac:dyDescent="0.2">
      <c r="B1450" s="3"/>
      <c r="C1450" s="19"/>
      <c r="D1450" s="19"/>
    </row>
    <row r="1451" spans="2:4" x14ac:dyDescent="0.2">
      <c r="B1451" s="3"/>
      <c r="C1451" s="19"/>
      <c r="D1451" s="19"/>
    </row>
    <row r="1452" spans="2:4" x14ac:dyDescent="0.2">
      <c r="B1452" s="3"/>
      <c r="C1452" s="19"/>
      <c r="D1452" s="19"/>
    </row>
    <row r="1453" spans="2:4" x14ac:dyDescent="0.2">
      <c r="B1453" s="3"/>
      <c r="C1453" s="19"/>
      <c r="D1453" s="19"/>
    </row>
    <row r="1454" spans="2:4" x14ac:dyDescent="0.2">
      <c r="B1454" s="3"/>
      <c r="C1454" s="19"/>
      <c r="D1454" s="19"/>
    </row>
    <row r="1455" spans="2:4" x14ac:dyDescent="0.2">
      <c r="B1455" s="3"/>
      <c r="C1455" s="19"/>
      <c r="D1455" s="19"/>
    </row>
    <row r="1456" spans="2:4" x14ac:dyDescent="0.2">
      <c r="B1456" s="3"/>
      <c r="C1456" s="19"/>
      <c r="D1456" s="19"/>
    </row>
    <row r="1457" spans="2:4" x14ac:dyDescent="0.2">
      <c r="B1457" s="3"/>
      <c r="C1457" s="19"/>
      <c r="D1457" s="19"/>
    </row>
    <row r="1458" spans="2:4" x14ac:dyDescent="0.2">
      <c r="B1458" s="3"/>
      <c r="C1458" s="19"/>
      <c r="D1458" s="19"/>
    </row>
    <row r="1459" spans="2:4" x14ac:dyDescent="0.2">
      <c r="B1459" s="3"/>
      <c r="C1459" s="19"/>
      <c r="D1459" s="19"/>
    </row>
    <row r="1460" spans="2:4" x14ac:dyDescent="0.2">
      <c r="B1460" s="3"/>
      <c r="C1460" s="19"/>
      <c r="D1460" s="19"/>
    </row>
    <row r="1461" spans="2:4" x14ac:dyDescent="0.2">
      <c r="B1461" s="3"/>
      <c r="C1461" s="19"/>
      <c r="D1461" s="19"/>
    </row>
    <row r="1462" spans="2:4" x14ac:dyDescent="0.2">
      <c r="B1462" s="3"/>
      <c r="C1462" s="19"/>
      <c r="D1462" s="19"/>
    </row>
    <row r="1463" spans="2:4" x14ac:dyDescent="0.2">
      <c r="B1463" s="3"/>
      <c r="C1463" s="19"/>
      <c r="D1463" s="19"/>
    </row>
    <row r="1464" spans="2:4" x14ac:dyDescent="0.2">
      <c r="B1464" s="3"/>
      <c r="C1464" s="19"/>
      <c r="D1464" s="19"/>
    </row>
    <row r="1465" spans="2:4" x14ac:dyDescent="0.2">
      <c r="B1465" s="3"/>
      <c r="C1465" s="19"/>
      <c r="D1465" s="19"/>
    </row>
    <row r="1466" spans="2:4" x14ac:dyDescent="0.2">
      <c r="B1466" s="3"/>
      <c r="C1466" s="19"/>
      <c r="D1466" s="19"/>
    </row>
    <row r="1467" spans="2:4" x14ac:dyDescent="0.2">
      <c r="B1467" s="3"/>
      <c r="C1467" s="19"/>
      <c r="D1467" s="19"/>
    </row>
    <row r="1468" spans="2:4" x14ac:dyDescent="0.2">
      <c r="B1468" s="3"/>
      <c r="C1468" s="19"/>
      <c r="D1468" s="19"/>
    </row>
    <row r="1469" spans="2:4" x14ac:dyDescent="0.2">
      <c r="B1469" s="3"/>
      <c r="C1469" s="19"/>
      <c r="D1469" s="19"/>
    </row>
    <row r="1470" spans="2:4" x14ac:dyDescent="0.2">
      <c r="B1470" s="3"/>
      <c r="C1470" s="19"/>
      <c r="D1470" s="19"/>
    </row>
    <row r="1471" spans="2:4" x14ac:dyDescent="0.2">
      <c r="B1471" s="3"/>
      <c r="C1471" s="19"/>
      <c r="D1471" s="19"/>
    </row>
    <row r="1472" spans="2:4" x14ac:dyDescent="0.2">
      <c r="B1472" s="3"/>
      <c r="C1472" s="19"/>
      <c r="D1472" s="19"/>
    </row>
    <row r="1473" spans="2:4" x14ac:dyDescent="0.2">
      <c r="B1473" s="3"/>
      <c r="C1473" s="19"/>
      <c r="D1473" s="19"/>
    </row>
    <row r="1474" spans="2:4" x14ac:dyDescent="0.2">
      <c r="B1474" s="3"/>
      <c r="C1474" s="19"/>
      <c r="D1474" s="19"/>
    </row>
    <row r="1475" spans="2:4" x14ac:dyDescent="0.2">
      <c r="B1475" s="3"/>
      <c r="C1475" s="19"/>
      <c r="D1475" s="19"/>
    </row>
    <row r="1476" spans="2:4" x14ac:dyDescent="0.2">
      <c r="B1476" s="3"/>
      <c r="C1476" s="19"/>
      <c r="D1476" s="19"/>
    </row>
    <row r="1477" spans="2:4" x14ac:dyDescent="0.2">
      <c r="B1477" s="3"/>
      <c r="C1477" s="19"/>
      <c r="D1477" s="19"/>
    </row>
    <row r="1478" spans="2:4" x14ac:dyDescent="0.2">
      <c r="B1478" s="3"/>
      <c r="C1478" s="19"/>
      <c r="D1478" s="19"/>
    </row>
    <row r="1479" spans="2:4" x14ac:dyDescent="0.2">
      <c r="B1479" s="3"/>
      <c r="C1479" s="19"/>
      <c r="D1479" s="19"/>
    </row>
    <row r="1480" spans="2:4" x14ac:dyDescent="0.2">
      <c r="B1480" s="3"/>
      <c r="C1480" s="19"/>
      <c r="D1480" s="19"/>
    </row>
    <row r="1481" spans="2:4" x14ac:dyDescent="0.2">
      <c r="B1481" s="3"/>
      <c r="C1481" s="19"/>
      <c r="D1481" s="19"/>
    </row>
    <row r="1482" spans="2:4" x14ac:dyDescent="0.2">
      <c r="B1482" s="3"/>
      <c r="C1482" s="19"/>
      <c r="D1482" s="19"/>
    </row>
    <row r="1483" spans="2:4" x14ac:dyDescent="0.2">
      <c r="B1483" s="3"/>
      <c r="C1483" s="19"/>
      <c r="D1483" s="19"/>
    </row>
    <row r="1484" spans="2:4" x14ac:dyDescent="0.2">
      <c r="B1484" s="3"/>
      <c r="C1484" s="19"/>
      <c r="D1484" s="19"/>
    </row>
    <row r="1485" spans="2:4" x14ac:dyDescent="0.2">
      <c r="B1485" s="3"/>
      <c r="C1485" s="19"/>
      <c r="D1485" s="19"/>
    </row>
    <row r="1486" spans="2:4" x14ac:dyDescent="0.2">
      <c r="B1486" s="3"/>
      <c r="C1486" s="19"/>
      <c r="D1486" s="19"/>
    </row>
    <row r="1487" spans="2:4" x14ac:dyDescent="0.2">
      <c r="B1487" s="3"/>
      <c r="C1487" s="19"/>
      <c r="D1487" s="19"/>
    </row>
    <row r="1488" spans="2:4" x14ac:dyDescent="0.2">
      <c r="B1488" s="3"/>
      <c r="C1488" s="19"/>
      <c r="D1488" s="19"/>
    </row>
    <row r="1489" spans="2:4" x14ac:dyDescent="0.2">
      <c r="B1489" s="3"/>
      <c r="C1489" s="19"/>
      <c r="D1489" s="19"/>
    </row>
    <row r="1490" spans="2:4" x14ac:dyDescent="0.2">
      <c r="B1490" s="3"/>
      <c r="C1490" s="19"/>
      <c r="D1490" s="19"/>
    </row>
    <row r="1491" spans="2:4" x14ac:dyDescent="0.2">
      <c r="B1491" s="3"/>
      <c r="C1491" s="19"/>
      <c r="D1491" s="19"/>
    </row>
    <row r="1492" spans="2:4" x14ac:dyDescent="0.2">
      <c r="B1492" s="3"/>
      <c r="C1492" s="19"/>
      <c r="D1492" s="19"/>
    </row>
    <row r="1493" spans="2:4" x14ac:dyDescent="0.2">
      <c r="B1493" s="3"/>
      <c r="C1493" s="19"/>
      <c r="D1493" s="19"/>
    </row>
    <row r="1494" spans="2:4" x14ac:dyDescent="0.2">
      <c r="B1494" s="3"/>
      <c r="C1494" s="19"/>
      <c r="D1494" s="19"/>
    </row>
    <row r="1495" spans="2:4" x14ac:dyDescent="0.2">
      <c r="B1495" s="3"/>
      <c r="C1495" s="19"/>
      <c r="D1495" s="19"/>
    </row>
    <row r="1496" spans="2:4" x14ac:dyDescent="0.2">
      <c r="B1496" s="3"/>
      <c r="C1496" s="19"/>
      <c r="D1496" s="19"/>
    </row>
    <row r="1497" spans="2:4" x14ac:dyDescent="0.2">
      <c r="B1497" s="3"/>
      <c r="C1497" s="19"/>
      <c r="D1497" s="19"/>
    </row>
    <row r="1498" spans="2:4" x14ac:dyDescent="0.2">
      <c r="B1498" s="3"/>
      <c r="C1498" s="19"/>
      <c r="D1498" s="19"/>
    </row>
    <row r="1499" spans="2:4" x14ac:dyDescent="0.2">
      <c r="B1499" s="3"/>
      <c r="C1499" s="19"/>
      <c r="D1499" s="19"/>
    </row>
    <row r="1500" spans="2:4" x14ac:dyDescent="0.2">
      <c r="B1500" s="3"/>
      <c r="C1500" s="19"/>
      <c r="D1500" s="19"/>
    </row>
    <row r="1501" spans="2:4" x14ac:dyDescent="0.2">
      <c r="B1501" s="3"/>
      <c r="C1501" s="19"/>
      <c r="D1501" s="19"/>
    </row>
    <row r="1502" spans="2:4" x14ac:dyDescent="0.2">
      <c r="B1502" s="3"/>
      <c r="C1502" s="19"/>
      <c r="D1502" s="19"/>
    </row>
    <row r="1503" spans="2:4" x14ac:dyDescent="0.2">
      <c r="B1503" s="3"/>
      <c r="C1503" s="19"/>
      <c r="D1503" s="19"/>
    </row>
    <row r="1504" spans="2:4" x14ac:dyDescent="0.2">
      <c r="B1504" s="3"/>
      <c r="C1504" s="19"/>
      <c r="D1504" s="19"/>
    </row>
    <row r="1505" spans="2:4" x14ac:dyDescent="0.2">
      <c r="B1505" s="3"/>
      <c r="C1505" s="19"/>
      <c r="D1505" s="19"/>
    </row>
    <row r="1506" spans="2:4" x14ac:dyDescent="0.2">
      <c r="B1506" s="3"/>
      <c r="C1506" s="19"/>
      <c r="D1506" s="19"/>
    </row>
    <row r="1507" spans="2:4" x14ac:dyDescent="0.2">
      <c r="B1507" s="3"/>
    </row>
    <row r="1508" spans="2:4" x14ac:dyDescent="0.2">
      <c r="B1508" s="3"/>
    </row>
    <row r="1509" spans="2:4" x14ac:dyDescent="0.2">
      <c r="B1509" s="3"/>
    </row>
    <row r="1510" spans="2:4" x14ac:dyDescent="0.2">
      <c r="B1510" s="3"/>
    </row>
    <row r="1511" spans="2:4" x14ac:dyDescent="0.2">
      <c r="B1511" s="3"/>
    </row>
    <row r="1512" spans="2:4" x14ac:dyDescent="0.2">
      <c r="B1512" s="3"/>
    </row>
    <row r="1513" spans="2:4" x14ac:dyDescent="0.2">
      <c r="B1513" s="3"/>
    </row>
    <row r="1514" spans="2:4" x14ac:dyDescent="0.2">
      <c r="B1514" s="3"/>
    </row>
    <row r="1515" spans="2:4" x14ac:dyDescent="0.2">
      <c r="B1515" s="3"/>
    </row>
    <row r="1516" spans="2:4" x14ac:dyDescent="0.2">
      <c r="B1516" s="3"/>
    </row>
    <row r="1517" spans="2:4" x14ac:dyDescent="0.2">
      <c r="B1517" s="3"/>
    </row>
    <row r="1518" spans="2:4" x14ac:dyDescent="0.2">
      <c r="B1518" s="3"/>
    </row>
    <row r="1519" spans="2:4" x14ac:dyDescent="0.2">
      <c r="B1519" s="3"/>
    </row>
    <row r="1520" spans="2:4" x14ac:dyDescent="0.2">
      <c r="B1520" s="3"/>
    </row>
    <row r="1521" spans="2:2" x14ac:dyDescent="0.2">
      <c r="B1521" s="3"/>
    </row>
    <row r="1522" spans="2:2" x14ac:dyDescent="0.2">
      <c r="B1522" s="3"/>
    </row>
    <row r="1523" spans="2:2" x14ac:dyDescent="0.2">
      <c r="B1523" s="3"/>
    </row>
    <row r="1524" spans="2:2" x14ac:dyDescent="0.2">
      <c r="B1524" s="3"/>
    </row>
    <row r="1525" spans="2:2" x14ac:dyDescent="0.2">
      <c r="B1525" s="3"/>
    </row>
    <row r="1526" spans="2:2" x14ac:dyDescent="0.2">
      <c r="B1526" s="3"/>
    </row>
    <row r="1527" spans="2:2" x14ac:dyDescent="0.2">
      <c r="B1527" s="3"/>
    </row>
    <row r="1528" spans="2:2" x14ac:dyDescent="0.2">
      <c r="B1528" s="3"/>
    </row>
    <row r="1529" spans="2:2" x14ac:dyDescent="0.2">
      <c r="B1529" s="3"/>
    </row>
    <row r="1530" spans="2:2" x14ac:dyDescent="0.2">
      <c r="B1530" s="3"/>
    </row>
    <row r="1531" spans="2:2" x14ac:dyDescent="0.2">
      <c r="B1531" s="3"/>
    </row>
    <row r="1532" spans="2:2" x14ac:dyDescent="0.2">
      <c r="B1532" s="3"/>
    </row>
    <row r="1533" spans="2:2" x14ac:dyDescent="0.2">
      <c r="B1533" s="3"/>
    </row>
    <row r="1534" spans="2:2" x14ac:dyDescent="0.2">
      <c r="B1534" s="3"/>
    </row>
    <row r="1535" spans="2:2" x14ac:dyDescent="0.2">
      <c r="B1535" s="3"/>
    </row>
    <row r="1536" spans="2:2" x14ac:dyDescent="0.2">
      <c r="B1536" s="3"/>
    </row>
    <row r="1537" spans="2:2" x14ac:dyDescent="0.2">
      <c r="B1537" s="3"/>
    </row>
    <row r="1538" spans="2:2" x14ac:dyDescent="0.2">
      <c r="B1538" s="3"/>
    </row>
    <row r="1539" spans="2:2" x14ac:dyDescent="0.2">
      <c r="B1539" s="3"/>
    </row>
    <row r="1540" spans="2:2" x14ac:dyDescent="0.2">
      <c r="B1540" s="3"/>
    </row>
    <row r="1541" spans="2:2" x14ac:dyDescent="0.2">
      <c r="B1541" s="3"/>
    </row>
    <row r="1542" spans="2:2" x14ac:dyDescent="0.2">
      <c r="B1542" s="3"/>
    </row>
    <row r="1543" spans="2:2" x14ac:dyDescent="0.2">
      <c r="B1543" s="3"/>
    </row>
    <row r="1544" spans="2:2" x14ac:dyDescent="0.2">
      <c r="B1544" s="3"/>
    </row>
    <row r="1545" spans="2:2" x14ac:dyDescent="0.2">
      <c r="B1545" s="3"/>
    </row>
    <row r="1546" spans="2:2" x14ac:dyDescent="0.2">
      <c r="B1546" s="3"/>
    </row>
    <row r="1547" spans="2:2" x14ac:dyDescent="0.2">
      <c r="B1547" s="3"/>
    </row>
    <row r="1548" spans="2:2" x14ac:dyDescent="0.2">
      <c r="B1548" s="3"/>
    </row>
    <row r="1549" spans="2:2" x14ac:dyDescent="0.2">
      <c r="B1549" s="3"/>
    </row>
    <row r="1550" spans="2:2" x14ac:dyDescent="0.2">
      <c r="B1550" s="3"/>
    </row>
    <row r="1551" spans="2:2" x14ac:dyDescent="0.2">
      <c r="B1551" s="3"/>
    </row>
    <row r="1552" spans="2:2" x14ac:dyDescent="0.2">
      <c r="B1552" s="3"/>
    </row>
    <row r="1553" spans="2:2" x14ac:dyDescent="0.2">
      <c r="B1553" s="3"/>
    </row>
    <row r="1554" spans="2:2" x14ac:dyDescent="0.2">
      <c r="B1554" s="3"/>
    </row>
    <row r="1555" spans="2:2" x14ac:dyDescent="0.2">
      <c r="B1555" s="3"/>
    </row>
    <row r="1556" spans="2:2" x14ac:dyDescent="0.2">
      <c r="B1556" s="3"/>
    </row>
    <row r="1557" spans="2:2" x14ac:dyDescent="0.2">
      <c r="B1557" s="3"/>
    </row>
    <row r="1558" spans="2:2" x14ac:dyDescent="0.2">
      <c r="B1558" s="3"/>
    </row>
    <row r="1559" spans="2:2" x14ac:dyDescent="0.2">
      <c r="B1559" s="3"/>
    </row>
    <row r="1560" spans="2:2" x14ac:dyDescent="0.2">
      <c r="B1560" s="3"/>
    </row>
    <row r="1561" spans="2:2" x14ac:dyDescent="0.2">
      <c r="B1561" s="3"/>
    </row>
    <row r="1562" spans="2:2" x14ac:dyDescent="0.2">
      <c r="B1562" s="3"/>
    </row>
    <row r="1563" spans="2:2" x14ac:dyDescent="0.2">
      <c r="B1563" s="3"/>
    </row>
    <row r="1564" spans="2:2" x14ac:dyDescent="0.2">
      <c r="B1564" s="3"/>
    </row>
    <row r="1565" spans="2:2" x14ac:dyDescent="0.2">
      <c r="B1565" s="3"/>
    </row>
    <row r="1566" spans="2:2" x14ac:dyDescent="0.2">
      <c r="B1566" s="3"/>
    </row>
    <row r="1567" spans="2:2" x14ac:dyDescent="0.2">
      <c r="B1567" s="3"/>
    </row>
    <row r="1568" spans="2:2" x14ac:dyDescent="0.2">
      <c r="B1568" s="3"/>
    </row>
    <row r="1569" spans="2:2" x14ac:dyDescent="0.2">
      <c r="B1569" s="3"/>
    </row>
    <row r="1570" spans="2:2" x14ac:dyDescent="0.2">
      <c r="B1570" s="3"/>
    </row>
    <row r="1571" spans="2:2" x14ac:dyDescent="0.2">
      <c r="B1571" s="3"/>
    </row>
    <row r="1572" spans="2:2" x14ac:dyDescent="0.2">
      <c r="B1572" s="3"/>
    </row>
    <row r="1573" spans="2:2" x14ac:dyDescent="0.2">
      <c r="B1573" s="3"/>
    </row>
    <row r="1574" spans="2:2" x14ac:dyDescent="0.2">
      <c r="B1574" s="3"/>
    </row>
    <row r="1575" spans="2:2" x14ac:dyDescent="0.2">
      <c r="B1575" s="3"/>
    </row>
    <row r="1576" spans="2:2" x14ac:dyDescent="0.2">
      <c r="B1576" s="3"/>
    </row>
    <row r="1577" spans="2:2" x14ac:dyDescent="0.2">
      <c r="B1577" s="3"/>
    </row>
    <row r="1578" spans="2:2" x14ac:dyDescent="0.2">
      <c r="B1578" s="3"/>
    </row>
    <row r="1579" spans="2:2" x14ac:dyDescent="0.2">
      <c r="B1579" s="3"/>
    </row>
    <row r="1580" spans="2:2" x14ac:dyDescent="0.2">
      <c r="B1580" s="3"/>
    </row>
    <row r="1581" spans="2:2" x14ac:dyDescent="0.2">
      <c r="B1581" s="3"/>
    </row>
    <row r="1582" spans="2:2" x14ac:dyDescent="0.2">
      <c r="B1582" s="3"/>
    </row>
    <row r="1583" spans="2:2" x14ac:dyDescent="0.2">
      <c r="B1583" s="3"/>
    </row>
    <row r="1584" spans="2:2" x14ac:dyDescent="0.2">
      <c r="B1584" s="3"/>
    </row>
    <row r="1585" spans="2:2" x14ac:dyDescent="0.2">
      <c r="B1585" s="3"/>
    </row>
    <row r="1586" spans="2:2" x14ac:dyDescent="0.2">
      <c r="B1586" s="3"/>
    </row>
    <row r="1587" spans="2:2" x14ac:dyDescent="0.2">
      <c r="B1587" s="3"/>
    </row>
    <row r="1588" spans="2:2" x14ac:dyDescent="0.2">
      <c r="B1588" s="3"/>
    </row>
    <row r="1589" spans="2:2" x14ac:dyDescent="0.2">
      <c r="B1589" s="3"/>
    </row>
    <row r="1590" spans="2:2" x14ac:dyDescent="0.2">
      <c r="B1590" s="3"/>
    </row>
    <row r="1591" spans="2:2" x14ac:dyDescent="0.2">
      <c r="B1591" s="3"/>
    </row>
    <row r="1592" spans="2:2" x14ac:dyDescent="0.2">
      <c r="B1592" s="3"/>
    </row>
    <row r="1593" spans="2:2" x14ac:dyDescent="0.2">
      <c r="B1593" s="3"/>
    </row>
    <row r="1594" spans="2:2" x14ac:dyDescent="0.2">
      <c r="B1594" s="3"/>
    </row>
    <row r="1595" spans="2:2" x14ac:dyDescent="0.2">
      <c r="B1595" s="3"/>
    </row>
    <row r="1596" spans="2:2" x14ac:dyDescent="0.2">
      <c r="B1596" s="3"/>
    </row>
    <row r="1597" spans="2:2" x14ac:dyDescent="0.2">
      <c r="B1597" s="3"/>
    </row>
    <row r="1598" spans="2:2" x14ac:dyDescent="0.2">
      <c r="B1598" s="3"/>
    </row>
    <row r="1599" spans="2:2" x14ac:dyDescent="0.2">
      <c r="B1599" s="3"/>
    </row>
    <row r="1600" spans="2:2" x14ac:dyDescent="0.2">
      <c r="B1600" s="3"/>
    </row>
    <row r="1601" spans="2:2" x14ac:dyDescent="0.2">
      <c r="B1601" s="3"/>
    </row>
    <row r="1602" spans="2:2" x14ac:dyDescent="0.2">
      <c r="B1602" s="3"/>
    </row>
    <row r="1603" spans="2:2" x14ac:dyDescent="0.2">
      <c r="B1603" s="3"/>
    </row>
    <row r="1604" spans="2:2" x14ac:dyDescent="0.2">
      <c r="B1604" s="3"/>
    </row>
    <row r="1605" spans="2:2" x14ac:dyDescent="0.2">
      <c r="B1605" s="3"/>
    </row>
    <row r="1606" spans="2:2" x14ac:dyDescent="0.2">
      <c r="B1606" s="3"/>
    </row>
    <row r="1607" spans="2:2" x14ac:dyDescent="0.2">
      <c r="B1607" s="3"/>
    </row>
    <row r="1608" spans="2:2" x14ac:dyDescent="0.2">
      <c r="B1608" s="3"/>
    </row>
    <row r="1609" spans="2:2" x14ac:dyDescent="0.2">
      <c r="B1609" s="3"/>
    </row>
    <row r="1610" spans="2:2" x14ac:dyDescent="0.2">
      <c r="B1610" s="3"/>
    </row>
    <row r="1611" spans="2:2" x14ac:dyDescent="0.2">
      <c r="B1611" s="3"/>
    </row>
    <row r="1612" spans="2:2" x14ac:dyDescent="0.2">
      <c r="B1612" s="3"/>
    </row>
    <row r="1613" spans="2:2" x14ac:dyDescent="0.2">
      <c r="B1613" s="3"/>
    </row>
    <row r="1614" spans="2:2" x14ac:dyDescent="0.2">
      <c r="B1614" s="3"/>
    </row>
    <row r="1615" spans="2:2" x14ac:dyDescent="0.2">
      <c r="B1615" s="3"/>
    </row>
    <row r="1616" spans="2:2" x14ac:dyDescent="0.2">
      <c r="B1616" s="3"/>
    </row>
    <row r="1617" spans="2:2" x14ac:dyDescent="0.2">
      <c r="B1617" s="3"/>
    </row>
    <row r="1618" spans="2:2" x14ac:dyDescent="0.2">
      <c r="B1618" s="3"/>
    </row>
    <row r="1619" spans="2:2" x14ac:dyDescent="0.2">
      <c r="B1619" s="3"/>
    </row>
    <row r="1620" spans="2:2" x14ac:dyDescent="0.2">
      <c r="B1620" s="3"/>
    </row>
    <row r="1621" spans="2:2" x14ac:dyDescent="0.2">
      <c r="B1621" s="3"/>
    </row>
    <row r="1622" spans="2:2" x14ac:dyDescent="0.2">
      <c r="B1622" s="3"/>
    </row>
    <row r="1623" spans="2:2" x14ac:dyDescent="0.2">
      <c r="B1623" s="3"/>
    </row>
    <row r="1624" spans="2:2" x14ac:dyDescent="0.2">
      <c r="B1624" s="3"/>
    </row>
    <row r="1625" spans="2:2" x14ac:dyDescent="0.2">
      <c r="B1625" s="3"/>
    </row>
    <row r="1626" spans="2:2" x14ac:dyDescent="0.2">
      <c r="B1626" s="3"/>
    </row>
    <row r="1627" spans="2:2" x14ac:dyDescent="0.2">
      <c r="B1627" s="3"/>
    </row>
    <row r="1628" spans="2:2" x14ac:dyDescent="0.2">
      <c r="B1628" s="3"/>
    </row>
    <row r="1629" spans="2:2" x14ac:dyDescent="0.2">
      <c r="B1629" s="3"/>
    </row>
    <row r="1630" spans="2:2" x14ac:dyDescent="0.2">
      <c r="B1630" s="3"/>
    </row>
    <row r="1631" spans="2:2" x14ac:dyDescent="0.2">
      <c r="B1631" s="3"/>
    </row>
    <row r="1632" spans="2:2" x14ac:dyDescent="0.2">
      <c r="B1632" s="3"/>
    </row>
    <row r="1633" spans="2:2" x14ac:dyDescent="0.2">
      <c r="B1633" s="3"/>
    </row>
    <row r="1634" spans="2:2" x14ac:dyDescent="0.2">
      <c r="B1634" s="3"/>
    </row>
    <row r="1635" spans="2:2" x14ac:dyDescent="0.2">
      <c r="B1635" s="3"/>
    </row>
    <row r="1636" spans="2:2" x14ac:dyDescent="0.2">
      <c r="B1636" s="3"/>
    </row>
    <row r="1637" spans="2:2" x14ac:dyDescent="0.2">
      <c r="B1637" s="3"/>
    </row>
    <row r="1638" spans="2:2" x14ac:dyDescent="0.2">
      <c r="B1638" s="3"/>
    </row>
    <row r="1639" spans="2:2" x14ac:dyDescent="0.2">
      <c r="B1639" s="3"/>
    </row>
    <row r="1640" spans="2:2" x14ac:dyDescent="0.2">
      <c r="B1640" s="3"/>
    </row>
    <row r="1641" spans="2:2" x14ac:dyDescent="0.2">
      <c r="B1641" s="3"/>
    </row>
    <row r="1642" spans="2:2" x14ac:dyDescent="0.2">
      <c r="B1642" s="3"/>
    </row>
    <row r="1643" spans="2:2" x14ac:dyDescent="0.2">
      <c r="B1643" s="3"/>
    </row>
    <row r="1644" spans="2:2" x14ac:dyDescent="0.2">
      <c r="B1644" s="3"/>
    </row>
    <row r="1645" spans="2:2" x14ac:dyDescent="0.2">
      <c r="B1645" s="3"/>
    </row>
    <row r="1646" spans="2:2" x14ac:dyDescent="0.2">
      <c r="B1646" s="3"/>
    </row>
    <row r="1647" spans="2:2" x14ac:dyDescent="0.2">
      <c r="B1647" s="3"/>
    </row>
    <row r="1648" spans="2:2" x14ac:dyDescent="0.2">
      <c r="B1648" s="3"/>
    </row>
    <row r="1649" spans="2:2" x14ac:dyDescent="0.2">
      <c r="B1649" s="3"/>
    </row>
    <row r="1650" spans="2:2" x14ac:dyDescent="0.2">
      <c r="B1650" s="3"/>
    </row>
    <row r="1651" spans="2:2" x14ac:dyDescent="0.2">
      <c r="B1651" s="3"/>
    </row>
    <row r="1652" spans="2:2" x14ac:dyDescent="0.2">
      <c r="B1652" s="3"/>
    </row>
    <row r="1653" spans="2:2" x14ac:dyDescent="0.2">
      <c r="B1653" s="3"/>
    </row>
    <row r="1654" spans="2:2" x14ac:dyDescent="0.2">
      <c r="B1654" s="3"/>
    </row>
    <row r="1655" spans="2:2" x14ac:dyDescent="0.2">
      <c r="B1655" s="3"/>
    </row>
    <row r="1656" spans="2:2" x14ac:dyDescent="0.2">
      <c r="B1656" s="3"/>
    </row>
    <row r="1657" spans="2:2" x14ac:dyDescent="0.2">
      <c r="B1657" s="3"/>
    </row>
    <row r="1658" spans="2:2" x14ac:dyDescent="0.2">
      <c r="B1658" s="3"/>
    </row>
    <row r="1659" spans="2:2" x14ac:dyDescent="0.2">
      <c r="B1659" s="3"/>
    </row>
    <row r="1660" spans="2:2" x14ac:dyDescent="0.2">
      <c r="B1660" s="3"/>
    </row>
    <row r="1661" spans="2:2" x14ac:dyDescent="0.2">
      <c r="B1661" s="3"/>
    </row>
    <row r="1662" spans="2:2" x14ac:dyDescent="0.2">
      <c r="B1662" s="3"/>
    </row>
    <row r="1663" spans="2:2" x14ac:dyDescent="0.2">
      <c r="B1663" s="3"/>
    </row>
    <row r="1664" spans="2:2" x14ac:dyDescent="0.2">
      <c r="B1664" s="3"/>
    </row>
    <row r="1665" spans="2:2" x14ac:dyDescent="0.2">
      <c r="B1665" s="3"/>
    </row>
    <row r="1666" spans="2:2" x14ac:dyDescent="0.2">
      <c r="B1666" s="3"/>
    </row>
    <row r="1667" spans="2:2" x14ac:dyDescent="0.2">
      <c r="B1667" s="3"/>
    </row>
    <row r="1668" spans="2:2" x14ac:dyDescent="0.2">
      <c r="B1668" s="3"/>
    </row>
    <row r="1669" spans="2:2" x14ac:dyDescent="0.2">
      <c r="B1669" s="3"/>
    </row>
    <row r="1670" spans="2:2" x14ac:dyDescent="0.2">
      <c r="B1670" s="3"/>
    </row>
    <row r="1671" spans="2:2" x14ac:dyDescent="0.2">
      <c r="B1671" s="3"/>
    </row>
    <row r="1672" spans="2:2" x14ac:dyDescent="0.2">
      <c r="B1672" s="3"/>
    </row>
    <row r="1673" spans="2:2" x14ac:dyDescent="0.2">
      <c r="B1673" s="3"/>
    </row>
    <row r="1674" spans="2:2" x14ac:dyDescent="0.2">
      <c r="B1674" s="3"/>
    </row>
    <row r="1675" spans="2:2" x14ac:dyDescent="0.2">
      <c r="B1675" s="3"/>
    </row>
    <row r="1676" spans="2:2" x14ac:dyDescent="0.2">
      <c r="B1676" s="3"/>
    </row>
    <row r="1677" spans="2:2" x14ac:dyDescent="0.2">
      <c r="B1677" s="3"/>
    </row>
    <row r="1678" spans="2:2" x14ac:dyDescent="0.2">
      <c r="B1678" s="3"/>
    </row>
    <row r="1679" spans="2:2" x14ac:dyDescent="0.2">
      <c r="B1679" s="3"/>
    </row>
    <row r="1680" spans="2:2" x14ac:dyDescent="0.2">
      <c r="B1680" s="3"/>
    </row>
    <row r="1681" spans="2:2" x14ac:dyDescent="0.2">
      <c r="B1681" s="3"/>
    </row>
    <row r="1682" spans="2:2" x14ac:dyDescent="0.2">
      <c r="B1682" s="3"/>
    </row>
    <row r="1683" spans="2:2" x14ac:dyDescent="0.2">
      <c r="B1683" s="3"/>
    </row>
    <row r="1684" spans="2:2" x14ac:dyDescent="0.2">
      <c r="B1684" s="3"/>
    </row>
    <row r="1685" spans="2:2" x14ac:dyDescent="0.2">
      <c r="B1685" s="3"/>
    </row>
    <row r="1686" spans="2:2" x14ac:dyDescent="0.2">
      <c r="B1686" s="3"/>
    </row>
    <row r="1687" spans="2:2" x14ac:dyDescent="0.2">
      <c r="B1687" s="3"/>
    </row>
    <row r="1688" spans="2:2" x14ac:dyDescent="0.2">
      <c r="B1688" s="3"/>
    </row>
    <row r="1689" spans="2:2" x14ac:dyDescent="0.2">
      <c r="B1689" s="3"/>
    </row>
    <row r="1690" spans="2:2" x14ac:dyDescent="0.2">
      <c r="B1690" s="3"/>
    </row>
    <row r="1691" spans="2:2" x14ac:dyDescent="0.2">
      <c r="B1691" s="3"/>
    </row>
    <row r="1692" spans="2:2" x14ac:dyDescent="0.2">
      <c r="B1692" s="3"/>
    </row>
    <row r="1693" spans="2:2" x14ac:dyDescent="0.2">
      <c r="B1693" s="3"/>
    </row>
    <row r="1694" spans="2:2" x14ac:dyDescent="0.2">
      <c r="B1694" s="3"/>
    </row>
    <row r="1695" spans="2:2" x14ac:dyDescent="0.2">
      <c r="B1695" s="3"/>
    </row>
    <row r="1696" spans="2:2" x14ac:dyDescent="0.2">
      <c r="B1696" s="3"/>
    </row>
    <row r="1697" spans="2:2" x14ac:dyDescent="0.2">
      <c r="B1697" s="3"/>
    </row>
    <row r="1698" spans="2:2" x14ac:dyDescent="0.2">
      <c r="B1698" s="3"/>
    </row>
    <row r="1699" spans="2:2" x14ac:dyDescent="0.2">
      <c r="B1699" s="3"/>
    </row>
    <row r="1700" spans="2:2" x14ac:dyDescent="0.2">
      <c r="B1700" s="3"/>
    </row>
    <row r="1701" spans="2:2" x14ac:dyDescent="0.2">
      <c r="B1701" s="3"/>
    </row>
    <row r="1702" spans="2:2" x14ac:dyDescent="0.2">
      <c r="B1702" s="3"/>
    </row>
    <row r="1703" spans="2:2" x14ac:dyDescent="0.2">
      <c r="B1703" s="3"/>
    </row>
    <row r="1704" spans="2:2" x14ac:dyDescent="0.2">
      <c r="B1704" s="3"/>
    </row>
    <row r="1705" spans="2:2" x14ac:dyDescent="0.2">
      <c r="B1705" s="3"/>
    </row>
    <row r="1706" spans="2:2" x14ac:dyDescent="0.2">
      <c r="B1706" s="3"/>
    </row>
    <row r="1707" spans="2:2" x14ac:dyDescent="0.2">
      <c r="B1707" s="3"/>
    </row>
    <row r="1708" spans="2:2" x14ac:dyDescent="0.2">
      <c r="B1708" s="3"/>
    </row>
    <row r="1709" spans="2:2" x14ac:dyDescent="0.2">
      <c r="B1709" s="3"/>
    </row>
    <row r="1710" spans="2:2" x14ac:dyDescent="0.2">
      <c r="B1710" s="3"/>
    </row>
    <row r="1711" spans="2:2" x14ac:dyDescent="0.2">
      <c r="B1711" s="3"/>
    </row>
    <row r="1712" spans="2:2" x14ac:dyDescent="0.2">
      <c r="B1712" s="3"/>
    </row>
    <row r="1713" spans="2:2" x14ac:dyDescent="0.2">
      <c r="B1713" s="3"/>
    </row>
    <row r="1714" spans="2:2" x14ac:dyDescent="0.2">
      <c r="B1714" s="3"/>
    </row>
    <row r="1715" spans="2:2" x14ac:dyDescent="0.2">
      <c r="B1715" s="3"/>
    </row>
    <row r="1716" spans="2:2" x14ac:dyDescent="0.2">
      <c r="B1716" s="3"/>
    </row>
    <row r="1717" spans="2:2" x14ac:dyDescent="0.2">
      <c r="B1717" s="3"/>
    </row>
    <row r="1718" spans="2:2" x14ac:dyDescent="0.2">
      <c r="B1718" s="3"/>
    </row>
    <row r="1719" spans="2:2" x14ac:dyDescent="0.2">
      <c r="B1719" s="3"/>
    </row>
    <row r="1720" spans="2:2" x14ac:dyDescent="0.2">
      <c r="B1720" s="3"/>
    </row>
    <row r="1721" spans="2:2" x14ac:dyDescent="0.2">
      <c r="B1721" s="3"/>
    </row>
    <row r="1722" spans="2:2" x14ac:dyDescent="0.2">
      <c r="B1722" s="3"/>
    </row>
    <row r="1723" spans="2:2" x14ac:dyDescent="0.2">
      <c r="B1723" s="3"/>
    </row>
    <row r="1724" spans="2:2" x14ac:dyDescent="0.2">
      <c r="B1724" s="3"/>
    </row>
    <row r="1725" spans="2:2" x14ac:dyDescent="0.2">
      <c r="B1725" s="3"/>
    </row>
    <row r="1726" spans="2:2" x14ac:dyDescent="0.2">
      <c r="B1726" s="3"/>
    </row>
    <row r="1727" spans="2:2" x14ac:dyDescent="0.2">
      <c r="B1727" s="3"/>
    </row>
    <row r="1728" spans="2:2" x14ac:dyDescent="0.2">
      <c r="B1728" s="3"/>
    </row>
    <row r="1729" spans="2:2" x14ac:dyDescent="0.2">
      <c r="B1729" s="3"/>
    </row>
    <row r="1730" spans="2:2" x14ac:dyDescent="0.2">
      <c r="B1730" s="3"/>
    </row>
    <row r="1731" spans="2:2" x14ac:dyDescent="0.2">
      <c r="B1731" s="3"/>
    </row>
    <row r="1732" spans="2:2" x14ac:dyDescent="0.2">
      <c r="B1732" s="3"/>
    </row>
    <row r="1733" spans="2:2" x14ac:dyDescent="0.2">
      <c r="B1733" s="3"/>
    </row>
    <row r="1734" spans="2:2" x14ac:dyDescent="0.2">
      <c r="B1734" s="3"/>
    </row>
    <row r="1735" spans="2:2" x14ac:dyDescent="0.2">
      <c r="B1735" s="3"/>
    </row>
    <row r="1736" spans="2:2" x14ac:dyDescent="0.2">
      <c r="B1736" s="3"/>
    </row>
    <row r="1737" spans="2:2" x14ac:dyDescent="0.2">
      <c r="B1737" s="3"/>
    </row>
    <row r="1738" spans="2:2" x14ac:dyDescent="0.2">
      <c r="B1738" s="3"/>
    </row>
    <row r="1739" spans="2:2" x14ac:dyDescent="0.2">
      <c r="B1739" s="3"/>
    </row>
    <row r="1740" spans="2:2" x14ac:dyDescent="0.2">
      <c r="B1740" s="3"/>
    </row>
    <row r="1741" spans="2:2" x14ac:dyDescent="0.2">
      <c r="B1741" s="3"/>
    </row>
    <row r="1742" spans="2:2" x14ac:dyDescent="0.2">
      <c r="B1742" s="3"/>
    </row>
    <row r="1743" spans="2:2" x14ac:dyDescent="0.2">
      <c r="B1743" s="3"/>
    </row>
    <row r="1744" spans="2:2" x14ac:dyDescent="0.2">
      <c r="B1744" s="3"/>
    </row>
    <row r="1745" spans="2:2" x14ac:dyDescent="0.2">
      <c r="B1745" s="3"/>
    </row>
    <row r="1746" spans="2:2" x14ac:dyDescent="0.2">
      <c r="B1746" s="3"/>
    </row>
    <row r="1747" spans="2:2" x14ac:dyDescent="0.2">
      <c r="B1747" s="3"/>
    </row>
    <row r="1748" spans="2:2" x14ac:dyDescent="0.2">
      <c r="B1748" s="3"/>
    </row>
    <row r="1749" spans="2:2" x14ac:dyDescent="0.2">
      <c r="B1749" s="3"/>
    </row>
    <row r="1750" spans="2:2" x14ac:dyDescent="0.2">
      <c r="B1750" s="3"/>
    </row>
    <row r="1751" spans="2:2" x14ac:dyDescent="0.2">
      <c r="B1751" s="3"/>
    </row>
    <row r="1752" spans="2:2" x14ac:dyDescent="0.2">
      <c r="B1752" s="3"/>
    </row>
    <row r="1753" spans="2:2" x14ac:dyDescent="0.2">
      <c r="B1753" s="3"/>
    </row>
    <row r="1754" spans="2:2" x14ac:dyDescent="0.2">
      <c r="B1754" s="3"/>
    </row>
    <row r="1755" spans="2:2" x14ac:dyDescent="0.2">
      <c r="B1755" s="3"/>
    </row>
    <row r="1756" spans="2:2" x14ac:dyDescent="0.2">
      <c r="B1756" s="3"/>
    </row>
    <row r="1757" spans="2:2" x14ac:dyDescent="0.2">
      <c r="B1757" s="3"/>
    </row>
    <row r="1758" spans="2:2" x14ac:dyDescent="0.2">
      <c r="B1758" s="3"/>
    </row>
    <row r="1759" spans="2:2" x14ac:dyDescent="0.2">
      <c r="B1759" s="3"/>
    </row>
    <row r="1760" spans="2:2" x14ac:dyDescent="0.2">
      <c r="B1760" s="3"/>
    </row>
    <row r="1761" spans="2:2" x14ac:dyDescent="0.2">
      <c r="B1761" s="3"/>
    </row>
    <row r="1762" spans="2:2" x14ac:dyDescent="0.2">
      <c r="B1762" s="3"/>
    </row>
    <row r="1763" spans="2:2" x14ac:dyDescent="0.2">
      <c r="B1763" s="3"/>
    </row>
    <row r="1764" spans="2:2" x14ac:dyDescent="0.2">
      <c r="B1764" s="3"/>
    </row>
    <row r="1765" spans="2:2" x14ac:dyDescent="0.2">
      <c r="B1765" s="3"/>
    </row>
    <row r="1766" spans="2:2" x14ac:dyDescent="0.2">
      <c r="B1766" s="3"/>
    </row>
    <row r="1767" spans="2:2" x14ac:dyDescent="0.2">
      <c r="B1767" s="3"/>
    </row>
    <row r="1768" spans="2:2" x14ac:dyDescent="0.2">
      <c r="B1768" s="3"/>
    </row>
    <row r="1769" spans="2:2" x14ac:dyDescent="0.2">
      <c r="B1769" s="3"/>
    </row>
    <row r="1770" spans="2:2" x14ac:dyDescent="0.2">
      <c r="B1770" s="3"/>
    </row>
    <row r="1771" spans="2:2" x14ac:dyDescent="0.2">
      <c r="B1771" s="3"/>
    </row>
    <row r="1772" spans="2:2" x14ac:dyDescent="0.2">
      <c r="B1772" s="3"/>
    </row>
    <row r="1773" spans="2:2" x14ac:dyDescent="0.2">
      <c r="B1773" s="3"/>
    </row>
    <row r="1774" spans="2:2" x14ac:dyDescent="0.2">
      <c r="B1774" s="3"/>
    </row>
    <row r="1775" spans="2:2" x14ac:dyDescent="0.2">
      <c r="B1775" s="3"/>
    </row>
    <row r="1776" spans="2:2" x14ac:dyDescent="0.2">
      <c r="B1776" s="3"/>
    </row>
    <row r="1777" spans="2:2" x14ac:dyDescent="0.2">
      <c r="B1777" s="3"/>
    </row>
    <row r="1778" spans="2:2" x14ac:dyDescent="0.2">
      <c r="B1778" s="3"/>
    </row>
    <row r="1779" spans="2:2" x14ac:dyDescent="0.2">
      <c r="B1779" s="3"/>
    </row>
    <row r="1780" spans="2:2" x14ac:dyDescent="0.2">
      <c r="B1780" s="3"/>
    </row>
    <row r="1781" spans="2:2" x14ac:dyDescent="0.2">
      <c r="B1781" s="3"/>
    </row>
    <row r="1782" spans="2:2" x14ac:dyDescent="0.2">
      <c r="B1782" s="3"/>
    </row>
    <row r="1783" spans="2:2" x14ac:dyDescent="0.2">
      <c r="B1783" s="3"/>
    </row>
    <row r="1784" spans="2:2" x14ac:dyDescent="0.2">
      <c r="B1784" s="3"/>
    </row>
    <row r="1785" spans="2:2" x14ac:dyDescent="0.2">
      <c r="B1785" s="3"/>
    </row>
    <row r="1786" spans="2:2" x14ac:dyDescent="0.2">
      <c r="B1786" s="3"/>
    </row>
    <row r="1787" spans="2:2" x14ac:dyDescent="0.2">
      <c r="B1787" s="3"/>
    </row>
    <row r="1788" spans="2:2" x14ac:dyDescent="0.2">
      <c r="B1788" s="3"/>
    </row>
    <row r="1789" spans="2:2" x14ac:dyDescent="0.2">
      <c r="B1789" s="3"/>
    </row>
    <row r="1790" spans="2:2" x14ac:dyDescent="0.2">
      <c r="B1790" s="3"/>
    </row>
    <row r="1791" spans="2:2" x14ac:dyDescent="0.2">
      <c r="B1791" s="3"/>
    </row>
    <row r="1792" spans="2:2" x14ac:dyDescent="0.2">
      <c r="B1792" s="3"/>
    </row>
    <row r="1793" spans="2:2" x14ac:dyDescent="0.2">
      <c r="B1793" s="3"/>
    </row>
    <row r="1794" spans="2:2" x14ac:dyDescent="0.2">
      <c r="B1794" s="3"/>
    </row>
    <row r="1795" spans="2:2" x14ac:dyDescent="0.2">
      <c r="B1795" s="3"/>
    </row>
    <row r="1796" spans="2:2" x14ac:dyDescent="0.2">
      <c r="B1796" s="3"/>
    </row>
    <row r="1797" spans="2:2" x14ac:dyDescent="0.2">
      <c r="B1797" s="3"/>
    </row>
    <row r="1798" spans="2:2" x14ac:dyDescent="0.2">
      <c r="B1798" s="3"/>
    </row>
    <row r="1799" spans="2:2" x14ac:dyDescent="0.2">
      <c r="B1799" s="3"/>
    </row>
    <row r="1800" spans="2:2" x14ac:dyDescent="0.2">
      <c r="B1800" s="3"/>
    </row>
    <row r="1801" spans="2:2" x14ac:dyDescent="0.2">
      <c r="B1801" s="3"/>
    </row>
    <row r="1802" spans="2:2" x14ac:dyDescent="0.2">
      <c r="B1802" s="3"/>
    </row>
    <row r="1803" spans="2:2" x14ac:dyDescent="0.2">
      <c r="B1803" s="3"/>
    </row>
    <row r="1804" spans="2:2" x14ac:dyDescent="0.2">
      <c r="B1804" s="3"/>
    </row>
    <row r="1805" spans="2:2" x14ac:dyDescent="0.2">
      <c r="B1805" s="3"/>
    </row>
    <row r="1806" spans="2:2" x14ac:dyDescent="0.2">
      <c r="B1806" s="3"/>
    </row>
    <row r="1807" spans="2:2" x14ac:dyDescent="0.2">
      <c r="B1807" s="3"/>
    </row>
    <row r="1808" spans="2:2" x14ac:dyDescent="0.2">
      <c r="B1808" s="3"/>
    </row>
    <row r="1809" spans="2:2" x14ac:dyDescent="0.2">
      <c r="B1809" s="3"/>
    </row>
    <row r="1810" spans="2:2" x14ac:dyDescent="0.2">
      <c r="B1810" s="3"/>
    </row>
    <row r="1811" spans="2:2" x14ac:dyDescent="0.2">
      <c r="B1811" s="3"/>
    </row>
    <row r="1812" spans="2:2" x14ac:dyDescent="0.2">
      <c r="B1812" s="3"/>
    </row>
    <row r="1813" spans="2:2" x14ac:dyDescent="0.2">
      <c r="B1813" s="3"/>
    </row>
    <row r="1814" spans="2:2" x14ac:dyDescent="0.2">
      <c r="B1814" s="3"/>
    </row>
    <row r="1815" spans="2:2" x14ac:dyDescent="0.2">
      <c r="B1815" s="3"/>
    </row>
    <row r="1816" spans="2:2" x14ac:dyDescent="0.2">
      <c r="B1816" s="3"/>
    </row>
    <row r="1817" spans="2:2" x14ac:dyDescent="0.2">
      <c r="B1817" s="3"/>
    </row>
    <row r="1818" spans="2:2" x14ac:dyDescent="0.2">
      <c r="B1818" s="3"/>
    </row>
    <row r="1819" spans="2:2" x14ac:dyDescent="0.2">
      <c r="B1819" s="3"/>
    </row>
    <row r="1820" spans="2:2" x14ac:dyDescent="0.2">
      <c r="B1820" s="3"/>
    </row>
    <row r="1821" spans="2:2" x14ac:dyDescent="0.2">
      <c r="B1821" s="3"/>
    </row>
    <row r="1822" spans="2:2" x14ac:dyDescent="0.2">
      <c r="B1822" s="3"/>
    </row>
    <row r="1823" spans="2:2" x14ac:dyDescent="0.2">
      <c r="B1823" s="3"/>
    </row>
    <row r="1824" spans="2:2" x14ac:dyDescent="0.2">
      <c r="B1824" s="3"/>
    </row>
    <row r="1825" spans="2:2" x14ac:dyDescent="0.2">
      <c r="B1825" s="3"/>
    </row>
    <row r="1826" spans="2:2" x14ac:dyDescent="0.2">
      <c r="B1826" s="3"/>
    </row>
    <row r="1827" spans="2:2" x14ac:dyDescent="0.2">
      <c r="B1827" s="3"/>
    </row>
    <row r="1828" spans="2:2" x14ac:dyDescent="0.2">
      <c r="B1828" s="3"/>
    </row>
    <row r="1829" spans="2:2" x14ac:dyDescent="0.2">
      <c r="B1829" s="3"/>
    </row>
    <row r="1830" spans="2:2" x14ac:dyDescent="0.2">
      <c r="B1830" s="3"/>
    </row>
    <row r="1831" spans="2:2" x14ac:dyDescent="0.2">
      <c r="B1831" s="3"/>
    </row>
    <row r="1832" spans="2:2" x14ac:dyDescent="0.2">
      <c r="B1832" s="3"/>
    </row>
    <row r="1833" spans="2:2" x14ac:dyDescent="0.2">
      <c r="B1833" s="3"/>
    </row>
    <row r="1834" spans="2:2" x14ac:dyDescent="0.2">
      <c r="B1834" s="3"/>
    </row>
    <row r="1835" spans="2:2" x14ac:dyDescent="0.2">
      <c r="B1835" s="3"/>
    </row>
    <row r="1836" spans="2:2" x14ac:dyDescent="0.2">
      <c r="B1836" s="3"/>
    </row>
    <row r="1837" spans="2:2" x14ac:dyDescent="0.2">
      <c r="B1837" s="3"/>
    </row>
    <row r="1838" spans="2:2" x14ac:dyDescent="0.2">
      <c r="B1838" s="3"/>
    </row>
    <row r="1839" spans="2:2" x14ac:dyDescent="0.2">
      <c r="B1839" s="3"/>
    </row>
    <row r="1840" spans="2:2" x14ac:dyDescent="0.2">
      <c r="B1840" s="3"/>
    </row>
    <row r="1841" spans="2:2" x14ac:dyDescent="0.2">
      <c r="B1841" s="3"/>
    </row>
    <row r="1842" spans="2:2" x14ac:dyDescent="0.2">
      <c r="B1842" s="3"/>
    </row>
    <row r="1843" spans="2:2" x14ac:dyDescent="0.2">
      <c r="B1843" s="3"/>
    </row>
    <row r="1844" spans="2:2" x14ac:dyDescent="0.2">
      <c r="B1844" s="3"/>
    </row>
    <row r="1845" spans="2:2" x14ac:dyDescent="0.2">
      <c r="B1845" s="3"/>
    </row>
    <row r="1846" spans="2:2" x14ac:dyDescent="0.2">
      <c r="B1846" s="3"/>
    </row>
    <row r="1847" spans="2:2" x14ac:dyDescent="0.2">
      <c r="B1847" s="3"/>
    </row>
    <row r="1848" spans="2:2" x14ac:dyDescent="0.2">
      <c r="B1848" s="3"/>
    </row>
    <row r="1849" spans="2:2" x14ac:dyDescent="0.2">
      <c r="B1849" s="3"/>
    </row>
    <row r="1850" spans="2:2" x14ac:dyDescent="0.2">
      <c r="B1850" s="3"/>
    </row>
    <row r="1851" spans="2:2" x14ac:dyDescent="0.2">
      <c r="B1851" s="3"/>
    </row>
    <row r="1852" spans="2:2" x14ac:dyDescent="0.2">
      <c r="B1852" s="3"/>
    </row>
    <row r="1853" spans="2:2" x14ac:dyDescent="0.2">
      <c r="B1853" s="3"/>
    </row>
    <row r="1854" spans="2:2" x14ac:dyDescent="0.2">
      <c r="B1854" s="3"/>
    </row>
    <row r="1855" spans="2:2" x14ac:dyDescent="0.2">
      <c r="B1855" s="3"/>
    </row>
    <row r="1856" spans="2:2" x14ac:dyDescent="0.2">
      <c r="B1856" s="3"/>
    </row>
    <row r="1857" spans="2:2" x14ac:dyDescent="0.2">
      <c r="B1857" s="3"/>
    </row>
    <row r="1858" spans="2:2" x14ac:dyDescent="0.2">
      <c r="B1858" s="3"/>
    </row>
    <row r="1859" spans="2:2" x14ac:dyDescent="0.2">
      <c r="B1859" s="3"/>
    </row>
    <row r="1860" spans="2:2" x14ac:dyDescent="0.2">
      <c r="B1860" s="3"/>
    </row>
    <row r="1861" spans="2:2" x14ac:dyDescent="0.2">
      <c r="B1861" s="3"/>
    </row>
    <row r="1862" spans="2:2" x14ac:dyDescent="0.2">
      <c r="B1862" s="3"/>
    </row>
    <row r="1863" spans="2:2" x14ac:dyDescent="0.2">
      <c r="B1863" s="3"/>
    </row>
    <row r="1864" spans="2:2" x14ac:dyDescent="0.2">
      <c r="B1864" s="3"/>
    </row>
    <row r="1865" spans="2:2" x14ac:dyDescent="0.2">
      <c r="B1865" s="3"/>
    </row>
    <row r="1866" spans="2:2" x14ac:dyDescent="0.2">
      <c r="B1866" s="3"/>
    </row>
    <row r="1867" spans="2:2" x14ac:dyDescent="0.2">
      <c r="B1867" s="3"/>
    </row>
    <row r="1868" spans="2:2" x14ac:dyDescent="0.2">
      <c r="B1868" s="3"/>
    </row>
    <row r="1869" spans="2:2" x14ac:dyDescent="0.2">
      <c r="B1869" s="3"/>
    </row>
    <row r="1870" spans="2:2" x14ac:dyDescent="0.2">
      <c r="B1870" s="3"/>
    </row>
    <row r="1871" spans="2:2" x14ac:dyDescent="0.2">
      <c r="B1871" s="3"/>
    </row>
    <row r="1872" spans="2:2" x14ac:dyDescent="0.2">
      <c r="B1872" s="3"/>
    </row>
    <row r="1873" spans="2:2" x14ac:dyDescent="0.2">
      <c r="B1873" s="3"/>
    </row>
    <row r="1874" spans="2:2" x14ac:dyDescent="0.2">
      <c r="B1874" s="3"/>
    </row>
    <row r="1875" spans="2:2" x14ac:dyDescent="0.2">
      <c r="B1875" s="3"/>
    </row>
    <row r="1876" spans="2:2" x14ac:dyDescent="0.2">
      <c r="B1876" s="3"/>
    </row>
    <row r="1877" spans="2:2" x14ac:dyDescent="0.2">
      <c r="B1877" s="3"/>
    </row>
    <row r="1878" spans="2:2" x14ac:dyDescent="0.2">
      <c r="B1878" s="3"/>
    </row>
    <row r="1879" spans="2:2" x14ac:dyDescent="0.2">
      <c r="B1879" s="3"/>
    </row>
    <row r="1880" spans="2:2" x14ac:dyDescent="0.2">
      <c r="B1880" s="3"/>
    </row>
    <row r="1881" spans="2:2" x14ac:dyDescent="0.2">
      <c r="B1881" s="3"/>
    </row>
    <row r="1882" spans="2:2" x14ac:dyDescent="0.2">
      <c r="B1882" s="3"/>
    </row>
    <row r="1883" spans="2:2" x14ac:dyDescent="0.2">
      <c r="B1883" s="3"/>
    </row>
    <row r="1884" spans="2:2" x14ac:dyDescent="0.2">
      <c r="B1884" s="3"/>
    </row>
    <row r="1885" spans="2:2" x14ac:dyDescent="0.2">
      <c r="B1885" s="3"/>
    </row>
    <row r="1886" spans="2:2" x14ac:dyDescent="0.2">
      <c r="B1886" s="3"/>
    </row>
    <row r="1887" spans="2:2" x14ac:dyDescent="0.2">
      <c r="B1887" s="3"/>
    </row>
    <row r="1888" spans="2:2" x14ac:dyDescent="0.2">
      <c r="B1888" s="3"/>
    </row>
    <row r="1889" spans="2:2" x14ac:dyDescent="0.2">
      <c r="B1889" s="3"/>
    </row>
    <row r="1890" spans="2:2" x14ac:dyDescent="0.2">
      <c r="B1890" s="3"/>
    </row>
    <row r="1891" spans="2:2" x14ac:dyDescent="0.2">
      <c r="B1891" s="3"/>
    </row>
    <row r="1892" spans="2:2" x14ac:dyDescent="0.2">
      <c r="B1892" s="3"/>
    </row>
    <row r="1893" spans="2:2" x14ac:dyDescent="0.2">
      <c r="B1893" s="3"/>
    </row>
    <row r="1894" spans="2:2" x14ac:dyDescent="0.2">
      <c r="B1894" s="3"/>
    </row>
    <row r="1895" spans="2:2" x14ac:dyDescent="0.2">
      <c r="B1895" s="3"/>
    </row>
    <row r="1896" spans="2:2" x14ac:dyDescent="0.2">
      <c r="B1896" s="3"/>
    </row>
    <row r="1897" spans="2:2" x14ac:dyDescent="0.2">
      <c r="B1897" s="3"/>
    </row>
    <row r="1898" spans="2:2" x14ac:dyDescent="0.2">
      <c r="B1898" s="3"/>
    </row>
    <row r="1899" spans="2:2" x14ac:dyDescent="0.2">
      <c r="B1899" s="3"/>
    </row>
    <row r="1900" spans="2:2" x14ac:dyDescent="0.2">
      <c r="B1900" s="3"/>
    </row>
    <row r="1901" spans="2:2" x14ac:dyDescent="0.2">
      <c r="B1901" s="3"/>
    </row>
    <row r="1902" spans="2:2" x14ac:dyDescent="0.2">
      <c r="B1902" s="3"/>
    </row>
    <row r="1903" spans="2:2" x14ac:dyDescent="0.2">
      <c r="B1903" s="3"/>
    </row>
    <row r="1904" spans="2:2" x14ac:dyDescent="0.2">
      <c r="B1904" s="3"/>
    </row>
    <row r="1905" spans="2:2" x14ac:dyDescent="0.2">
      <c r="B1905" s="3"/>
    </row>
    <row r="1906" spans="2:2" x14ac:dyDescent="0.2">
      <c r="B1906" s="3"/>
    </row>
    <row r="1907" spans="2:2" x14ac:dyDescent="0.2">
      <c r="B1907" s="3"/>
    </row>
    <row r="1908" spans="2:2" x14ac:dyDescent="0.2">
      <c r="B1908" s="3"/>
    </row>
    <row r="1909" spans="2:2" x14ac:dyDescent="0.2">
      <c r="B1909" s="3"/>
    </row>
    <row r="1910" spans="2:2" x14ac:dyDescent="0.2">
      <c r="B1910" s="3"/>
    </row>
    <row r="1911" spans="2:2" x14ac:dyDescent="0.2">
      <c r="B1911" s="3"/>
    </row>
    <row r="1912" spans="2:2" x14ac:dyDescent="0.2">
      <c r="B1912" s="3"/>
    </row>
    <row r="1913" spans="2:2" x14ac:dyDescent="0.2">
      <c r="B1913" s="3"/>
    </row>
    <row r="1914" spans="2:2" x14ac:dyDescent="0.2">
      <c r="B1914" s="3"/>
    </row>
    <row r="1915" spans="2:2" x14ac:dyDescent="0.2">
      <c r="B1915" s="3"/>
    </row>
    <row r="1916" spans="2:2" x14ac:dyDescent="0.2">
      <c r="B1916" s="3"/>
    </row>
    <row r="1917" spans="2:2" x14ac:dyDescent="0.2">
      <c r="B1917" s="3"/>
    </row>
    <row r="1918" spans="2:2" x14ac:dyDescent="0.2">
      <c r="B1918" s="3"/>
    </row>
    <row r="1919" spans="2:2" x14ac:dyDescent="0.2">
      <c r="B1919" s="3"/>
    </row>
    <row r="1920" spans="2:2" x14ac:dyDescent="0.2">
      <c r="B1920" s="3"/>
    </row>
    <row r="1921" spans="2:2" x14ac:dyDescent="0.2">
      <c r="B1921" s="3"/>
    </row>
    <row r="1922" spans="2:2" x14ac:dyDescent="0.2">
      <c r="B1922" s="3"/>
    </row>
    <row r="1923" spans="2:2" x14ac:dyDescent="0.2">
      <c r="B1923" s="3"/>
    </row>
    <row r="1924" spans="2:2" x14ac:dyDescent="0.2">
      <c r="B1924" s="3"/>
    </row>
    <row r="1925" spans="2:2" x14ac:dyDescent="0.2">
      <c r="B1925" s="3"/>
    </row>
    <row r="1926" spans="2:2" x14ac:dyDescent="0.2">
      <c r="B1926" s="3"/>
    </row>
    <row r="1927" spans="2:2" x14ac:dyDescent="0.2">
      <c r="B1927" s="3"/>
    </row>
    <row r="1928" spans="2:2" x14ac:dyDescent="0.2">
      <c r="B1928" s="3"/>
    </row>
    <row r="1929" spans="2:2" x14ac:dyDescent="0.2">
      <c r="B1929" s="3"/>
    </row>
    <row r="1930" spans="2:2" x14ac:dyDescent="0.2">
      <c r="B1930" s="3"/>
    </row>
    <row r="1931" spans="2:2" x14ac:dyDescent="0.2">
      <c r="B1931" s="3"/>
    </row>
    <row r="1932" spans="2:2" x14ac:dyDescent="0.2">
      <c r="B1932" s="3"/>
    </row>
    <row r="1933" spans="2:2" x14ac:dyDescent="0.2">
      <c r="B1933" s="3"/>
    </row>
    <row r="1934" spans="2:2" x14ac:dyDescent="0.2">
      <c r="B1934" s="3"/>
    </row>
    <row r="1935" spans="2:2" x14ac:dyDescent="0.2">
      <c r="B1935" s="3"/>
    </row>
    <row r="1936" spans="2:2" x14ac:dyDescent="0.2">
      <c r="B1936" s="3"/>
    </row>
    <row r="1937" spans="2:2" x14ac:dyDescent="0.2">
      <c r="B1937" s="3"/>
    </row>
    <row r="1938" spans="2:2" x14ac:dyDescent="0.2">
      <c r="B1938" s="3"/>
    </row>
    <row r="1939" spans="2:2" x14ac:dyDescent="0.2">
      <c r="B1939" s="3"/>
    </row>
    <row r="1940" spans="2:2" x14ac:dyDescent="0.2">
      <c r="B1940" s="3"/>
    </row>
    <row r="1941" spans="2:2" x14ac:dyDescent="0.2">
      <c r="B1941" s="3"/>
    </row>
    <row r="1942" spans="2:2" x14ac:dyDescent="0.2">
      <c r="B1942" s="3"/>
    </row>
    <row r="1943" spans="2:2" x14ac:dyDescent="0.2">
      <c r="B1943" s="3"/>
    </row>
    <row r="1944" spans="2:2" x14ac:dyDescent="0.2">
      <c r="B1944" s="3"/>
    </row>
    <row r="1945" spans="2:2" x14ac:dyDescent="0.2">
      <c r="B1945" s="3"/>
    </row>
    <row r="1946" spans="2:2" x14ac:dyDescent="0.2">
      <c r="B1946" s="3"/>
    </row>
    <row r="1947" spans="2:2" x14ac:dyDescent="0.2">
      <c r="B1947" s="3"/>
    </row>
    <row r="1948" spans="2:2" x14ac:dyDescent="0.2">
      <c r="B1948" s="3"/>
    </row>
    <row r="1949" spans="2:2" x14ac:dyDescent="0.2">
      <c r="B1949" s="3"/>
    </row>
    <row r="1950" spans="2:2" x14ac:dyDescent="0.2">
      <c r="B1950" s="3"/>
    </row>
    <row r="1951" spans="2:2" x14ac:dyDescent="0.2">
      <c r="B1951" s="3"/>
    </row>
    <row r="1952" spans="2:2" x14ac:dyDescent="0.2">
      <c r="B1952" s="3"/>
    </row>
    <row r="1953" spans="2:2" x14ac:dyDescent="0.2">
      <c r="B1953" s="3"/>
    </row>
    <row r="1954" spans="2:2" x14ac:dyDescent="0.2">
      <c r="B1954" s="3"/>
    </row>
    <row r="1955" spans="2:2" x14ac:dyDescent="0.2">
      <c r="B1955" s="3"/>
    </row>
    <row r="1956" spans="2:2" x14ac:dyDescent="0.2">
      <c r="B1956" s="3"/>
    </row>
    <row r="1957" spans="2:2" x14ac:dyDescent="0.2">
      <c r="B1957" s="3"/>
    </row>
    <row r="1958" spans="2:2" x14ac:dyDescent="0.2">
      <c r="B1958" s="3"/>
    </row>
    <row r="1959" spans="2:2" x14ac:dyDescent="0.2">
      <c r="B1959" s="3"/>
    </row>
    <row r="1960" spans="2:2" x14ac:dyDescent="0.2">
      <c r="B1960" s="3"/>
    </row>
    <row r="1961" spans="2:2" x14ac:dyDescent="0.2">
      <c r="B1961" s="3"/>
    </row>
    <row r="1962" spans="2:2" x14ac:dyDescent="0.2">
      <c r="B1962" s="3"/>
    </row>
    <row r="1963" spans="2:2" x14ac:dyDescent="0.2">
      <c r="B1963" s="3"/>
    </row>
    <row r="1964" spans="2:2" x14ac:dyDescent="0.2">
      <c r="B1964" s="3"/>
    </row>
    <row r="1965" spans="2:2" x14ac:dyDescent="0.2">
      <c r="B1965" s="3"/>
    </row>
    <row r="1966" spans="2:2" x14ac:dyDescent="0.2">
      <c r="B1966" s="3"/>
    </row>
    <row r="1967" spans="2:2" x14ac:dyDescent="0.2">
      <c r="B1967" s="3"/>
    </row>
    <row r="1968" spans="2:2" x14ac:dyDescent="0.2">
      <c r="B1968" s="3"/>
    </row>
    <row r="1969" spans="2:2" x14ac:dyDescent="0.2">
      <c r="B1969" s="3"/>
    </row>
    <row r="1970" spans="2:2" x14ac:dyDescent="0.2">
      <c r="B1970" s="3"/>
    </row>
    <row r="1971" spans="2:2" x14ac:dyDescent="0.2">
      <c r="B1971" s="3"/>
    </row>
    <row r="1972" spans="2:2" x14ac:dyDescent="0.2">
      <c r="B1972" s="3"/>
    </row>
    <row r="1973" spans="2:2" x14ac:dyDescent="0.2">
      <c r="B1973" s="3"/>
    </row>
    <row r="1974" spans="2:2" x14ac:dyDescent="0.2">
      <c r="B1974" s="3"/>
    </row>
    <row r="1975" spans="2:2" x14ac:dyDescent="0.2">
      <c r="B1975" s="3"/>
    </row>
    <row r="1976" spans="2:2" x14ac:dyDescent="0.2">
      <c r="B1976" s="3"/>
    </row>
    <row r="1977" spans="2:2" x14ac:dyDescent="0.2">
      <c r="B1977" s="3"/>
    </row>
    <row r="1978" spans="2:2" x14ac:dyDescent="0.2">
      <c r="B1978" s="3"/>
    </row>
    <row r="1979" spans="2:2" x14ac:dyDescent="0.2">
      <c r="B1979" s="3"/>
    </row>
    <row r="1980" spans="2:2" x14ac:dyDescent="0.2">
      <c r="B1980" s="3"/>
    </row>
    <row r="1981" spans="2:2" x14ac:dyDescent="0.2">
      <c r="B1981" s="3"/>
    </row>
    <row r="1982" spans="2:2" x14ac:dyDescent="0.2">
      <c r="B1982" s="3"/>
    </row>
    <row r="1983" spans="2:2" x14ac:dyDescent="0.2">
      <c r="B1983" s="3"/>
    </row>
    <row r="1984" spans="2:2" x14ac:dyDescent="0.2">
      <c r="B1984" s="3"/>
    </row>
    <row r="1985" spans="2:2" x14ac:dyDescent="0.2">
      <c r="B1985" s="3"/>
    </row>
    <row r="1986" spans="2:2" x14ac:dyDescent="0.2">
      <c r="B1986" s="3"/>
    </row>
    <row r="1987" spans="2:2" x14ac:dyDescent="0.2">
      <c r="B1987" s="3"/>
    </row>
    <row r="1988" spans="2:2" x14ac:dyDescent="0.2">
      <c r="B1988" s="3"/>
    </row>
    <row r="1989" spans="2:2" x14ac:dyDescent="0.2">
      <c r="B1989" s="3"/>
    </row>
    <row r="1990" spans="2:2" x14ac:dyDescent="0.2">
      <c r="B1990" s="3"/>
    </row>
    <row r="1991" spans="2:2" x14ac:dyDescent="0.2">
      <c r="B1991" s="3"/>
    </row>
    <row r="1992" spans="2:2" x14ac:dyDescent="0.2">
      <c r="B1992" s="3"/>
    </row>
    <row r="1993" spans="2:2" x14ac:dyDescent="0.2">
      <c r="B1993" s="3"/>
    </row>
    <row r="1994" spans="2:2" x14ac:dyDescent="0.2">
      <c r="B1994" s="3"/>
    </row>
    <row r="1995" spans="2:2" x14ac:dyDescent="0.2">
      <c r="B1995" s="3"/>
    </row>
    <row r="1996" spans="2:2" x14ac:dyDescent="0.2">
      <c r="B1996" s="3"/>
    </row>
    <row r="1997" spans="2:2" x14ac:dyDescent="0.2">
      <c r="B1997" s="3"/>
    </row>
    <row r="1998" spans="2:2" x14ac:dyDescent="0.2">
      <c r="B1998" s="3"/>
    </row>
    <row r="1999" spans="2:2" x14ac:dyDescent="0.2">
      <c r="B1999" s="3"/>
    </row>
    <row r="2000" spans="2:2" x14ac:dyDescent="0.2">
      <c r="B2000" s="3"/>
    </row>
    <row r="2001" spans="2:2" x14ac:dyDescent="0.2">
      <c r="B2001" s="3"/>
    </row>
    <row r="2002" spans="2:2" x14ac:dyDescent="0.2">
      <c r="B2002" s="3"/>
    </row>
    <row r="2003" spans="2:2" x14ac:dyDescent="0.2">
      <c r="B2003" s="3"/>
    </row>
    <row r="2004" spans="2:2" x14ac:dyDescent="0.2">
      <c r="B2004" s="3"/>
    </row>
    <row r="2005" spans="2:2" x14ac:dyDescent="0.2">
      <c r="B2005" s="3"/>
    </row>
    <row r="2006" spans="2:2" x14ac:dyDescent="0.2">
      <c r="B2006" s="3"/>
    </row>
    <row r="2007" spans="2:2" x14ac:dyDescent="0.2">
      <c r="B2007" s="3"/>
    </row>
    <row r="2008" spans="2:2" x14ac:dyDescent="0.2">
      <c r="B2008" s="3"/>
    </row>
    <row r="2009" spans="2:2" x14ac:dyDescent="0.2">
      <c r="B2009" s="3"/>
    </row>
    <row r="2010" spans="2:2" x14ac:dyDescent="0.2">
      <c r="B2010" s="3"/>
    </row>
    <row r="2011" spans="2:2" x14ac:dyDescent="0.2">
      <c r="B2011" s="3"/>
    </row>
    <row r="2012" spans="2:2" x14ac:dyDescent="0.2">
      <c r="B2012" s="3"/>
    </row>
    <row r="2013" spans="2:2" x14ac:dyDescent="0.2">
      <c r="B2013" s="3"/>
    </row>
    <row r="2014" spans="2:2" x14ac:dyDescent="0.2">
      <c r="B2014" s="3"/>
    </row>
    <row r="2015" spans="2:2" x14ac:dyDescent="0.2">
      <c r="B2015" s="3"/>
    </row>
    <row r="2016" spans="2:2" x14ac:dyDescent="0.2">
      <c r="B2016" s="3"/>
    </row>
    <row r="2017" spans="2:2" x14ac:dyDescent="0.2">
      <c r="B2017" s="3"/>
    </row>
    <row r="2018" spans="2:2" x14ac:dyDescent="0.2">
      <c r="B2018" s="3"/>
    </row>
    <row r="2019" spans="2:2" x14ac:dyDescent="0.2">
      <c r="B2019" s="3"/>
    </row>
    <row r="2020" spans="2:2" x14ac:dyDescent="0.2">
      <c r="B2020" s="3"/>
    </row>
    <row r="2021" spans="2:2" x14ac:dyDescent="0.2">
      <c r="B2021" s="3"/>
    </row>
    <row r="2022" spans="2:2" x14ac:dyDescent="0.2">
      <c r="B2022" s="3"/>
    </row>
    <row r="2023" spans="2:2" x14ac:dyDescent="0.2">
      <c r="B2023" s="3"/>
    </row>
    <row r="2024" spans="2:2" x14ac:dyDescent="0.2">
      <c r="B2024" s="3"/>
    </row>
    <row r="2025" spans="2:2" x14ac:dyDescent="0.2">
      <c r="B2025" s="3"/>
    </row>
    <row r="2026" spans="2:2" x14ac:dyDescent="0.2">
      <c r="B2026" s="3"/>
    </row>
    <row r="2027" spans="2:2" x14ac:dyDescent="0.2">
      <c r="B2027" s="3"/>
    </row>
    <row r="2028" spans="2:2" x14ac:dyDescent="0.2">
      <c r="B2028" s="3"/>
    </row>
    <row r="2029" spans="2:2" x14ac:dyDescent="0.2">
      <c r="B2029" s="3"/>
    </row>
    <row r="2030" spans="2:2" x14ac:dyDescent="0.2">
      <c r="B2030" s="3"/>
    </row>
    <row r="2031" spans="2:2" x14ac:dyDescent="0.2">
      <c r="B2031" s="3"/>
    </row>
    <row r="2032" spans="2:2" x14ac:dyDescent="0.2">
      <c r="B2032" s="3"/>
    </row>
    <row r="2033" spans="2:2" x14ac:dyDescent="0.2">
      <c r="B2033" s="3"/>
    </row>
    <row r="2034" spans="2:2" x14ac:dyDescent="0.2">
      <c r="B2034" s="3"/>
    </row>
    <row r="2035" spans="2:2" x14ac:dyDescent="0.2">
      <c r="B2035" s="3"/>
    </row>
    <row r="2036" spans="2:2" x14ac:dyDescent="0.2">
      <c r="B2036" s="3"/>
    </row>
    <row r="2037" spans="2:2" x14ac:dyDescent="0.2">
      <c r="B2037" s="3"/>
    </row>
    <row r="2038" spans="2:2" x14ac:dyDescent="0.2">
      <c r="B2038" s="3"/>
    </row>
    <row r="2039" spans="2:2" x14ac:dyDescent="0.2">
      <c r="B2039" s="3"/>
    </row>
    <row r="2040" spans="2:2" x14ac:dyDescent="0.2">
      <c r="B2040" s="3"/>
    </row>
    <row r="2041" spans="2:2" x14ac:dyDescent="0.2">
      <c r="B2041" s="3"/>
    </row>
    <row r="2042" spans="2:2" x14ac:dyDescent="0.2">
      <c r="B2042" s="3"/>
    </row>
    <row r="2043" spans="2:2" x14ac:dyDescent="0.2">
      <c r="B2043" s="3"/>
    </row>
    <row r="2044" spans="2:2" x14ac:dyDescent="0.2">
      <c r="B2044" s="3"/>
    </row>
    <row r="2045" spans="2:2" x14ac:dyDescent="0.2">
      <c r="B2045" s="3"/>
    </row>
    <row r="2046" spans="2:2" x14ac:dyDescent="0.2">
      <c r="B2046" s="3"/>
    </row>
    <row r="2047" spans="2:2" x14ac:dyDescent="0.2">
      <c r="B2047" s="3"/>
    </row>
    <row r="2048" spans="2:2" x14ac:dyDescent="0.2">
      <c r="B2048" s="3"/>
    </row>
    <row r="2049" spans="2:2" x14ac:dyDescent="0.2">
      <c r="B2049" s="3"/>
    </row>
    <row r="2050" spans="2:2" x14ac:dyDescent="0.2">
      <c r="B2050" s="3"/>
    </row>
    <row r="2051" spans="2:2" x14ac:dyDescent="0.2">
      <c r="B2051" s="3"/>
    </row>
    <row r="2052" spans="2:2" x14ac:dyDescent="0.2">
      <c r="B2052" s="3"/>
    </row>
    <row r="2053" spans="2:2" x14ac:dyDescent="0.2">
      <c r="B2053" s="3"/>
    </row>
    <row r="2054" spans="2:2" x14ac:dyDescent="0.2">
      <c r="B2054" s="3"/>
    </row>
    <row r="2055" spans="2:2" x14ac:dyDescent="0.2">
      <c r="B2055" s="3"/>
    </row>
    <row r="2056" spans="2:2" x14ac:dyDescent="0.2">
      <c r="B2056" s="3"/>
    </row>
    <row r="2057" spans="2:2" x14ac:dyDescent="0.2">
      <c r="B2057" s="3"/>
    </row>
    <row r="2058" spans="2:2" x14ac:dyDescent="0.2">
      <c r="B2058" s="3"/>
    </row>
    <row r="2059" spans="2:2" x14ac:dyDescent="0.2">
      <c r="B2059" s="3"/>
    </row>
    <row r="2060" spans="2:2" x14ac:dyDescent="0.2">
      <c r="B2060" s="3"/>
    </row>
    <row r="2061" spans="2:2" x14ac:dyDescent="0.2">
      <c r="B2061" s="3"/>
    </row>
    <row r="2062" spans="2:2" x14ac:dyDescent="0.2">
      <c r="B2062" s="3"/>
    </row>
    <row r="2063" spans="2:2" x14ac:dyDescent="0.2">
      <c r="B2063" s="3"/>
    </row>
    <row r="2064" spans="2:2" x14ac:dyDescent="0.2">
      <c r="B2064" s="3"/>
    </row>
    <row r="2065" spans="2:2" x14ac:dyDescent="0.2">
      <c r="B2065" s="3"/>
    </row>
    <row r="2066" spans="2:2" x14ac:dyDescent="0.2">
      <c r="B2066" s="3"/>
    </row>
    <row r="2067" spans="2:2" x14ac:dyDescent="0.2">
      <c r="B2067" s="3"/>
    </row>
    <row r="2068" spans="2:2" x14ac:dyDescent="0.2">
      <c r="B2068" s="3"/>
    </row>
    <row r="2069" spans="2:2" x14ac:dyDescent="0.2">
      <c r="B2069" s="3"/>
    </row>
    <row r="2070" spans="2:2" x14ac:dyDescent="0.2">
      <c r="B2070" s="3"/>
    </row>
    <row r="2071" spans="2:2" x14ac:dyDescent="0.2">
      <c r="B2071" s="3"/>
    </row>
    <row r="2072" spans="2:2" x14ac:dyDescent="0.2">
      <c r="B2072" s="3"/>
    </row>
    <row r="2073" spans="2:2" x14ac:dyDescent="0.2">
      <c r="B2073" s="3"/>
    </row>
    <row r="2074" spans="2:2" x14ac:dyDescent="0.2">
      <c r="B2074" s="3"/>
    </row>
    <row r="2075" spans="2:2" x14ac:dyDescent="0.2">
      <c r="B2075" s="3"/>
    </row>
    <row r="2076" spans="2:2" x14ac:dyDescent="0.2">
      <c r="B2076" s="3"/>
    </row>
    <row r="2077" spans="2:2" x14ac:dyDescent="0.2">
      <c r="B2077" s="3"/>
    </row>
    <row r="2078" spans="2:2" x14ac:dyDescent="0.2">
      <c r="B2078" s="3"/>
    </row>
    <row r="2079" spans="2:2" x14ac:dyDescent="0.2">
      <c r="B2079" s="3"/>
    </row>
    <row r="2080" spans="2:2" x14ac:dyDescent="0.2">
      <c r="B2080" s="3"/>
    </row>
    <row r="2081" spans="2:2" x14ac:dyDescent="0.2">
      <c r="B2081" s="3"/>
    </row>
    <row r="2082" spans="2:2" x14ac:dyDescent="0.2">
      <c r="B2082" s="3"/>
    </row>
    <row r="2083" spans="2:2" x14ac:dyDescent="0.2">
      <c r="B2083" s="3"/>
    </row>
    <row r="2084" spans="2:2" x14ac:dyDescent="0.2">
      <c r="B2084" s="3"/>
    </row>
    <row r="2085" spans="2:2" x14ac:dyDescent="0.2">
      <c r="B2085" s="3"/>
    </row>
    <row r="2086" spans="2:2" x14ac:dyDescent="0.2">
      <c r="B2086" s="3"/>
    </row>
    <row r="2087" spans="2:2" x14ac:dyDescent="0.2">
      <c r="B2087" s="3"/>
    </row>
    <row r="2088" spans="2:2" x14ac:dyDescent="0.2">
      <c r="B2088" s="3"/>
    </row>
    <row r="2089" spans="2:2" x14ac:dyDescent="0.2">
      <c r="B2089" s="3"/>
    </row>
    <row r="2090" spans="2:2" x14ac:dyDescent="0.2">
      <c r="B2090" s="3"/>
    </row>
    <row r="2091" spans="2:2" x14ac:dyDescent="0.2">
      <c r="B2091" s="3"/>
    </row>
    <row r="2092" spans="2:2" x14ac:dyDescent="0.2">
      <c r="B2092" s="3"/>
    </row>
    <row r="2093" spans="2:2" x14ac:dyDescent="0.2">
      <c r="B2093" s="3"/>
    </row>
    <row r="2094" spans="2:2" x14ac:dyDescent="0.2">
      <c r="B2094" s="3"/>
    </row>
    <row r="2095" spans="2:2" x14ac:dyDescent="0.2">
      <c r="B2095" s="3"/>
    </row>
    <row r="2096" spans="2:2" x14ac:dyDescent="0.2">
      <c r="B2096" s="3"/>
    </row>
    <row r="2097" spans="2:2" x14ac:dyDescent="0.2">
      <c r="B2097" s="3"/>
    </row>
    <row r="2098" spans="2:2" x14ac:dyDescent="0.2">
      <c r="B2098" s="3"/>
    </row>
    <row r="2099" spans="2:2" x14ac:dyDescent="0.2">
      <c r="B2099" s="3"/>
    </row>
    <row r="2100" spans="2:2" x14ac:dyDescent="0.2">
      <c r="B2100" s="3"/>
    </row>
    <row r="2101" spans="2:2" x14ac:dyDescent="0.2">
      <c r="B2101" s="3"/>
    </row>
    <row r="2102" spans="2:2" x14ac:dyDescent="0.2">
      <c r="B2102" s="3"/>
    </row>
    <row r="2103" spans="2:2" x14ac:dyDescent="0.2">
      <c r="B2103" s="3"/>
    </row>
    <row r="2104" spans="2:2" x14ac:dyDescent="0.2">
      <c r="B2104" s="3"/>
    </row>
    <row r="2105" spans="2:2" x14ac:dyDescent="0.2">
      <c r="B2105" s="3"/>
    </row>
    <row r="2106" spans="2:2" x14ac:dyDescent="0.2">
      <c r="B2106" s="3"/>
    </row>
    <row r="2107" spans="2:2" x14ac:dyDescent="0.2">
      <c r="B2107" s="3"/>
    </row>
    <row r="2108" spans="2:2" x14ac:dyDescent="0.2">
      <c r="B2108" s="3"/>
    </row>
    <row r="2109" spans="2:2" x14ac:dyDescent="0.2">
      <c r="B2109" s="3"/>
    </row>
    <row r="2110" spans="2:2" x14ac:dyDescent="0.2">
      <c r="B2110" s="3"/>
    </row>
    <row r="2111" spans="2:2" x14ac:dyDescent="0.2">
      <c r="B2111" s="3"/>
    </row>
    <row r="2112" spans="2:2" x14ac:dyDescent="0.2">
      <c r="B2112" s="3"/>
    </row>
    <row r="2113" spans="2:2" x14ac:dyDescent="0.2">
      <c r="B2113" s="3"/>
    </row>
    <row r="2114" spans="2:2" x14ac:dyDescent="0.2">
      <c r="B2114" s="3"/>
    </row>
    <row r="2115" spans="2:2" x14ac:dyDescent="0.2">
      <c r="B2115" s="3"/>
    </row>
    <row r="2116" spans="2:2" x14ac:dyDescent="0.2">
      <c r="B2116" s="3"/>
    </row>
    <row r="2117" spans="2:2" x14ac:dyDescent="0.2">
      <c r="B2117" s="3"/>
    </row>
    <row r="2118" spans="2:2" x14ac:dyDescent="0.2">
      <c r="B2118" s="3"/>
    </row>
    <row r="2119" spans="2:2" x14ac:dyDescent="0.2">
      <c r="B2119" s="3"/>
    </row>
    <row r="2120" spans="2:2" x14ac:dyDescent="0.2">
      <c r="B2120" s="3"/>
    </row>
    <row r="2121" spans="2:2" x14ac:dyDescent="0.2">
      <c r="B2121" s="3"/>
    </row>
    <row r="2122" spans="2:2" x14ac:dyDescent="0.2">
      <c r="B2122" s="3"/>
    </row>
    <row r="2123" spans="2:2" x14ac:dyDescent="0.2">
      <c r="B2123" s="3"/>
    </row>
    <row r="2124" spans="2:2" x14ac:dyDescent="0.2">
      <c r="B2124" s="3"/>
    </row>
    <row r="2125" spans="2:2" x14ac:dyDescent="0.2">
      <c r="B2125" s="3"/>
    </row>
    <row r="2126" spans="2:2" x14ac:dyDescent="0.2">
      <c r="B2126" s="3"/>
    </row>
    <row r="2127" spans="2:2" x14ac:dyDescent="0.2">
      <c r="B2127" s="3"/>
    </row>
    <row r="2128" spans="2:2" x14ac:dyDescent="0.2">
      <c r="B2128" s="3"/>
    </row>
    <row r="2129" spans="2:2" x14ac:dyDescent="0.2">
      <c r="B2129" s="3"/>
    </row>
    <row r="2130" spans="2:2" x14ac:dyDescent="0.2">
      <c r="B2130" s="3"/>
    </row>
    <row r="2131" spans="2:2" x14ac:dyDescent="0.2">
      <c r="B2131" s="3"/>
    </row>
    <row r="2132" spans="2:2" x14ac:dyDescent="0.2">
      <c r="B2132" s="3"/>
    </row>
    <row r="2133" spans="2:2" x14ac:dyDescent="0.2">
      <c r="B2133" s="3"/>
    </row>
    <row r="2134" spans="2:2" x14ac:dyDescent="0.2">
      <c r="B2134" s="3"/>
    </row>
    <row r="2135" spans="2:2" x14ac:dyDescent="0.2">
      <c r="B2135" s="3"/>
    </row>
    <row r="2136" spans="2:2" x14ac:dyDescent="0.2">
      <c r="B2136" s="3"/>
    </row>
    <row r="2137" spans="2:2" x14ac:dyDescent="0.2">
      <c r="B2137" s="3"/>
    </row>
    <row r="2138" spans="2:2" x14ac:dyDescent="0.2">
      <c r="B2138" s="3"/>
    </row>
    <row r="2139" spans="2:2" x14ac:dyDescent="0.2">
      <c r="B2139" s="3"/>
    </row>
    <row r="2140" spans="2:2" x14ac:dyDescent="0.2">
      <c r="B2140" s="3"/>
    </row>
    <row r="2141" spans="2:2" x14ac:dyDescent="0.2">
      <c r="B2141" s="3"/>
    </row>
    <row r="2142" spans="2:2" x14ac:dyDescent="0.2">
      <c r="B2142" s="3"/>
    </row>
    <row r="2143" spans="2:2" x14ac:dyDescent="0.2">
      <c r="B2143" s="3"/>
    </row>
    <row r="2144" spans="2:2" x14ac:dyDescent="0.2">
      <c r="B2144" s="3"/>
    </row>
    <row r="2145" spans="2:2" x14ac:dyDescent="0.2">
      <c r="B2145" s="3"/>
    </row>
    <row r="2146" spans="2:2" x14ac:dyDescent="0.2">
      <c r="B2146" s="3"/>
    </row>
    <row r="2147" spans="2:2" x14ac:dyDescent="0.2">
      <c r="B2147" s="3"/>
    </row>
    <row r="2148" spans="2:2" x14ac:dyDescent="0.2">
      <c r="B2148" s="3"/>
    </row>
    <row r="2149" spans="2:2" x14ac:dyDescent="0.2">
      <c r="B2149" s="3"/>
    </row>
    <row r="2150" spans="2:2" x14ac:dyDescent="0.2">
      <c r="B2150" s="3"/>
    </row>
    <row r="2151" spans="2:2" x14ac:dyDescent="0.2">
      <c r="B2151" s="3"/>
    </row>
    <row r="2152" spans="2:2" x14ac:dyDescent="0.2">
      <c r="B2152" s="3"/>
    </row>
    <row r="2153" spans="2:2" x14ac:dyDescent="0.2">
      <c r="B2153" s="3"/>
    </row>
    <row r="2154" spans="2:2" x14ac:dyDescent="0.2">
      <c r="B2154" s="3"/>
    </row>
    <row r="2155" spans="2:2" x14ac:dyDescent="0.2">
      <c r="B2155" s="3"/>
    </row>
    <row r="2156" spans="2:2" x14ac:dyDescent="0.2">
      <c r="B2156" s="3"/>
    </row>
    <row r="2157" spans="2:2" x14ac:dyDescent="0.2">
      <c r="B2157" s="3"/>
    </row>
    <row r="2158" spans="2:2" x14ac:dyDescent="0.2">
      <c r="B2158" s="3"/>
    </row>
    <row r="2159" spans="2:2" x14ac:dyDescent="0.2">
      <c r="B2159" s="3"/>
    </row>
    <row r="2160" spans="2:2" x14ac:dyDescent="0.2">
      <c r="B2160" s="3"/>
    </row>
    <row r="2161" spans="2:2" x14ac:dyDescent="0.2">
      <c r="B2161" s="3"/>
    </row>
    <row r="2162" spans="2:2" x14ac:dyDescent="0.2">
      <c r="B2162" s="3"/>
    </row>
    <row r="2163" spans="2:2" x14ac:dyDescent="0.2">
      <c r="B2163" s="3"/>
    </row>
    <row r="2164" spans="2:2" x14ac:dyDescent="0.2">
      <c r="B2164" s="3"/>
    </row>
    <row r="2165" spans="2:2" x14ac:dyDescent="0.2">
      <c r="B2165" s="3"/>
    </row>
    <row r="2166" spans="2:2" x14ac:dyDescent="0.2">
      <c r="B2166" s="3"/>
    </row>
    <row r="2167" spans="2:2" x14ac:dyDescent="0.2">
      <c r="B2167" s="3"/>
    </row>
    <row r="2168" spans="2:2" x14ac:dyDescent="0.2">
      <c r="B2168" s="3"/>
    </row>
    <row r="2169" spans="2:2" x14ac:dyDescent="0.2">
      <c r="B2169" s="3"/>
    </row>
    <row r="2170" spans="2:2" x14ac:dyDescent="0.2">
      <c r="B2170" s="3"/>
    </row>
    <row r="2171" spans="2:2" x14ac:dyDescent="0.2">
      <c r="B2171" s="3"/>
    </row>
    <row r="2172" spans="2:2" x14ac:dyDescent="0.2">
      <c r="B2172" s="3"/>
    </row>
    <row r="2173" spans="2:2" x14ac:dyDescent="0.2">
      <c r="B2173" s="3"/>
    </row>
    <row r="2174" spans="2:2" x14ac:dyDescent="0.2">
      <c r="B2174" s="3"/>
    </row>
    <row r="2175" spans="2:2" x14ac:dyDescent="0.2">
      <c r="B2175" s="3"/>
    </row>
    <row r="2176" spans="2:2" x14ac:dyDescent="0.2">
      <c r="B2176" s="3"/>
    </row>
    <row r="2177" spans="2:2" x14ac:dyDescent="0.2">
      <c r="B2177" s="3"/>
    </row>
    <row r="2178" spans="2:2" x14ac:dyDescent="0.2">
      <c r="B2178" s="3"/>
    </row>
    <row r="2179" spans="2:2" x14ac:dyDescent="0.2">
      <c r="B2179" s="3"/>
    </row>
    <row r="2180" spans="2:2" x14ac:dyDescent="0.2">
      <c r="B2180" s="3"/>
    </row>
    <row r="2181" spans="2:2" x14ac:dyDescent="0.2">
      <c r="B2181" s="3"/>
    </row>
    <row r="2182" spans="2:2" x14ac:dyDescent="0.2">
      <c r="B2182" s="3"/>
    </row>
    <row r="2183" spans="2:2" x14ac:dyDescent="0.2">
      <c r="B2183" s="3"/>
    </row>
    <row r="2184" spans="2:2" x14ac:dyDescent="0.2">
      <c r="B2184" s="3"/>
    </row>
    <row r="2185" spans="2:2" x14ac:dyDescent="0.2">
      <c r="B2185" s="3"/>
    </row>
    <row r="2186" spans="2:2" x14ac:dyDescent="0.2">
      <c r="B2186" s="3"/>
    </row>
    <row r="2187" spans="2:2" x14ac:dyDescent="0.2">
      <c r="B2187" s="3"/>
    </row>
    <row r="2188" spans="2:2" x14ac:dyDescent="0.2">
      <c r="B2188" s="3"/>
    </row>
    <row r="2189" spans="2:2" x14ac:dyDescent="0.2">
      <c r="B2189" s="3"/>
    </row>
    <row r="2190" spans="2:2" x14ac:dyDescent="0.2">
      <c r="B2190" s="3"/>
    </row>
    <row r="2191" spans="2:2" x14ac:dyDescent="0.2">
      <c r="B2191" s="3"/>
    </row>
    <row r="2192" spans="2:2" x14ac:dyDescent="0.2">
      <c r="B2192" s="3"/>
    </row>
    <row r="2193" spans="2:2" x14ac:dyDescent="0.2">
      <c r="B2193" s="3"/>
    </row>
    <row r="2194" spans="2:2" x14ac:dyDescent="0.2">
      <c r="B2194" s="3"/>
    </row>
    <row r="2195" spans="2:2" x14ac:dyDescent="0.2">
      <c r="B2195" s="3"/>
    </row>
    <row r="2196" spans="2:2" x14ac:dyDescent="0.2">
      <c r="B2196" s="3"/>
    </row>
    <row r="2197" spans="2:2" x14ac:dyDescent="0.2">
      <c r="B2197" s="3"/>
    </row>
    <row r="2198" spans="2:2" x14ac:dyDescent="0.2">
      <c r="B2198" s="3"/>
    </row>
    <row r="2199" spans="2:2" x14ac:dyDescent="0.2">
      <c r="B2199" s="3"/>
    </row>
    <row r="2200" spans="2:2" x14ac:dyDescent="0.2">
      <c r="B2200" s="3"/>
    </row>
    <row r="2201" spans="2:2" x14ac:dyDescent="0.2">
      <c r="B2201" s="3"/>
    </row>
    <row r="2202" spans="2:2" x14ac:dyDescent="0.2">
      <c r="B2202" s="3"/>
    </row>
    <row r="2203" spans="2:2" x14ac:dyDescent="0.2">
      <c r="B2203" s="3"/>
    </row>
    <row r="2204" spans="2:2" x14ac:dyDescent="0.2">
      <c r="B2204" s="3"/>
    </row>
    <row r="2205" spans="2:2" x14ac:dyDescent="0.2">
      <c r="B2205" s="3"/>
    </row>
    <row r="2206" spans="2:2" x14ac:dyDescent="0.2">
      <c r="B2206" s="3"/>
    </row>
    <row r="2207" spans="2:2" x14ac:dyDescent="0.2">
      <c r="B2207" s="3"/>
    </row>
    <row r="2208" spans="2:2" x14ac:dyDescent="0.2">
      <c r="B2208" s="3"/>
    </row>
    <row r="2209" spans="2:2" x14ac:dyDescent="0.2">
      <c r="B2209" s="3"/>
    </row>
    <row r="2210" spans="2:2" x14ac:dyDescent="0.2">
      <c r="B2210" s="3"/>
    </row>
    <row r="2211" spans="2:2" x14ac:dyDescent="0.2">
      <c r="B2211" s="3"/>
    </row>
    <row r="2212" spans="2:2" x14ac:dyDescent="0.2">
      <c r="B2212" s="3"/>
    </row>
    <row r="2213" spans="2:2" x14ac:dyDescent="0.2">
      <c r="B2213" s="3"/>
    </row>
    <row r="2214" spans="2:2" x14ac:dyDescent="0.2">
      <c r="B2214" s="3"/>
    </row>
    <row r="2215" spans="2:2" x14ac:dyDescent="0.2">
      <c r="B2215" s="3"/>
    </row>
    <row r="2216" spans="2:2" x14ac:dyDescent="0.2">
      <c r="B2216" s="3"/>
    </row>
    <row r="2217" spans="2:2" x14ac:dyDescent="0.2">
      <c r="B2217" s="3"/>
    </row>
    <row r="2218" spans="2:2" x14ac:dyDescent="0.2">
      <c r="B2218" s="3"/>
    </row>
    <row r="2219" spans="2:2" x14ac:dyDescent="0.2">
      <c r="B2219" s="3"/>
    </row>
    <row r="2220" spans="2:2" x14ac:dyDescent="0.2">
      <c r="B2220" s="3"/>
    </row>
    <row r="2221" spans="2:2" x14ac:dyDescent="0.2">
      <c r="B2221" s="3"/>
    </row>
    <row r="2222" spans="2:2" x14ac:dyDescent="0.2">
      <c r="B2222" s="3"/>
    </row>
    <row r="2223" spans="2:2" x14ac:dyDescent="0.2">
      <c r="B2223" s="3"/>
    </row>
    <row r="2224" spans="2:2" x14ac:dyDescent="0.2">
      <c r="B2224" s="3"/>
    </row>
    <row r="2225" spans="2:2" x14ac:dyDescent="0.2">
      <c r="B2225" s="3"/>
    </row>
    <row r="2226" spans="2:2" x14ac:dyDescent="0.2">
      <c r="B2226" s="3"/>
    </row>
    <row r="2227" spans="2:2" x14ac:dyDescent="0.2">
      <c r="B2227" s="3"/>
    </row>
    <row r="2228" spans="2:2" x14ac:dyDescent="0.2">
      <c r="B2228" s="3"/>
    </row>
    <row r="2229" spans="2:2" x14ac:dyDescent="0.2">
      <c r="B2229" s="3"/>
    </row>
    <row r="2230" spans="2:2" x14ac:dyDescent="0.2">
      <c r="B2230" s="3"/>
    </row>
    <row r="2231" spans="2:2" x14ac:dyDescent="0.2">
      <c r="B2231" s="3"/>
    </row>
    <row r="2232" spans="2:2" x14ac:dyDescent="0.2">
      <c r="B2232" s="3"/>
    </row>
    <row r="2233" spans="2:2" x14ac:dyDescent="0.2">
      <c r="B2233" s="3"/>
    </row>
    <row r="2234" spans="2:2" x14ac:dyDescent="0.2">
      <c r="B2234" s="3"/>
    </row>
    <row r="2235" spans="2:2" x14ac:dyDescent="0.2">
      <c r="B2235" s="3"/>
    </row>
    <row r="2236" spans="2:2" x14ac:dyDescent="0.2">
      <c r="B2236" s="3"/>
    </row>
    <row r="2237" spans="2:2" x14ac:dyDescent="0.2">
      <c r="B2237" s="3"/>
    </row>
    <row r="2238" spans="2:2" x14ac:dyDescent="0.2">
      <c r="B2238" s="3"/>
    </row>
    <row r="2239" spans="2:2" x14ac:dyDescent="0.2">
      <c r="B2239" s="3"/>
    </row>
    <row r="2240" spans="2:2" x14ac:dyDescent="0.2">
      <c r="B2240" s="3"/>
    </row>
    <row r="2241" spans="2:2" x14ac:dyDescent="0.2">
      <c r="B2241" s="3"/>
    </row>
    <row r="2242" spans="2:2" x14ac:dyDescent="0.2">
      <c r="B2242" s="3"/>
    </row>
    <row r="2243" spans="2:2" x14ac:dyDescent="0.2">
      <c r="B2243" s="3"/>
    </row>
    <row r="2244" spans="2:2" x14ac:dyDescent="0.2">
      <c r="B2244" s="3"/>
    </row>
    <row r="2245" spans="2:2" x14ac:dyDescent="0.2">
      <c r="B2245" s="3"/>
    </row>
    <row r="2246" spans="2:2" x14ac:dyDescent="0.2">
      <c r="B2246" s="3"/>
    </row>
    <row r="2247" spans="2:2" x14ac:dyDescent="0.2">
      <c r="B2247" s="3"/>
    </row>
    <row r="2248" spans="2:2" x14ac:dyDescent="0.2">
      <c r="B2248" s="3"/>
    </row>
    <row r="2249" spans="2:2" x14ac:dyDescent="0.2">
      <c r="B2249" s="3"/>
    </row>
    <row r="2250" spans="2:2" x14ac:dyDescent="0.2">
      <c r="B2250" s="3"/>
    </row>
    <row r="2251" spans="2:2" x14ac:dyDescent="0.2">
      <c r="B2251" s="3"/>
    </row>
    <row r="2252" spans="2:2" x14ac:dyDescent="0.2">
      <c r="B2252" s="3"/>
    </row>
    <row r="2253" spans="2:2" x14ac:dyDescent="0.2">
      <c r="B2253" s="3"/>
    </row>
    <row r="2254" spans="2:2" x14ac:dyDescent="0.2">
      <c r="B2254" s="3"/>
    </row>
    <row r="2255" spans="2:2" x14ac:dyDescent="0.2">
      <c r="B2255" s="3"/>
    </row>
    <row r="2256" spans="2:2" x14ac:dyDescent="0.2">
      <c r="B2256" s="3"/>
    </row>
    <row r="2257" spans="2:2" x14ac:dyDescent="0.2">
      <c r="B2257" s="3"/>
    </row>
    <row r="2258" spans="2:2" x14ac:dyDescent="0.2">
      <c r="B2258" s="3"/>
    </row>
    <row r="2259" spans="2:2" x14ac:dyDescent="0.2">
      <c r="B2259" s="3"/>
    </row>
    <row r="2260" spans="2:2" x14ac:dyDescent="0.2">
      <c r="B2260" s="3"/>
    </row>
    <row r="2261" spans="2:2" x14ac:dyDescent="0.2">
      <c r="B2261" s="3"/>
    </row>
    <row r="2262" spans="2:2" x14ac:dyDescent="0.2">
      <c r="B2262" s="3"/>
    </row>
    <row r="2263" spans="2:2" x14ac:dyDescent="0.2">
      <c r="B2263" s="3"/>
    </row>
    <row r="2264" spans="2:2" x14ac:dyDescent="0.2">
      <c r="B2264" s="3"/>
    </row>
    <row r="2265" spans="2:2" x14ac:dyDescent="0.2">
      <c r="B2265" s="3"/>
    </row>
    <row r="2266" spans="2:2" x14ac:dyDescent="0.2">
      <c r="B2266" s="3"/>
    </row>
    <row r="2267" spans="2:2" x14ac:dyDescent="0.2">
      <c r="B2267" s="3"/>
    </row>
    <row r="2268" spans="2:2" x14ac:dyDescent="0.2">
      <c r="B2268" s="3"/>
    </row>
    <row r="2269" spans="2:2" x14ac:dyDescent="0.2">
      <c r="B2269" s="3"/>
    </row>
    <row r="2270" spans="2:2" x14ac:dyDescent="0.2">
      <c r="B2270" s="3"/>
    </row>
    <row r="2271" spans="2:2" x14ac:dyDescent="0.2">
      <c r="B2271" s="3"/>
    </row>
    <row r="2272" spans="2:2" x14ac:dyDescent="0.2">
      <c r="B2272" s="3"/>
    </row>
    <row r="2273" spans="2:2" x14ac:dyDescent="0.2">
      <c r="B2273" s="3"/>
    </row>
    <row r="2274" spans="2:2" x14ac:dyDescent="0.2">
      <c r="B2274" s="3"/>
    </row>
    <row r="2275" spans="2:2" x14ac:dyDescent="0.2">
      <c r="B2275" s="3"/>
    </row>
    <row r="2276" spans="2:2" x14ac:dyDescent="0.2">
      <c r="B2276" s="3"/>
    </row>
    <row r="2277" spans="2:2" x14ac:dyDescent="0.2">
      <c r="B2277" s="3"/>
    </row>
    <row r="2278" spans="2:2" x14ac:dyDescent="0.2">
      <c r="B2278" s="3"/>
    </row>
    <row r="2279" spans="2:2" x14ac:dyDescent="0.2">
      <c r="B2279" s="3"/>
    </row>
    <row r="2280" spans="2:2" x14ac:dyDescent="0.2">
      <c r="B2280" s="3"/>
    </row>
    <row r="2281" spans="2:2" x14ac:dyDescent="0.2">
      <c r="B2281" s="3"/>
    </row>
    <row r="2282" spans="2:2" x14ac:dyDescent="0.2">
      <c r="B2282" s="3"/>
    </row>
    <row r="2283" spans="2:2" x14ac:dyDescent="0.2">
      <c r="B2283" s="3"/>
    </row>
    <row r="2284" spans="2:2" x14ac:dyDescent="0.2">
      <c r="B2284" s="3"/>
    </row>
    <row r="2285" spans="2:2" x14ac:dyDescent="0.2">
      <c r="B2285" s="3"/>
    </row>
    <row r="2286" spans="2:2" x14ac:dyDescent="0.2">
      <c r="B2286" s="3"/>
    </row>
    <row r="2287" spans="2:2" x14ac:dyDescent="0.2">
      <c r="B2287" s="3"/>
    </row>
    <row r="2288" spans="2:2" x14ac:dyDescent="0.2">
      <c r="B2288" s="3"/>
    </row>
    <row r="2289" spans="2:2" x14ac:dyDescent="0.2">
      <c r="B2289" s="3"/>
    </row>
    <row r="2290" spans="2:2" x14ac:dyDescent="0.2">
      <c r="B2290" s="3"/>
    </row>
    <row r="2291" spans="2:2" x14ac:dyDescent="0.2">
      <c r="B2291" s="3"/>
    </row>
    <row r="2292" spans="2:2" x14ac:dyDescent="0.2">
      <c r="B2292" s="3"/>
    </row>
    <row r="2293" spans="2:2" x14ac:dyDescent="0.2">
      <c r="B2293" s="3"/>
    </row>
    <row r="2294" spans="2:2" x14ac:dyDescent="0.2">
      <c r="B2294" s="3"/>
    </row>
    <row r="2295" spans="2:2" x14ac:dyDescent="0.2">
      <c r="B2295" s="3"/>
    </row>
    <row r="2296" spans="2:2" x14ac:dyDescent="0.2">
      <c r="B2296" s="3"/>
    </row>
    <row r="2297" spans="2:2" x14ac:dyDescent="0.2">
      <c r="B2297" s="3"/>
    </row>
    <row r="2298" spans="2:2" x14ac:dyDescent="0.2">
      <c r="B2298" s="3"/>
    </row>
    <row r="2299" spans="2:2" x14ac:dyDescent="0.2">
      <c r="B2299" s="3"/>
    </row>
    <row r="2300" spans="2:2" x14ac:dyDescent="0.2">
      <c r="B2300" s="3"/>
    </row>
    <row r="2301" spans="2:2" x14ac:dyDescent="0.2">
      <c r="B2301" s="3"/>
    </row>
    <row r="2302" spans="2:2" x14ac:dyDescent="0.2">
      <c r="B2302" s="3"/>
    </row>
    <row r="2303" spans="2:2" x14ac:dyDescent="0.2">
      <c r="B2303" s="3"/>
    </row>
    <row r="2304" spans="2:2" x14ac:dyDescent="0.2">
      <c r="B2304" s="3"/>
    </row>
    <row r="2305" spans="2:2" x14ac:dyDescent="0.2">
      <c r="B2305" s="3"/>
    </row>
    <row r="2306" spans="2:2" x14ac:dyDescent="0.2">
      <c r="B2306" s="3"/>
    </row>
    <row r="2307" spans="2:2" x14ac:dyDescent="0.2">
      <c r="B2307" s="3"/>
    </row>
    <row r="2308" spans="2:2" x14ac:dyDescent="0.2">
      <c r="B2308" s="3"/>
    </row>
    <row r="2309" spans="2:2" x14ac:dyDescent="0.2">
      <c r="B2309" s="3"/>
    </row>
    <row r="2310" spans="2:2" x14ac:dyDescent="0.2">
      <c r="B2310" s="3"/>
    </row>
    <row r="2311" spans="2:2" x14ac:dyDescent="0.2">
      <c r="B2311" s="3"/>
    </row>
    <row r="2312" spans="2:2" x14ac:dyDescent="0.2">
      <c r="B2312" s="3"/>
    </row>
    <row r="2313" spans="2:2" x14ac:dyDescent="0.2">
      <c r="B2313" s="3"/>
    </row>
    <row r="2314" spans="2:2" x14ac:dyDescent="0.2">
      <c r="B2314" s="3"/>
    </row>
    <row r="2315" spans="2:2" x14ac:dyDescent="0.2">
      <c r="B2315" s="3"/>
    </row>
    <row r="2316" spans="2:2" x14ac:dyDescent="0.2">
      <c r="B2316" s="3"/>
    </row>
    <row r="2317" spans="2:2" x14ac:dyDescent="0.2">
      <c r="B2317" s="3"/>
    </row>
    <row r="2318" spans="2:2" x14ac:dyDescent="0.2">
      <c r="B2318" s="3"/>
    </row>
    <row r="2319" spans="2:2" x14ac:dyDescent="0.2">
      <c r="B2319" s="3"/>
    </row>
    <row r="2320" spans="2:2" x14ac:dyDescent="0.2">
      <c r="B2320" s="3"/>
    </row>
    <row r="2321" spans="2:2" x14ac:dyDescent="0.2">
      <c r="B2321" s="3"/>
    </row>
    <row r="2322" spans="2:2" x14ac:dyDescent="0.2">
      <c r="B2322" s="3"/>
    </row>
    <row r="2323" spans="2:2" x14ac:dyDescent="0.2">
      <c r="B2323" s="3"/>
    </row>
    <row r="2324" spans="2:2" x14ac:dyDescent="0.2">
      <c r="B2324" s="3"/>
    </row>
    <row r="2325" spans="2:2" x14ac:dyDescent="0.2">
      <c r="B2325" s="3"/>
    </row>
    <row r="2326" spans="2:2" x14ac:dyDescent="0.2">
      <c r="B2326" s="3"/>
    </row>
    <row r="2327" spans="2:2" x14ac:dyDescent="0.2">
      <c r="B2327" s="3"/>
    </row>
    <row r="2328" spans="2:2" x14ac:dyDescent="0.2">
      <c r="B2328" s="3"/>
    </row>
    <row r="2329" spans="2:2" x14ac:dyDescent="0.2">
      <c r="B2329" s="3"/>
    </row>
    <row r="2330" spans="2:2" x14ac:dyDescent="0.2">
      <c r="B2330" s="3"/>
    </row>
    <row r="2331" spans="2:2" x14ac:dyDescent="0.2">
      <c r="B2331" s="3"/>
    </row>
    <row r="2332" spans="2:2" x14ac:dyDescent="0.2">
      <c r="B2332" s="3"/>
    </row>
    <row r="2333" spans="2:2" x14ac:dyDescent="0.2">
      <c r="B2333" s="3"/>
    </row>
    <row r="2334" spans="2:2" x14ac:dyDescent="0.2">
      <c r="B2334" s="3"/>
    </row>
    <row r="2335" spans="2:2" x14ac:dyDescent="0.2">
      <c r="B2335" s="3"/>
    </row>
    <row r="2336" spans="2:2" x14ac:dyDescent="0.2">
      <c r="B2336" s="3"/>
    </row>
    <row r="2337" spans="2:2" x14ac:dyDescent="0.2">
      <c r="B2337" s="3"/>
    </row>
    <row r="2338" spans="2:2" x14ac:dyDescent="0.2">
      <c r="B2338" s="3"/>
    </row>
    <row r="2339" spans="2:2" x14ac:dyDescent="0.2">
      <c r="B2339" s="3"/>
    </row>
    <row r="2340" spans="2:2" x14ac:dyDescent="0.2">
      <c r="B2340" s="3"/>
    </row>
    <row r="2341" spans="2:2" x14ac:dyDescent="0.2">
      <c r="B2341" s="3"/>
    </row>
    <row r="2342" spans="2:2" x14ac:dyDescent="0.2">
      <c r="B2342" s="3"/>
    </row>
    <row r="2343" spans="2:2" x14ac:dyDescent="0.2">
      <c r="B2343" s="3"/>
    </row>
    <row r="2344" spans="2:2" x14ac:dyDescent="0.2">
      <c r="B2344" s="3"/>
    </row>
    <row r="2345" spans="2:2" x14ac:dyDescent="0.2">
      <c r="B2345" s="3"/>
    </row>
    <row r="2346" spans="2:2" x14ac:dyDescent="0.2">
      <c r="B2346" s="3"/>
    </row>
    <row r="2347" spans="2:2" x14ac:dyDescent="0.2">
      <c r="B2347" s="3"/>
    </row>
    <row r="2348" spans="2:2" x14ac:dyDescent="0.2">
      <c r="B2348" s="3"/>
    </row>
    <row r="2349" spans="2:2" x14ac:dyDescent="0.2">
      <c r="B2349" s="3"/>
    </row>
    <row r="2350" spans="2:2" x14ac:dyDescent="0.2">
      <c r="B2350" s="3"/>
    </row>
    <row r="2351" spans="2:2" x14ac:dyDescent="0.2">
      <c r="B2351" s="3"/>
    </row>
    <row r="2352" spans="2:2" x14ac:dyDescent="0.2">
      <c r="B2352" s="3"/>
    </row>
    <row r="2353" spans="2:2" x14ac:dyDescent="0.2">
      <c r="B2353" s="3"/>
    </row>
    <row r="2354" spans="2:2" x14ac:dyDescent="0.2">
      <c r="B2354" s="3"/>
    </row>
    <row r="2355" spans="2:2" x14ac:dyDescent="0.2">
      <c r="B2355" s="3"/>
    </row>
    <row r="2356" spans="2:2" x14ac:dyDescent="0.2">
      <c r="B2356" s="3"/>
    </row>
    <row r="2357" spans="2:2" x14ac:dyDescent="0.2">
      <c r="B2357" s="3"/>
    </row>
    <row r="2358" spans="2:2" x14ac:dyDescent="0.2">
      <c r="B2358" s="3"/>
    </row>
    <row r="2359" spans="2:2" x14ac:dyDescent="0.2">
      <c r="B2359" s="3"/>
    </row>
    <row r="2360" spans="2:2" x14ac:dyDescent="0.2">
      <c r="B2360" s="3"/>
    </row>
    <row r="2361" spans="2:2" x14ac:dyDescent="0.2">
      <c r="B2361" s="3"/>
    </row>
    <row r="2362" spans="2:2" x14ac:dyDescent="0.2">
      <c r="B2362" s="3"/>
    </row>
    <row r="2363" spans="2:2" x14ac:dyDescent="0.2">
      <c r="B2363" s="3"/>
    </row>
    <row r="2364" spans="2:2" x14ac:dyDescent="0.2">
      <c r="B2364" s="3"/>
    </row>
    <row r="2365" spans="2:2" x14ac:dyDescent="0.2">
      <c r="B2365" s="3"/>
    </row>
    <row r="2366" spans="2:2" x14ac:dyDescent="0.2">
      <c r="B2366" s="3"/>
    </row>
    <row r="2367" spans="2:2" x14ac:dyDescent="0.2">
      <c r="B2367" s="3"/>
    </row>
    <row r="2368" spans="2:2" x14ac:dyDescent="0.2">
      <c r="B2368" s="3"/>
    </row>
    <row r="2369" spans="2:2" x14ac:dyDescent="0.2">
      <c r="B2369" s="3"/>
    </row>
    <row r="2370" spans="2:2" x14ac:dyDescent="0.2">
      <c r="B2370" s="3"/>
    </row>
    <row r="2371" spans="2:2" x14ac:dyDescent="0.2">
      <c r="B2371" s="3"/>
    </row>
    <row r="2372" spans="2:2" x14ac:dyDescent="0.2">
      <c r="B2372" s="3"/>
    </row>
    <row r="2373" spans="2:2" x14ac:dyDescent="0.2">
      <c r="B2373" s="3"/>
    </row>
    <row r="2374" spans="2:2" x14ac:dyDescent="0.2">
      <c r="B2374" s="3"/>
    </row>
    <row r="2375" spans="2:2" x14ac:dyDescent="0.2">
      <c r="B2375" s="3"/>
    </row>
    <row r="2376" spans="2:2" x14ac:dyDescent="0.2">
      <c r="B2376" s="3"/>
    </row>
    <row r="2377" spans="2:2" x14ac:dyDescent="0.2">
      <c r="B2377" s="3"/>
    </row>
    <row r="2378" spans="2:2" x14ac:dyDescent="0.2">
      <c r="B2378" s="3"/>
    </row>
    <row r="2379" spans="2:2" x14ac:dyDescent="0.2">
      <c r="B2379" s="3"/>
    </row>
    <row r="2380" spans="2:2" x14ac:dyDescent="0.2">
      <c r="B2380" s="3"/>
    </row>
    <row r="2381" spans="2:2" x14ac:dyDescent="0.2">
      <c r="B2381" s="3"/>
    </row>
    <row r="2382" spans="2:2" x14ac:dyDescent="0.2">
      <c r="B2382" s="3"/>
    </row>
    <row r="2383" spans="2:2" x14ac:dyDescent="0.2">
      <c r="B2383" s="3"/>
    </row>
    <row r="2384" spans="2:2" x14ac:dyDescent="0.2">
      <c r="B2384" s="3"/>
    </row>
    <row r="2385" spans="2:2" x14ac:dyDescent="0.2">
      <c r="B2385" s="3"/>
    </row>
    <row r="2386" spans="2:2" x14ac:dyDescent="0.2">
      <c r="B2386" s="3"/>
    </row>
    <row r="2387" spans="2:2" x14ac:dyDescent="0.2">
      <c r="B2387" s="3"/>
    </row>
    <row r="2388" spans="2:2" x14ac:dyDescent="0.2">
      <c r="B2388" s="3"/>
    </row>
    <row r="2389" spans="2:2" x14ac:dyDescent="0.2">
      <c r="B2389" s="3"/>
    </row>
    <row r="2390" spans="2:2" x14ac:dyDescent="0.2">
      <c r="B2390" s="3"/>
    </row>
    <row r="2391" spans="2:2" x14ac:dyDescent="0.2">
      <c r="B2391" s="3"/>
    </row>
    <row r="2392" spans="2:2" x14ac:dyDescent="0.2">
      <c r="B2392" s="3"/>
    </row>
    <row r="2393" spans="2:2" x14ac:dyDescent="0.2">
      <c r="B2393" s="3"/>
    </row>
    <row r="2394" spans="2:2" x14ac:dyDescent="0.2">
      <c r="B2394" s="3"/>
    </row>
    <row r="2395" spans="2:2" x14ac:dyDescent="0.2">
      <c r="B2395" s="3"/>
    </row>
    <row r="2396" spans="2:2" x14ac:dyDescent="0.2">
      <c r="B2396" s="3"/>
    </row>
    <row r="2397" spans="2:2" x14ac:dyDescent="0.2">
      <c r="B2397" s="3"/>
    </row>
    <row r="2398" spans="2:2" x14ac:dyDescent="0.2">
      <c r="B2398" s="3"/>
    </row>
    <row r="2399" spans="2:2" x14ac:dyDescent="0.2">
      <c r="B2399" s="3"/>
    </row>
    <row r="2400" spans="2:2" x14ac:dyDescent="0.2">
      <c r="B2400" s="3"/>
    </row>
    <row r="2401" spans="2:2" x14ac:dyDescent="0.2">
      <c r="B2401" s="3"/>
    </row>
    <row r="2402" spans="2:2" x14ac:dyDescent="0.2">
      <c r="B2402" s="3"/>
    </row>
    <row r="2403" spans="2:2" x14ac:dyDescent="0.2">
      <c r="B2403" s="3"/>
    </row>
    <row r="2404" spans="2:2" x14ac:dyDescent="0.2">
      <c r="B2404" s="3"/>
    </row>
    <row r="2405" spans="2:2" x14ac:dyDescent="0.2">
      <c r="B2405" s="3"/>
    </row>
    <row r="2406" spans="2:2" x14ac:dyDescent="0.2">
      <c r="B2406" s="3"/>
    </row>
    <row r="2407" spans="2:2" x14ac:dyDescent="0.2">
      <c r="B2407" s="3"/>
    </row>
    <row r="2408" spans="2:2" x14ac:dyDescent="0.2">
      <c r="B2408" s="3"/>
    </row>
    <row r="2409" spans="2:2" x14ac:dyDescent="0.2">
      <c r="B2409" s="3"/>
    </row>
    <row r="2410" spans="2:2" x14ac:dyDescent="0.2">
      <c r="B2410" s="3"/>
    </row>
    <row r="2411" spans="2:2" x14ac:dyDescent="0.2">
      <c r="B2411" s="3"/>
    </row>
    <row r="2412" spans="2:2" x14ac:dyDescent="0.2">
      <c r="B2412" s="3"/>
    </row>
    <row r="2413" spans="2:2" x14ac:dyDescent="0.2">
      <c r="B2413" s="3"/>
    </row>
    <row r="2414" spans="2:2" x14ac:dyDescent="0.2">
      <c r="B2414" s="3"/>
    </row>
    <row r="2415" spans="2:2" x14ac:dyDescent="0.2">
      <c r="B2415" s="3"/>
    </row>
    <row r="2416" spans="2:2" x14ac:dyDescent="0.2">
      <c r="B2416" s="3"/>
    </row>
    <row r="2417" spans="2:2" x14ac:dyDescent="0.2">
      <c r="B2417" s="3"/>
    </row>
    <row r="2418" spans="2:2" x14ac:dyDescent="0.2">
      <c r="B2418" s="3"/>
    </row>
    <row r="2419" spans="2:2" x14ac:dyDescent="0.2">
      <c r="B2419" s="3"/>
    </row>
    <row r="2420" spans="2:2" x14ac:dyDescent="0.2">
      <c r="B2420" s="3"/>
    </row>
    <row r="2421" spans="2:2" x14ac:dyDescent="0.2">
      <c r="B2421" s="3"/>
    </row>
    <row r="2422" spans="2:2" x14ac:dyDescent="0.2">
      <c r="B2422" s="3"/>
    </row>
    <row r="2423" spans="2:2" x14ac:dyDescent="0.2">
      <c r="B2423" s="3"/>
    </row>
    <row r="2424" spans="2:2" x14ac:dyDescent="0.2">
      <c r="B2424" s="3"/>
    </row>
    <row r="2425" spans="2:2" x14ac:dyDescent="0.2">
      <c r="B2425" s="3"/>
    </row>
    <row r="2426" spans="2:2" x14ac:dyDescent="0.2">
      <c r="B2426" s="3"/>
    </row>
    <row r="2427" spans="2:2" x14ac:dyDescent="0.2">
      <c r="B2427" s="3"/>
    </row>
    <row r="2428" spans="2:2" x14ac:dyDescent="0.2">
      <c r="B2428" s="3"/>
    </row>
    <row r="2429" spans="2:2" x14ac:dyDescent="0.2">
      <c r="B2429" s="3"/>
    </row>
    <row r="2430" spans="2:2" x14ac:dyDescent="0.2">
      <c r="B2430" s="3"/>
    </row>
    <row r="2431" spans="2:2" x14ac:dyDescent="0.2">
      <c r="B2431" s="3"/>
    </row>
    <row r="2432" spans="2:2" x14ac:dyDescent="0.2">
      <c r="B2432" s="3"/>
    </row>
    <row r="2433" spans="2:2" x14ac:dyDescent="0.2">
      <c r="B2433" s="3"/>
    </row>
    <row r="2434" spans="2:2" x14ac:dyDescent="0.2">
      <c r="B2434" s="3"/>
    </row>
    <row r="2435" spans="2:2" x14ac:dyDescent="0.2">
      <c r="B2435" s="3"/>
    </row>
    <row r="2436" spans="2:2" x14ac:dyDescent="0.2">
      <c r="B2436" s="3"/>
    </row>
    <row r="2437" spans="2:2" x14ac:dyDescent="0.2">
      <c r="B2437" s="3"/>
    </row>
    <row r="2438" spans="2:2" x14ac:dyDescent="0.2">
      <c r="B2438" s="3"/>
    </row>
    <row r="2439" spans="2:2" x14ac:dyDescent="0.2">
      <c r="B2439" s="3"/>
    </row>
    <row r="2440" spans="2:2" x14ac:dyDescent="0.2">
      <c r="B2440" s="3"/>
    </row>
    <row r="2441" spans="2:2" x14ac:dyDescent="0.2">
      <c r="B2441" s="3"/>
    </row>
    <row r="2442" spans="2:2" x14ac:dyDescent="0.2">
      <c r="B2442" s="3"/>
    </row>
    <row r="2443" spans="2:2" x14ac:dyDescent="0.2">
      <c r="B2443" s="3"/>
    </row>
    <row r="2444" spans="2:2" x14ac:dyDescent="0.2">
      <c r="B2444" s="3"/>
    </row>
    <row r="2445" spans="2:2" x14ac:dyDescent="0.2">
      <c r="B2445" s="3"/>
    </row>
    <row r="2446" spans="2:2" x14ac:dyDescent="0.2">
      <c r="B2446" s="3"/>
    </row>
    <row r="2447" spans="2:2" x14ac:dyDescent="0.2">
      <c r="B2447" s="3"/>
    </row>
    <row r="2448" spans="2:2" x14ac:dyDescent="0.2">
      <c r="B2448" s="3"/>
    </row>
    <row r="2449" spans="2:2" x14ac:dyDescent="0.2">
      <c r="B2449" s="3"/>
    </row>
    <row r="2450" spans="2:2" x14ac:dyDescent="0.2">
      <c r="B2450" s="3"/>
    </row>
    <row r="2451" spans="2:2" x14ac:dyDescent="0.2">
      <c r="B2451" s="3"/>
    </row>
    <row r="2452" spans="2:2" x14ac:dyDescent="0.2">
      <c r="B2452" s="3"/>
    </row>
    <row r="2453" spans="2:2" x14ac:dyDescent="0.2">
      <c r="B2453" s="3"/>
    </row>
    <row r="2454" spans="2:2" x14ac:dyDescent="0.2">
      <c r="B2454" s="3"/>
    </row>
    <row r="2455" spans="2:2" x14ac:dyDescent="0.2">
      <c r="B2455" s="3"/>
    </row>
    <row r="2456" spans="2:2" x14ac:dyDescent="0.2">
      <c r="B2456" s="3"/>
    </row>
    <row r="2457" spans="2:2" x14ac:dyDescent="0.2">
      <c r="B2457" s="3"/>
    </row>
    <row r="2458" spans="2:2" x14ac:dyDescent="0.2">
      <c r="B2458" s="3"/>
    </row>
    <row r="2459" spans="2:2" x14ac:dyDescent="0.2">
      <c r="B2459" s="3"/>
    </row>
    <row r="2460" spans="2:2" x14ac:dyDescent="0.2">
      <c r="B2460" s="3"/>
    </row>
    <row r="2461" spans="2:2" x14ac:dyDescent="0.2">
      <c r="B2461" s="3"/>
    </row>
    <row r="2462" spans="2:2" x14ac:dyDescent="0.2">
      <c r="B2462" s="3"/>
    </row>
    <row r="2463" spans="2:2" x14ac:dyDescent="0.2">
      <c r="B2463" s="3"/>
    </row>
    <row r="2464" spans="2:2" x14ac:dyDescent="0.2">
      <c r="B2464" s="3"/>
    </row>
    <row r="2465" spans="2:2" x14ac:dyDescent="0.2">
      <c r="B2465" s="3"/>
    </row>
    <row r="2466" spans="2:2" x14ac:dyDescent="0.2">
      <c r="B2466" s="3"/>
    </row>
    <row r="2467" spans="2:2" x14ac:dyDescent="0.2">
      <c r="B2467" s="3"/>
    </row>
    <row r="2468" spans="2:2" x14ac:dyDescent="0.2">
      <c r="B2468" s="3"/>
    </row>
    <row r="2469" spans="2:2" x14ac:dyDescent="0.2">
      <c r="B2469" s="3"/>
    </row>
    <row r="2470" spans="2:2" x14ac:dyDescent="0.2">
      <c r="B2470" s="3"/>
    </row>
    <row r="2471" spans="2:2" x14ac:dyDescent="0.2">
      <c r="B2471" s="3"/>
    </row>
    <row r="2472" spans="2:2" x14ac:dyDescent="0.2">
      <c r="B2472" s="3"/>
    </row>
    <row r="2473" spans="2:2" x14ac:dyDescent="0.2">
      <c r="B2473" s="3"/>
    </row>
    <row r="2474" spans="2:2" x14ac:dyDescent="0.2">
      <c r="B2474" s="3"/>
    </row>
    <row r="2475" spans="2:2" x14ac:dyDescent="0.2">
      <c r="B2475" s="3"/>
    </row>
    <row r="2476" spans="2:2" x14ac:dyDescent="0.2">
      <c r="B2476" s="3"/>
    </row>
    <row r="2477" spans="2:2" x14ac:dyDescent="0.2">
      <c r="B2477" s="3"/>
    </row>
    <row r="2478" spans="2:2" x14ac:dyDescent="0.2">
      <c r="B2478" s="3"/>
    </row>
    <row r="2479" spans="2:2" x14ac:dyDescent="0.2">
      <c r="B2479" s="3"/>
    </row>
    <row r="2480" spans="2:2" x14ac:dyDescent="0.2">
      <c r="B2480" s="3"/>
    </row>
    <row r="2481" spans="2:2" x14ac:dyDescent="0.2">
      <c r="B2481" s="3"/>
    </row>
    <row r="2482" spans="2:2" x14ac:dyDescent="0.2">
      <c r="B2482" s="3"/>
    </row>
    <row r="2483" spans="2:2" x14ac:dyDescent="0.2">
      <c r="B2483" s="3"/>
    </row>
    <row r="2484" spans="2:2" x14ac:dyDescent="0.2">
      <c r="B2484" s="3"/>
    </row>
    <row r="2485" spans="2:2" x14ac:dyDescent="0.2">
      <c r="B2485" s="3"/>
    </row>
    <row r="2486" spans="2:2" x14ac:dyDescent="0.2">
      <c r="B2486" s="3"/>
    </row>
    <row r="2487" spans="2:2" x14ac:dyDescent="0.2">
      <c r="B2487" s="3"/>
    </row>
    <row r="2488" spans="2:2" x14ac:dyDescent="0.2">
      <c r="B2488" s="3"/>
    </row>
    <row r="2489" spans="2:2" x14ac:dyDescent="0.2">
      <c r="B2489" s="3"/>
    </row>
    <row r="2490" spans="2:2" x14ac:dyDescent="0.2">
      <c r="B2490" s="3"/>
    </row>
    <row r="2491" spans="2:2" x14ac:dyDescent="0.2">
      <c r="B2491" s="3"/>
    </row>
    <row r="2492" spans="2:2" x14ac:dyDescent="0.2">
      <c r="B2492" s="3"/>
    </row>
    <row r="2493" spans="2:2" x14ac:dyDescent="0.2">
      <c r="B2493" s="3"/>
    </row>
    <row r="2494" spans="2:2" x14ac:dyDescent="0.2">
      <c r="B2494" s="3"/>
    </row>
    <row r="2495" spans="2:2" x14ac:dyDescent="0.2">
      <c r="B2495" s="3"/>
    </row>
    <row r="2496" spans="2:2" x14ac:dyDescent="0.2">
      <c r="B2496" s="3"/>
    </row>
    <row r="2497" spans="2:2" x14ac:dyDescent="0.2">
      <c r="B2497" s="3"/>
    </row>
    <row r="2498" spans="2:2" x14ac:dyDescent="0.2">
      <c r="B2498" s="3"/>
    </row>
    <row r="2499" spans="2:2" x14ac:dyDescent="0.2">
      <c r="B2499" s="3"/>
    </row>
    <row r="2500" spans="2:2" x14ac:dyDescent="0.2">
      <c r="B2500" s="3"/>
    </row>
    <row r="2501" spans="2:2" x14ac:dyDescent="0.2">
      <c r="B2501" s="3"/>
    </row>
    <row r="2502" spans="2:2" x14ac:dyDescent="0.2">
      <c r="B2502" s="3"/>
    </row>
    <row r="2503" spans="2:2" x14ac:dyDescent="0.2">
      <c r="B2503" s="3"/>
    </row>
    <row r="2504" spans="2:2" x14ac:dyDescent="0.2">
      <c r="B2504" s="3"/>
    </row>
    <row r="2505" spans="2:2" x14ac:dyDescent="0.2">
      <c r="B2505" s="3"/>
    </row>
    <row r="2506" spans="2:2" x14ac:dyDescent="0.2">
      <c r="B2506" s="3"/>
    </row>
    <row r="2507" spans="2:2" x14ac:dyDescent="0.2">
      <c r="B2507" s="3"/>
    </row>
    <row r="2508" spans="2:2" x14ac:dyDescent="0.2">
      <c r="B2508" s="3"/>
    </row>
    <row r="2509" spans="2:2" x14ac:dyDescent="0.2">
      <c r="B2509" s="3"/>
    </row>
    <row r="2510" spans="2:2" x14ac:dyDescent="0.2">
      <c r="B2510" s="3"/>
    </row>
    <row r="2511" spans="2:2" x14ac:dyDescent="0.2">
      <c r="B2511" s="3"/>
    </row>
    <row r="2512" spans="2:2" x14ac:dyDescent="0.2">
      <c r="B2512" s="3"/>
    </row>
    <row r="2513" spans="2:2" x14ac:dyDescent="0.2">
      <c r="B2513" s="3"/>
    </row>
    <row r="2514" spans="2:2" x14ac:dyDescent="0.2">
      <c r="B2514" s="3"/>
    </row>
    <row r="2515" spans="2:2" x14ac:dyDescent="0.2">
      <c r="B2515" s="3"/>
    </row>
    <row r="2516" spans="2:2" x14ac:dyDescent="0.2">
      <c r="B2516" s="3"/>
    </row>
    <row r="2517" spans="2:2" x14ac:dyDescent="0.2">
      <c r="B2517" s="3"/>
    </row>
    <row r="2518" spans="2:2" x14ac:dyDescent="0.2">
      <c r="B2518" s="3"/>
    </row>
    <row r="2519" spans="2:2" x14ac:dyDescent="0.2">
      <c r="B2519" s="3"/>
    </row>
    <row r="2520" spans="2:2" x14ac:dyDescent="0.2">
      <c r="B2520" s="3"/>
    </row>
    <row r="2521" spans="2:2" x14ac:dyDescent="0.2">
      <c r="B2521" s="3"/>
    </row>
    <row r="2522" spans="2:2" x14ac:dyDescent="0.2">
      <c r="B2522" s="3"/>
    </row>
    <row r="2523" spans="2:2" x14ac:dyDescent="0.2">
      <c r="B2523" s="3"/>
    </row>
    <row r="2524" spans="2:2" x14ac:dyDescent="0.2">
      <c r="B2524" s="3"/>
    </row>
    <row r="2525" spans="2:2" x14ac:dyDescent="0.2">
      <c r="B2525" s="3"/>
    </row>
    <row r="2526" spans="2:2" x14ac:dyDescent="0.2">
      <c r="B2526" s="3"/>
    </row>
    <row r="2527" spans="2:2" x14ac:dyDescent="0.2">
      <c r="B2527" s="3"/>
    </row>
    <row r="2528" spans="2:2" x14ac:dyDescent="0.2">
      <c r="B2528" s="3"/>
    </row>
    <row r="2529" spans="2:2" x14ac:dyDescent="0.2">
      <c r="B2529" s="3"/>
    </row>
    <row r="2530" spans="2:2" x14ac:dyDescent="0.2">
      <c r="B2530" s="3"/>
    </row>
    <row r="2531" spans="2:2" x14ac:dyDescent="0.2">
      <c r="B2531" s="3"/>
    </row>
    <row r="2532" spans="2:2" x14ac:dyDescent="0.2">
      <c r="B2532" s="3"/>
    </row>
    <row r="2533" spans="2:2" x14ac:dyDescent="0.2">
      <c r="B2533" s="3"/>
    </row>
    <row r="2534" spans="2:2" x14ac:dyDescent="0.2">
      <c r="B2534" s="3"/>
    </row>
    <row r="2535" spans="2:2" x14ac:dyDescent="0.2">
      <c r="B2535" s="3"/>
    </row>
    <row r="2536" spans="2:2" x14ac:dyDescent="0.2">
      <c r="B2536" s="3"/>
    </row>
    <row r="2537" spans="2:2" x14ac:dyDescent="0.2">
      <c r="B2537" s="3"/>
    </row>
    <row r="2538" spans="2:2" x14ac:dyDescent="0.2">
      <c r="B2538" s="3"/>
    </row>
    <row r="2539" spans="2:2" x14ac:dyDescent="0.2">
      <c r="B2539" s="3"/>
    </row>
    <row r="2540" spans="2:2" x14ac:dyDescent="0.2">
      <c r="B2540" s="3"/>
    </row>
    <row r="2541" spans="2:2" x14ac:dyDescent="0.2">
      <c r="B2541" s="3"/>
    </row>
    <row r="2542" spans="2:2" x14ac:dyDescent="0.2">
      <c r="B2542" s="3"/>
    </row>
    <row r="2543" spans="2:2" x14ac:dyDescent="0.2">
      <c r="B2543" s="3"/>
    </row>
    <row r="2544" spans="2:2" x14ac:dyDescent="0.2">
      <c r="B2544" s="3"/>
    </row>
    <row r="2545" spans="2:2" x14ac:dyDescent="0.2">
      <c r="B2545" s="3"/>
    </row>
    <row r="2546" spans="2:2" x14ac:dyDescent="0.2">
      <c r="B2546" s="3"/>
    </row>
    <row r="2547" spans="2:2" x14ac:dyDescent="0.2">
      <c r="B2547" s="3"/>
    </row>
    <row r="2548" spans="2:2" x14ac:dyDescent="0.2">
      <c r="B2548" s="3"/>
    </row>
    <row r="2549" spans="2:2" x14ac:dyDescent="0.2">
      <c r="B2549" s="3"/>
    </row>
    <row r="2550" spans="2:2" x14ac:dyDescent="0.2">
      <c r="B2550" s="3"/>
    </row>
    <row r="2551" spans="2:2" x14ac:dyDescent="0.2">
      <c r="B2551" s="3"/>
    </row>
    <row r="2552" spans="2:2" x14ac:dyDescent="0.2">
      <c r="B2552" s="3"/>
    </row>
    <row r="2553" spans="2:2" x14ac:dyDescent="0.2">
      <c r="B2553" s="3"/>
    </row>
    <row r="2554" spans="2:2" x14ac:dyDescent="0.2">
      <c r="B2554" s="3"/>
    </row>
    <row r="2555" spans="2:2" x14ac:dyDescent="0.2">
      <c r="B2555" s="3"/>
    </row>
    <row r="2556" spans="2:2" x14ac:dyDescent="0.2">
      <c r="B2556" s="3"/>
    </row>
    <row r="2557" spans="2:2" x14ac:dyDescent="0.2">
      <c r="B2557" s="3"/>
    </row>
    <row r="2558" spans="2:2" x14ac:dyDescent="0.2">
      <c r="B2558" s="3"/>
    </row>
    <row r="2559" spans="2:2" x14ac:dyDescent="0.2">
      <c r="B2559" s="3"/>
    </row>
    <row r="2560" spans="2:2" x14ac:dyDescent="0.2">
      <c r="B2560" s="3"/>
    </row>
    <row r="2561" spans="2:2" x14ac:dyDescent="0.2">
      <c r="B2561" s="3"/>
    </row>
    <row r="2562" spans="2:2" x14ac:dyDescent="0.2">
      <c r="B2562" s="3"/>
    </row>
    <row r="2563" spans="2:2" x14ac:dyDescent="0.2">
      <c r="B2563" s="3"/>
    </row>
    <row r="2564" spans="2:2" x14ac:dyDescent="0.2">
      <c r="B2564" s="3"/>
    </row>
    <row r="2565" spans="2:2" x14ac:dyDescent="0.2">
      <c r="B2565" s="3"/>
    </row>
    <row r="2566" spans="2:2" x14ac:dyDescent="0.2">
      <c r="B2566" s="3"/>
    </row>
    <row r="2567" spans="2:2" x14ac:dyDescent="0.2">
      <c r="B2567" s="3"/>
    </row>
    <row r="2568" spans="2:2" x14ac:dyDescent="0.2">
      <c r="B2568" s="3"/>
    </row>
    <row r="2569" spans="2:2" x14ac:dyDescent="0.2">
      <c r="B2569" s="3"/>
    </row>
    <row r="2570" spans="2:2" x14ac:dyDescent="0.2">
      <c r="B2570" s="3"/>
    </row>
    <row r="2571" spans="2:2" x14ac:dyDescent="0.2">
      <c r="B2571" s="3"/>
    </row>
    <row r="2572" spans="2:2" x14ac:dyDescent="0.2">
      <c r="B2572" s="3"/>
    </row>
    <row r="2573" spans="2:2" x14ac:dyDescent="0.2">
      <c r="B2573" s="3"/>
    </row>
    <row r="2574" spans="2:2" x14ac:dyDescent="0.2">
      <c r="B2574" s="3"/>
    </row>
    <row r="2575" spans="2:2" x14ac:dyDescent="0.2">
      <c r="B2575" s="3"/>
    </row>
    <row r="2576" spans="2:2" x14ac:dyDescent="0.2">
      <c r="B2576" s="3"/>
    </row>
    <row r="2577" spans="2:2" x14ac:dyDescent="0.2">
      <c r="B2577" s="3"/>
    </row>
    <row r="2578" spans="2:2" x14ac:dyDescent="0.2">
      <c r="B2578" s="3"/>
    </row>
    <row r="2579" spans="2:2" x14ac:dyDescent="0.2">
      <c r="B2579" s="3"/>
    </row>
    <row r="2580" spans="2:2" x14ac:dyDescent="0.2">
      <c r="B2580" s="3"/>
    </row>
    <row r="2581" spans="2:2" x14ac:dyDescent="0.2">
      <c r="B2581" s="3"/>
    </row>
    <row r="2582" spans="2:2" x14ac:dyDescent="0.2">
      <c r="B2582" s="3"/>
    </row>
    <row r="2583" spans="2:2" x14ac:dyDescent="0.2">
      <c r="B2583" s="3"/>
    </row>
    <row r="2584" spans="2:2" x14ac:dyDescent="0.2">
      <c r="B2584" s="3"/>
    </row>
    <row r="2585" spans="2:2" x14ac:dyDescent="0.2">
      <c r="B2585" s="3"/>
    </row>
    <row r="2586" spans="2:2" x14ac:dyDescent="0.2">
      <c r="B2586" s="3"/>
    </row>
    <row r="2587" spans="2:2" x14ac:dyDescent="0.2">
      <c r="B2587" s="3"/>
    </row>
    <row r="2588" spans="2:2" x14ac:dyDescent="0.2">
      <c r="B2588" s="3"/>
    </row>
    <row r="2589" spans="2:2" x14ac:dyDescent="0.2">
      <c r="B2589" s="3"/>
    </row>
    <row r="2590" spans="2:2" x14ac:dyDescent="0.2">
      <c r="B2590" s="3"/>
    </row>
    <row r="2591" spans="2:2" x14ac:dyDescent="0.2">
      <c r="B2591" s="3"/>
    </row>
    <row r="2592" spans="2:2" x14ac:dyDescent="0.2">
      <c r="B2592" s="3"/>
    </row>
    <row r="2593" spans="2:2" x14ac:dyDescent="0.2">
      <c r="B2593" s="3"/>
    </row>
    <row r="2594" spans="2:2" x14ac:dyDescent="0.2">
      <c r="B2594" s="3"/>
    </row>
    <row r="2595" spans="2:2" x14ac:dyDescent="0.2">
      <c r="B2595" s="3"/>
    </row>
    <row r="2596" spans="2:2" x14ac:dyDescent="0.2">
      <c r="B2596" s="3"/>
    </row>
    <row r="2597" spans="2:2" x14ac:dyDescent="0.2">
      <c r="B2597" s="3"/>
    </row>
    <row r="2598" spans="2:2" x14ac:dyDescent="0.2">
      <c r="B2598" s="3"/>
    </row>
    <row r="2599" spans="2:2" x14ac:dyDescent="0.2">
      <c r="B2599" s="3"/>
    </row>
    <row r="2600" spans="2:2" x14ac:dyDescent="0.2">
      <c r="B2600" s="3"/>
    </row>
    <row r="2601" spans="2:2" x14ac:dyDescent="0.2">
      <c r="B2601" s="3"/>
    </row>
    <row r="2602" spans="2:2" x14ac:dyDescent="0.2">
      <c r="B2602" s="3"/>
    </row>
    <row r="2603" spans="2:2" x14ac:dyDescent="0.2">
      <c r="B2603" s="3"/>
    </row>
    <row r="2604" spans="2:2" x14ac:dyDescent="0.2">
      <c r="B2604" s="3"/>
    </row>
    <row r="2605" spans="2:2" x14ac:dyDescent="0.2">
      <c r="B2605" s="3"/>
    </row>
    <row r="2606" spans="2:2" x14ac:dyDescent="0.2">
      <c r="B2606" s="3"/>
    </row>
    <row r="2607" spans="2:2" x14ac:dyDescent="0.2">
      <c r="B2607" s="3"/>
    </row>
    <row r="2608" spans="2:2" x14ac:dyDescent="0.2">
      <c r="B2608" s="3"/>
    </row>
    <row r="2609" spans="2:2" x14ac:dyDescent="0.2">
      <c r="B2609" s="3"/>
    </row>
    <row r="2610" spans="2:2" x14ac:dyDescent="0.2">
      <c r="B2610" s="3"/>
    </row>
    <row r="2611" spans="2:2" x14ac:dyDescent="0.2">
      <c r="B2611" s="3"/>
    </row>
    <row r="2612" spans="2:2" x14ac:dyDescent="0.2">
      <c r="B2612" s="3"/>
    </row>
    <row r="2613" spans="2:2" x14ac:dyDescent="0.2">
      <c r="B2613" s="3"/>
    </row>
    <row r="2614" spans="2:2" x14ac:dyDescent="0.2">
      <c r="B2614" s="3"/>
    </row>
    <row r="2615" spans="2:2" x14ac:dyDescent="0.2">
      <c r="B2615" s="3"/>
    </row>
    <row r="2616" spans="2:2" x14ac:dyDescent="0.2">
      <c r="B2616" s="3"/>
    </row>
    <row r="2617" spans="2:2" x14ac:dyDescent="0.2">
      <c r="B2617" s="3"/>
    </row>
    <row r="2618" spans="2:2" x14ac:dyDescent="0.2">
      <c r="B2618" s="3"/>
    </row>
    <row r="2619" spans="2:2" x14ac:dyDescent="0.2">
      <c r="B2619" s="3"/>
    </row>
    <row r="2620" spans="2:2" x14ac:dyDescent="0.2">
      <c r="B2620" s="3"/>
    </row>
    <row r="2621" spans="2:2" x14ac:dyDescent="0.2">
      <c r="B2621" s="3"/>
    </row>
    <row r="2622" spans="2:2" x14ac:dyDescent="0.2">
      <c r="B2622" s="3"/>
    </row>
    <row r="2623" spans="2:2" x14ac:dyDescent="0.2">
      <c r="B2623" s="3"/>
    </row>
    <row r="2624" spans="2:2" x14ac:dyDescent="0.2">
      <c r="B2624" s="3"/>
    </row>
    <row r="2625" spans="2:2" x14ac:dyDescent="0.2">
      <c r="B2625" s="3"/>
    </row>
    <row r="2626" spans="2:2" x14ac:dyDescent="0.2">
      <c r="B2626" s="3"/>
    </row>
    <row r="2627" spans="2:2" x14ac:dyDescent="0.2">
      <c r="B2627" s="3"/>
    </row>
    <row r="2628" spans="2:2" x14ac:dyDescent="0.2">
      <c r="B2628" s="3"/>
    </row>
    <row r="2629" spans="2:2" x14ac:dyDescent="0.2">
      <c r="B2629" s="3"/>
    </row>
    <row r="2630" spans="2:2" x14ac:dyDescent="0.2">
      <c r="B2630" s="3"/>
    </row>
    <row r="2631" spans="2:2" x14ac:dyDescent="0.2">
      <c r="B2631" s="3"/>
    </row>
    <row r="2632" spans="2:2" x14ac:dyDescent="0.2">
      <c r="B2632" s="3"/>
    </row>
    <row r="2633" spans="2:2" x14ac:dyDescent="0.2">
      <c r="B2633" s="3"/>
    </row>
    <row r="2634" spans="2:2" x14ac:dyDescent="0.2">
      <c r="B2634" s="3"/>
    </row>
    <row r="2635" spans="2:2" x14ac:dyDescent="0.2">
      <c r="B2635" s="3"/>
    </row>
    <row r="2636" spans="2:2" x14ac:dyDescent="0.2">
      <c r="B2636" s="3"/>
    </row>
    <row r="2637" spans="2:2" x14ac:dyDescent="0.2">
      <c r="B2637" s="3"/>
    </row>
    <row r="2638" spans="2:2" x14ac:dyDescent="0.2">
      <c r="B2638" s="3"/>
    </row>
    <row r="2639" spans="2:2" x14ac:dyDescent="0.2">
      <c r="B2639" s="3"/>
    </row>
    <row r="2640" spans="2:2" x14ac:dyDescent="0.2">
      <c r="B2640" s="3"/>
    </row>
    <row r="2641" spans="2:2" x14ac:dyDescent="0.2">
      <c r="B2641" s="3"/>
    </row>
    <row r="2642" spans="2:2" x14ac:dyDescent="0.2">
      <c r="B2642" s="3"/>
    </row>
    <row r="2643" spans="2:2" x14ac:dyDescent="0.2">
      <c r="B2643" s="3"/>
    </row>
    <row r="2644" spans="2:2" x14ac:dyDescent="0.2">
      <c r="B2644" s="3"/>
    </row>
    <row r="2645" spans="2:2" x14ac:dyDescent="0.2">
      <c r="B2645" s="3"/>
    </row>
    <row r="2646" spans="2:2" x14ac:dyDescent="0.2">
      <c r="B2646" s="3"/>
    </row>
    <row r="2647" spans="2:2" x14ac:dyDescent="0.2">
      <c r="B2647" s="3"/>
    </row>
    <row r="2648" spans="2:2" x14ac:dyDescent="0.2">
      <c r="B2648" s="3"/>
    </row>
    <row r="2649" spans="2:2" x14ac:dyDescent="0.2">
      <c r="B2649" s="3"/>
    </row>
    <row r="2650" spans="2:2" x14ac:dyDescent="0.2">
      <c r="B2650" s="3"/>
    </row>
    <row r="2651" spans="2:2" x14ac:dyDescent="0.2">
      <c r="B2651" s="3"/>
    </row>
    <row r="2652" spans="2:2" x14ac:dyDescent="0.2">
      <c r="B2652" s="3"/>
    </row>
    <row r="2653" spans="2:2" x14ac:dyDescent="0.2">
      <c r="B2653" s="3"/>
    </row>
    <row r="2654" spans="2:2" x14ac:dyDescent="0.2">
      <c r="B2654" s="3"/>
    </row>
    <row r="2655" spans="2:2" x14ac:dyDescent="0.2">
      <c r="B2655" s="3"/>
    </row>
    <row r="2656" spans="2:2" x14ac:dyDescent="0.2">
      <c r="B2656" s="3"/>
    </row>
    <row r="2657" spans="2:2" x14ac:dyDescent="0.2">
      <c r="B2657" s="3"/>
    </row>
    <row r="2658" spans="2:2" x14ac:dyDescent="0.2">
      <c r="B2658" s="3"/>
    </row>
    <row r="2659" spans="2:2" x14ac:dyDescent="0.2">
      <c r="B2659" s="3"/>
    </row>
    <row r="2660" spans="2:2" x14ac:dyDescent="0.2">
      <c r="B2660" s="3"/>
    </row>
    <row r="2661" spans="2:2" x14ac:dyDescent="0.2">
      <c r="B2661" s="3"/>
    </row>
    <row r="2662" spans="2:2" x14ac:dyDescent="0.2">
      <c r="B2662" s="3"/>
    </row>
    <row r="2663" spans="2:2" x14ac:dyDescent="0.2">
      <c r="B2663" s="3"/>
    </row>
    <row r="2664" spans="2:2" x14ac:dyDescent="0.2">
      <c r="B2664" s="3"/>
    </row>
    <row r="2665" spans="2:2" x14ac:dyDescent="0.2">
      <c r="B2665" s="3"/>
    </row>
    <row r="2666" spans="2:2" x14ac:dyDescent="0.2">
      <c r="B2666" s="3"/>
    </row>
    <row r="2667" spans="2:2" x14ac:dyDescent="0.2">
      <c r="B2667" s="3"/>
    </row>
    <row r="2668" spans="2:2" x14ac:dyDescent="0.2">
      <c r="B2668" s="3"/>
    </row>
    <row r="2669" spans="2:2" x14ac:dyDescent="0.2">
      <c r="B2669" s="3"/>
    </row>
    <row r="2670" spans="2:2" x14ac:dyDescent="0.2">
      <c r="B2670" s="3"/>
    </row>
    <row r="2671" spans="2:2" x14ac:dyDescent="0.2">
      <c r="B2671" s="3"/>
    </row>
    <row r="2672" spans="2:2" x14ac:dyDescent="0.2">
      <c r="B2672" s="3"/>
    </row>
    <row r="2673" spans="2:2" x14ac:dyDescent="0.2">
      <c r="B2673" s="3"/>
    </row>
    <row r="2674" spans="2:2" x14ac:dyDescent="0.2">
      <c r="B2674" s="3"/>
    </row>
    <row r="2675" spans="2:2" x14ac:dyDescent="0.2">
      <c r="B2675" s="3"/>
    </row>
    <row r="2676" spans="2:2" x14ac:dyDescent="0.2">
      <c r="B2676" s="3"/>
    </row>
    <row r="2677" spans="2:2" x14ac:dyDescent="0.2">
      <c r="B2677" s="3"/>
    </row>
    <row r="2678" spans="2:2" x14ac:dyDescent="0.2">
      <c r="B2678" s="3"/>
    </row>
    <row r="2679" spans="2:2" x14ac:dyDescent="0.2">
      <c r="B2679" s="3"/>
    </row>
    <row r="2680" spans="2:2" x14ac:dyDescent="0.2">
      <c r="B2680" s="3"/>
    </row>
    <row r="2681" spans="2:2" x14ac:dyDescent="0.2">
      <c r="B2681" s="3"/>
    </row>
    <row r="2682" spans="2:2" x14ac:dyDescent="0.2">
      <c r="B2682" s="3"/>
    </row>
    <row r="2683" spans="2:2" x14ac:dyDescent="0.2">
      <c r="B2683" s="3"/>
    </row>
    <row r="2684" spans="2:2" x14ac:dyDescent="0.2">
      <c r="B2684" s="3"/>
    </row>
    <row r="2685" spans="2:2" x14ac:dyDescent="0.2">
      <c r="B2685" s="3"/>
    </row>
    <row r="2686" spans="2:2" x14ac:dyDescent="0.2">
      <c r="B2686" s="3"/>
    </row>
    <row r="2687" spans="2:2" x14ac:dyDescent="0.2">
      <c r="B2687" s="3"/>
    </row>
    <row r="2688" spans="2:2" x14ac:dyDescent="0.2">
      <c r="B2688" s="3"/>
    </row>
    <row r="2689" spans="2:2" x14ac:dyDescent="0.2">
      <c r="B2689" s="3"/>
    </row>
    <row r="2690" spans="2:2" x14ac:dyDescent="0.2">
      <c r="B2690" s="3"/>
    </row>
    <row r="2691" spans="2:2" x14ac:dyDescent="0.2">
      <c r="B2691" s="3"/>
    </row>
    <row r="2692" spans="2:2" x14ac:dyDescent="0.2">
      <c r="B2692" s="3"/>
    </row>
    <row r="2693" spans="2:2" x14ac:dyDescent="0.2">
      <c r="B2693" s="3"/>
    </row>
    <row r="2694" spans="2:2" x14ac:dyDescent="0.2">
      <c r="B2694" s="3"/>
    </row>
    <row r="2695" spans="2:2" x14ac:dyDescent="0.2">
      <c r="B2695" s="3"/>
    </row>
    <row r="2696" spans="2:2" x14ac:dyDescent="0.2">
      <c r="B2696" s="3"/>
    </row>
    <row r="2697" spans="2:2" x14ac:dyDescent="0.2">
      <c r="B2697" s="3"/>
    </row>
    <row r="2698" spans="2:2" x14ac:dyDescent="0.2">
      <c r="B2698" s="3"/>
    </row>
    <row r="2699" spans="2:2" x14ac:dyDescent="0.2">
      <c r="B2699" s="3"/>
    </row>
    <row r="2700" spans="2:2" x14ac:dyDescent="0.2">
      <c r="B2700" s="3"/>
    </row>
    <row r="2701" spans="2:2" x14ac:dyDescent="0.2">
      <c r="B2701" s="3"/>
    </row>
    <row r="2702" spans="2:2" x14ac:dyDescent="0.2">
      <c r="B2702" s="3"/>
    </row>
    <row r="2703" spans="2:2" x14ac:dyDescent="0.2">
      <c r="B2703" s="3"/>
    </row>
    <row r="2704" spans="2:2" x14ac:dyDescent="0.2">
      <c r="B2704" s="3"/>
    </row>
    <row r="2705" spans="2:2" x14ac:dyDescent="0.2">
      <c r="B2705" s="3"/>
    </row>
    <row r="2706" spans="2:2" x14ac:dyDescent="0.2">
      <c r="B2706" s="3"/>
    </row>
    <row r="2707" spans="2:2" x14ac:dyDescent="0.2">
      <c r="B2707" s="3"/>
    </row>
    <row r="2708" spans="2:2" x14ac:dyDescent="0.2">
      <c r="B2708" s="3"/>
    </row>
    <row r="2709" spans="2:2" x14ac:dyDescent="0.2">
      <c r="B2709" s="3"/>
    </row>
    <row r="2710" spans="2:2" x14ac:dyDescent="0.2">
      <c r="B2710" s="3"/>
    </row>
    <row r="2711" spans="2:2" x14ac:dyDescent="0.2">
      <c r="B2711" s="3"/>
    </row>
    <row r="2712" spans="2:2" x14ac:dyDescent="0.2">
      <c r="B2712" s="3"/>
    </row>
    <row r="2713" spans="2:2" x14ac:dyDescent="0.2">
      <c r="B2713" s="3"/>
    </row>
    <row r="2714" spans="2:2" x14ac:dyDescent="0.2">
      <c r="B2714" s="3"/>
    </row>
    <row r="2715" spans="2:2" x14ac:dyDescent="0.2">
      <c r="B2715" s="3"/>
    </row>
    <row r="2716" spans="2:2" x14ac:dyDescent="0.2">
      <c r="B2716" s="3"/>
    </row>
    <row r="2717" spans="2:2" x14ac:dyDescent="0.2">
      <c r="B2717" s="3"/>
    </row>
    <row r="2718" spans="2:2" x14ac:dyDescent="0.2">
      <c r="B2718" s="3"/>
    </row>
    <row r="2719" spans="2:2" x14ac:dyDescent="0.2">
      <c r="B2719" s="3"/>
    </row>
    <row r="2720" spans="2:2" x14ac:dyDescent="0.2">
      <c r="B2720" s="3"/>
    </row>
    <row r="2721" spans="2:2" x14ac:dyDescent="0.2">
      <c r="B2721" s="3"/>
    </row>
    <row r="2722" spans="2:2" x14ac:dyDescent="0.2">
      <c r="B2722" s="3"/>
    </row>
    <row r="2723" spans="2:2" x14ac:dyDescent="0.2">
      <c r="B2723" s="3"/>
    </row>
    <row r="2724" spans="2:2" x14ac:dyDescent="0.2">
      <c r="B2724" s="3"/>
    </row>
    <row r="2725" spans="2:2" x14ac:dyDescent="0.2">
      <c r="B2725" s="3"/>
    </row>
    <row r="2726" spans="2:2" x14ac:dyDescent="0.2">
      <c r="B2726" s="3"/>
    </row>
    <row r="2727" spans="2:2" x14ac:dyDescent="0.2">
      <c r="B2727" s="3"/>
    </row>
    <row r="2728" spans="2:2" x14ac:dyDescent="0.2">
      <c r="B2728" s="3"/>
    </row>
    <row r="2729" spans="2:2" x14ac:dyDescent="0.2">
      <c r="B2729" s="3"/>
    </row>
    <row r="2730" spans="2:2" x14ac:dyDescent="0.2">
      <c r="B2730" s="3"/>
    </row>
    <row r="2731" spans="2:2" x14ac:dyDescent="0.2">
      <c r="B2731" s="3"/>
    </row>
    <row r="2732" spans="2:2" x14ac:dyDescent="0.2">
      <c r="B2732" s="3"/>
    </row>
    <row r="2733" spans="2:2" x14ac:dyDescent="0.2">
      <c r="B2733" s="3"/>
    </row>
    <row r="2734" spans="2:2" x14ac:dyDescent="0.2">
      <c r="B2734" s="3"/>
    </row>
    <row r="2735" spans="2:2" x14ac:dyDescent="0.2">
      <c r="B2735" s="3"/>
    </row>
    <row r="2736" spans="2:2" x14ac:dyDescent="0.2">
      <c r="B2736" s="3"/>
    </row>
    <row r="2737" spans="2:2" x14ac:dyDescent="0.2">
      <c r="B2737" s="3"/>
    </row>
    <row r="2738" spans="2:2" x14ac:dyDescent="0.2">
      <c r="B2738" s="3"/>
    </row>
    <row r="2739" spans="2:2" x14ac:dyDescent="0.2">
      <c r="B2739" s="3"/>
    </row>
    <row r="2740" spans="2:2" x14ac:dyDescent="0.2">
      <c r="B2740" s="3"/>
    </row>
    <row r="2741" spans="2:2" x14ac:dyDescent="0.2">
      <c r="B2741" s="3"/>
    </row>
    <row r="2742" spans="2:2" x14ac:dyDescent="0.2">
      <c r="B2742" s="3"/>
    </row>
    <row r="2743" spans="2:2" x14ac:dyDescent="0.2">
      <c r="B2743" s="3"/>
    </row>
    <row r="2744" spans="2:2" x14ac:dyDescent="0.2">
      <c r="B2744" s="3"/>
    </row>
    <row r="2745" spans="2:2" x14ac:dyDescent="0.2">
      <c r="B2745" s="3"/>
    </row>
    <row r="2746" spans="2:2" x14ac:dyDescent="0.2">
      <c r="B2746" s="3"/>
    </row>
    <row r="2747" spans="2:2" x14ac:dyDescent="0.2">
      <c r="B2747" s="3"/>
    </row>
    <row r="2748" spans="2:2" x14ac:dyDescent="0.2">
      <c r="B2748" s="3"/>
    </row>
    <row r="2749" spans="2:2" x14ac:dyDescent="0.2">
      <c r="B2749" s="3"/>
    </row>
    <row r="2750" spans="2:2" x14ac:dyDescent="0.2">
      <c r="B2750" s="3"/>
    </row>
    <row r="2751" spans="2:2" x14ac:dyDescent="0.2">
      <c r="B2751" s="3"/>
    </row>
    <row r="2752" spans="2:2" x14ac:dyDescent="0.2">
      <c r="B2752" s="3"/>
    </row>
    <row r="2753" spans="2:2" x14ac:dyDescent="0.2">
      <c r="B2753" s="3"/>
    </row>
    <row r="2754" spans="2:2" x14ac:dyDescent="0.2">
      <c r="B2754" s="3"/>
    </row>
    <row r="2755" spans="2:2" x14ac:dyDescent="0.2">
      <c r="B2755" s="3"/>
    </row>
    <row r="2756" spans="2:2" x14ac:dyDescent="0.2">
      <c r="B2756" s="3"/>
    </row>
    <row r="2757" spans="2:2" x14ac:dyDescent="0.2">
      <c r="B2757" s="3"/>
    </row>
    <row r="2758" spans="2:2" x14ac:dyDescent="0.2">
      <c r="B2758" s="3"/>
    </row>
    <row r="2759" spans="2:2" x14ac:dyDescent="0.2">
      <c r="B2759" s="3"/>
    </row>
    <row r="2760" spans="2:2" x14ac:dyDescent="0.2">
      <c r="B2760" s="3"/>
    </row>
    <row r="2761" spans="2:2" x14ac:dyDescent="0.2">
      <c r="B2761" s="3"/>
    </row>
    <row r="2762" spans="2:2" x14ac:dyDescent="0.2">
      <c r="B2762" s="3"/>
    </row>
    <row r="2763" spans="2:2" x14ac:dyDescent="0.2">
      <c r="B2763" s="3"/>
    </row>
    <row r="2764" spans="2:2" x14ac:dyDescent="0.2">
      <c r="B2764" s="3"/>
    </row>
    <row r="2765" spans="2:2" x14ac:dyDescent="0.2">
      <c r="B2765" s="3"/>
    </row>
    <row r="2766" spans="2:2" x14ac:dyDescent="0.2">
      <c r="B2766" s="3"/>
    </row>
    <row r="2767" spans="2:2" x14ac:dyDescent="0.2">
      <c r="B2767" s="3"/>
    </row>
    <row r="2768" spans="2:2" x14ac:dyDescent="0.2">
      <c r="B2768" s="3"/>
    </row>
    <row r="2769" spans="2:2" x14ac:dyDescent="0.2">
      <c r="B2769" s="3"/>
    </row>
    <row r="2770" spans="2:2" x14ac:dyDescent="0.2">
      <c r="B2770" s="3"/>
    </row>
    <row r="2771" spans="2:2" x14ac:dyDescent="0.2">
      <c r="B2771" s="3"/>
    </row>
    <row r="2772" spans="2:2" x14ac:dyDescent="0.2">
      <c r="B2772" s="3"/>
    </row>
    <row r="2773" spans="2:2" x14ac:dyDescent="0.2">
      <c r="B2773" s="3"/>
    </row>
    <row r="2774" spans="2:2" x14ac:dyDescent="0.2">
      <c r="B2774" s="3"/>
    </row>
    <row r="2775" spans="2:2" x14ac:dyDescent="0.2">
      <c r="B2775" s="3"/>
    </row>
    <row r="2776" spans="2:2" x14ac:dyDescent="0.2">
      <c r="B2776" s="3"/>
    </row>
    <row r="2777" spans="2:2" x14ac:dyDescent="0.2">
      <c r="B2777" s="3"/>
    </row>
    <row r="2778" spans="2:2" x14ac:dyDescent="0.2">
      <c r="B2778" s="3"/>
    </row>
    <row r="2779" spans="2:2" x14ac:dyDescent="0.2">
      <c r="B2779" s="3"/>
    </row>
    <row r="2780" spans="2:2" x14ac:dyDescent="0.2">
      <c r="B2780" s="3"/>
    </row>
    <row r="2781" spans="2:2" x14ac:dyDescent="0.2">
      <c r="B2781" s="3"/>
    </row>
    <row r="2782" spans="2:2" x14ac:dyDescent="0.2">
      <c r="B2782" s="3"/>
    </row>
    <row r="2783" spans="2:2" x14ac:dyDescent="0.2">
      <c r="B2783" s="3"/>
    </row>
    <row r="2784" spans="2:2" x14ac:dyDescent="0.2">
      <c r="B2784" s="3"/>
    </row>
    <row r="2785" spans="2:2" x14ac:dyDescent="0.2">
      <c r="B2785" s="3"/>
    </row>
    <row r="2786" spans="2:2" x14ac:dyDescent="0.2">
      <c r="B2786" s="3"/>
    </row>
    <row r="2787" spans="2:2" x14ac:dyDescent="0.2">
      <c r="B2787" s="3"/>
    </row>
    <row r="2788" spans="2:2" x14ac:dyDescent="0.2">
      <c r="B2788" s="3"/>
    </row>
    <row r="2789" spans="2:2" x14ac:dyDescent="0.2">
      <c r="B2789" s="3"/>
    </row>
    <row r="2790" spans="2:2" x14ac:dyDescent="0.2">
      <c r="B2790" s="3"/>
    </row>
    <row r="2791" spans="2:2" x14ac:dyDescent="0.2">
      <c r="B2791" s="3"/>
    </row>
    <row r="2792" spans="2:2" x14ac:dyDescent="0.2">
      <c r="B2792" s="3"/>
    </row>
    <row r="2793" spans="2:2" x14ac:dyDescent="0.2">
      <c r="B2793" s="3"/>
    </row>
    <row r="2794" spans="2:2" x14ac:dyDescent="0.2">
      <c r="B2794" s="3"/>
    </row>
    <row r="2795" spans="2:2" x14ac:dyDescent="0.2">
      <c r="B2795" s="3"/>
    </row>
    <row r="2796" spans="2:2" x14ac:dyDescent="0.2">
      <c r="B2796" s="3"/>
    </row>
    <row r="2797" spans="2:2" x14ac:dyDescent="0.2">
      <c r="B2797" s="3"/>
    </row>
    <row r="2798" spans="2:2" x14ac:dyDescent="0.2">
      <c r="B2798" s="3"/>
    </row>
    <row r="2799" spans="2:2" x14ac:dyDescent="0.2">
      <c r="B2799" s="3"/>
    </row>
    <row r="2800" spans="2:2" x14ac:dyDescent="0.2">
      <c r="B2800" s="3"/>
    </row>
    <row r="2801" spans="2:2" x14ac:dyDescent="0.2">
      <c r="B2801" s="3"/>
    </row>
    <row r="2802" spans="2:2" x14ac:dyDescent="0.2">
      <c r="B2802" s="3"/>
    </row>
    <row r="2803" spans="2:2" x14ac:dyDescent="0.2">
      <c r="B2803" s="3"/>
    </row>
    <row r="2804" spans="2:2" x14ac:dyDescent="0.2">
      <c r="B2804" s="3"/>
    </row>
    <row r="2805" spans="2:2" x14ac:dyDescent="0.2">
      <c r="B2805" s="3"/>
    </row>
    <row r="2806" spans="2:2" x14ac:dyDescent="0.2">
      <c r="B2806" s="3"/>
    </row>
    <row r="2807" spans="2:2" x14ac:dyDescent="0.2">
      <c r="B2807" s="3"/>
    </row>
    <row r="2808" spans="2:2" x14ac:dyDescent="0.2">
      <c r="B2808" s="3"/>
    </row>
    <row r="2809" spans="2:2" x14ac:dyDescent="0.2">
      <c r="B2809" s="3"/>
    </row>
    <row r="2810" spans="2:2" x14ac:dyDescent="0.2">
      <c r="B2810" s="3"/>
    </row>
    <row r="2811" spans="2:2" x14ac:dyDescent="0.2">
      <c r="B2811" s="3"/>
    </row>
    <row r="2812" spans="2:2" x14ac:dyDescent="0.2">
      <c r="B2812" s="3"/>
    </row>
    <row r="2813" spans="2:2" x14ac:dyDescent="0.2">
      <c r="B2813" s="3"/>
    </row>
    <row r="2814" spans="2:2" x14ac:dyDescent="0.2">
      <c r="B2814" s="3"/>
    </row>
    <row r="2815" spans="2:2" x14ac:dyDescent="0.2">
      <c r="B2815" s="3"/>
    </row>
    <row r="2816" spans="2:2" x14ac:dyDescent="0.2">
      <c r="B2816" s="3"/>
    </row>
    <row r="2817" spans="2:2" x14ac:dyDescent="0.2">
      <c r="B2817" s="3"/>
    </row>
    <row r="2818" spans="2:2" x14ac:dyDescent="0.2">
      <c r="B2818" s="3"/>
    </row>
    <row r="2819" spans="2:2" x14ac:dyDescent="0.2">
      <c r="B2819" s="3"/>
    </row>
    <row r="2820" spans="2:2" x14ac:dyDescent="0.2">
      <c r="B2820" s="3"/>
    </row>
    <row r="2821" spans="2:2" x14ac:dyDescent="0.2">
      <c r="B2821" s="3"/>
    </row>
    <row r="2822" spans="2:2" x14ac:dyDescent="0.2">
      <c r="B2822" s="3"/>
    </row>
    <row r="2823" spans="2:2" x14ac:dyDescent="0.2">
      <c r="B2823" s="3"/>
    </row>
    <row r="2824" spans="2:2" x14ac:dyDescent="0.2">
      <c r="B2824" s="3"/>
    </row>
    <row r="2825" spans="2:2" x14ac:dyDescent="0.2">
      <c r="B2825" s="3"/>
    </row>
    <row r="2826" spans="2:2" x14ac:dyDescent="0.2">
      <c r="B2826" s="3"/>
    </row>
    <row r="2827" spans="2:2" x14ac:dyDescent="0.2">
      <c r="B2827" s="3"/>
    </row>
    <row r="2828" spans="2:2" x14ac:dyDescent="0.2">
      <c r="B2828" s="3"/>
    </row>
    <row r="2829" spans="2:2" x14ac:dyDescent="0.2">
      <c r="B2829" s="3"/>
    </row>
    <row r="2830" spans="2:2" x14ac:dyDescent="0.2">
      <c r="B2830" s="3"/>
    </row>
    <row r="2831" spans="2:2" x14ac:dyDescent="0.2">
      <c r="B2831" s="3"/>
    </row>
    <row r="2832" spans="2:2" x14ac:dyDescent="0.2">
      <c r="B2832" s="3"/>
    </row>
    <row r="2833" spans="2:2" x14ac:dyDescent="0.2">
      <c r="B2833" s="3"/>
    </row>
    <row r="2834" spans="2:2" x14ac:dyDescent="0.2">
      <c r="B2834" s="3"/>
    </row>
    <row r="2835" spans="2:2" x14ac:dyDescent="0.2">
      <c r="B2835" s="3"/>
    </row>
    <row r="2836" spans="2:2" x14ac:dyDescent="0.2">
      <c r="B2836" s="3"/>
    </row>
    <row r="2837" spans="2:2" x14ac:dyDescent="0.2">
      <c r="B2837" s="3"/>
    </row>
    <row r="2838" spans="2:2" x14ac:dyDescent="0.2">
      <c r="B2838" s="3"/>
    </row>
    <row r="2839" spans="2:2" x14ac:dyDescent="0.2">
      <c r="B2839" s="3"/>
    </row>
    <row r="2840" spans="2:2" x14ac:dyDescent="0.2">
      <c r="B2840" s="3"/>
    </row>
    <row r="2841" spans="2:2" x14ac:dyDescent="0.2">
      <c r="B2841" s="3"/>
    </row>
    <row r="2842" spans="2:2" x14ac:dyDescent="0.2">
      <c r="B2842" s="3"/>
    </row>
    <row r="2843" spans="2:2" x14ac:dyDescent="0.2">
      <c r="B2843" s="3"/>
    </row>
    <row r="2844" spans="2:2" x14ac:dyDescent="0.2">
      <c r="B2844" s="3"/>
    </row>
    <row r="2845" spans="2:2" x14ac:dyDescent="0.2">
      <c r="B2845" s="3"/>
    </row>
    <row r="2846" spans="2:2" x14ac:dyDescent="0.2">
      <c r="B2846" s="3"/>
    </row>
    <row r="2847" spans="2:2" x14ac:dyDescent="0.2">
      <c r="B2847" s="3"/>
    </row>
    <row r="2848" spans="2:2" x14ac:dyDescent="0.2">
      <c r="B2848" s="3"/>
    </row>
    <row r="2849" spans="2:2" x14ac:dyDescent="0.2">
      <c r="B2849" s="3"/>
    </row>
    <row r="2850" spans="2:2" x14ac:dyDescent="0.2">
      <c r="B2850" s="3"/>
    </row>
    <row r="2851" spans="2:2" x14ac:dyDescent="0.2">
      <c r="B2851" s="3"/>
    </row>
    <row r="2852" spans="2:2" x14ac:dyDescent="0.2">
      <c r="B2852" s="3"/>
    </row>
    <row r="2853" spans="2:2" x14ac:dyDescent="0.2">
      <c r="B2853" s="3"/>
    </row>
    <row r="2854" spans="2:2" x14ac:dyDescent="0.2">
      <c r="B2854" s="3"/>
    </row>
    <row r="2855" spans="2:2" x14ac:dyDescent="0.2">
      <c r="B2855" s="3"/>
    </row>
    <row r="2856" spans="2:2" x14ac:dyDescent="0.2">
      <c r="B2856" s="3"/>
    </row>
    <row r="2857" spans="2:2" x14ac:dyDescent="0.2">
      <c r="B2857" s="3"/>
    </row>
    <row r="2858" spans="2:2" x14ac:dyDescent="0.2">
      <c r="B2858" s="3"/>
    </row>
    <row r="2859" spans="2:2" x14ac:dyDescent="0.2">
      <c r="B2859" s="3"/>
    </row>
    <row r="2860" spans="2:2" x14ac:dyDescent="0.2">
      <c r="B2860" s="3"/>
    </row>
    <row r="2861" spans="2:2" x14ac:dyDescent="0.2">
      <c r="B2861" s="3"/>
    </row>
    <row r="2862" spans="2:2" x14ac:dyDescent="0.2">
      <c r="B2862" s="3"/>
    </row>
    <row r="2863" spans="2:2" x14ac:dyDescent="0.2">
      <c r="B2863" s="3"/>
    </row>
    <row r="2864" spans="2:2" x14ac:dyDescent="0.2">
      <c r="B2864" s="3"/>
    </row>
    <row r="2865" spans="2:2" x14ac:dyDescent="0.2">
      <c r="B2865" s="3"/>
    </row>
    <row r="2866" spans="2:2" x14ac:dyDescent="0.2">
      <c r="B2866" s="3"/>
    </row>
    <row r="2867" spans="2:2" x14ac:dyDescent="0.2">
      <c r="B2867" s="3"/>
    </row>
    <row r="2868" spans="2:2" x14ac:dyDescent="0.2">
      <c r="B2868" s="3"/>
    </row>
    <row r="2869" spans="2:2" x14ac:dyDescent="0.2">
      <c r="B2869" s="3"/>
    </row>
    <row r="2870" spans="2:2" x14ac:dyDescent="0.2">
      <c r="B2870" s="3"/>
    </row>
    <row r="2871" spans="2:2" x14ac:dyDescent="0.2">
      <c r="B2871" s="3"/>
    </row>
    <row r="2872" spans="2:2" x14ac:dyDescent="0.2">
      <c r="B2872" s="3"/>
    </row>
    <row r="2873" spans="2:2" x14ac:dyDescent="0.2">
      <c r="B2873" s="3"/>
    </row>
    <row r="2874" spans="2:2" x14ac:dyDescent="0.2">
      <c r="B2874" s="3"/>
    </row>
    <row r="2875" spans="2:2" x14ac:dyDescent="0.2">
      <c r="B2875" s="3"/>
    </row>
    <row r="2876" spans="2:2" x14ac:dyDescent="0.2">
      <c r="B2876" s="3"/>
    </row>
    <row r="2877" spans="2:2" x14ac:dyDescent="0.2">
      <c r="B2877" s="3"/>
    </row>
    <row r="2878" spans="2:2" x14ac:dyDescent="0.2">
      <c r="B2878" s="3"/>
    </row>
    <row r="2879" spans="2:2" x14ac:dyDescent="0.2">
      <c r="B2879" s="3"/>
    </row>
    <row r="2880" spans="2:2" x14ac:dyDescent="0.2">
      <c r="B2880" s="3"/>
    </row>
    <row r="2881" spans="2:2" x14ac:dyDescent="0.2">
      <c r="B2881" s="3"/>
    </row>
    <row r="2882" spans="2:2" x14ac:dyDescent="0.2">
      <c r="B2882" s="3"/>
    </row>
    <row r="2883" spans="2:2" x14ac:dyDescent="0.2">
      <c r="B2883" s="3"/>
    </row>
    <row r="2884" spans="2:2" x14ac:dyDescent="0.2">
      <c r="B2884" s="3"/>
    </row>
    <row r="2885" spans="2:2" x14ac:dyDescent="0.2">
      <c r="B2885" s="3"/>
    </row>
    <row r="2886" spans="2:2" x14ac:dyDescent="0.2">
      <c r="B2886" s="3"/>
    </row>
    <row r="2887" spans="2:2" x14ac:dyDescent="0.2">
      <c r="B2887" s="3"/>
    </row>
    <row r="2888" spans="2:2" x14ac:dyDescent="0.2">
      <c r="B2888" s="3"/>
    </row>
    <row r="2889" spans="2:2" x14ac:dyDescent="0.2">
      <c r="B2889" s="3"/>
    </row>
    <row r="2890" spans="2:2" x14ac:dyDescent="0.2">
      <c r="B2890" s="3"/>
    </row>
    <row r="2891" spans="2:2" x14ac:dyDescent="0.2">
      <c r="B2891" s="3"/>
    </row>
    <row r="2892" spans="2:2" x14ac:dyDescent="0.2">
      <c r="B2892" s="3"/>
    </row>
    <row r="2893" spans="2:2" x14ac:dyDescent="0.2">
      <c r="B2893" s="3"/>
    </row>
    <row r="2894" spans="2:2" x14ac:dyDescent="0.2">
      <c r="B2894" s="3"/>
    </row>
    <row r="2895" spans="2:2" x14ac:dyDescent="0.2">
      <c r="B2895" s="3"/>
    </row>
    <row r="2896" spans="2:2" x14ac:dyDescent="0.2">
      <c r="B2896" s="3"/>
    </row>
    <row r="2897" spans="2:2" x14ac:dyDescent="0.2">
      <c r="B2897" s="3"/>
    </row>
    <row r="2898" spans="2:2" x14ac:dyDescent="0.2">
      <c r="B2898" s="3"/>
    </row>
    <row r="2899" spans="2:2" x14ac:dyDescent="0.2">
      <c r="B2899" s="3"/>
    </row>
    <row r="2900" spans="2:2" x14ac:dyDescent="0.2">
      <c r="B2900" s="3"/>
    </row>
    <row r="2901" spans="2:2" x14ac:dyDescent="0.2">
      <c r="B2901" s="3"/>
    </row>
    <row r="2902" spans="2:2" x14ac:dyDescent="0.2">
      <c r="B2902" s="3"/>
    </row>
    <row r="2903" spans="2:2" x14ac:dyDescent="0.2">
      <c r="B2903" s="3"/>
    </row>
    <row r="2904" spans="2:2" x14ac:dyDescent="0.2">
      <c r="B2904" s="3"/>
    </row>
    <row r="2905" spans="2:2" x14ac:dyDescent="0.2">
      <c r="B2905" s="3"/>
    </row>
    <row r="2906" spans="2:2" x14ac:dyDescent="0.2">
      <c r="B2906" s="3"/>
    </row>
    <row r="2907" spans="2:2" x14ac:dyDescent="0.2">
      <c r="B2907" s="3"/>
    </row>
    <row r="2908" spans="2:2" x14ac:dyDescent="0.2">
      <c r="B2908" s="3"/>
    </row>
    <row r="2909" spans="2:2" x14ac:dyDescent="0.2">
      <c r="B2909" s="3"/>
    </row>
    <row r="2910" spans="2:2" x14ac:dyDescent="0.2">
      <c r="B2910" s="3"/>
    </row>
    <row r="2911" spans="2:2" x14ac:dyDescent="0.2">
      <c r="B2911" s="3"/>
    </row>
    <row r="2912" spans="2:2" x14ac:dyDescent="0.2">
      <c r="B2912" s="3"/>
    </row>
    <row r="2913" spans="2:2" x14ac:dyDescent="0.2">
      <c r="B2913" s="3"/>
    </row>
    <row r="2914" spans="2:2" x14ac:dyDescent="0.2">
      <c r="B2914" s="3"/>
    </row>
    <row r="2915" spans="2:2" x14ac:dyDescent="0.2">
      <c r="B2915" s="3"/>
    </row>
    <row r="2916" spans="2:2" x14ac:dyDescent="0.2">
      <c r="B2916" s="3"/>
    </row>
    <row r="2917" spans="2:2" x14ac:dyDescent="0.2">
      <c r="B2917" s="3"/>
    </row>
    <row r="2918" spans="2:2" x14ac:dyDescent="0.2">
      <c r="B2918" s="3"/>
    </row>
    <row r="2919" spans="2:2" x14ac:dyDescent="0.2">
      <c r="B2919" s="3"/>
    </row>
    <row r="2920" spans="2:2" x14ac:dyDescent="0.2">
      <c r="B2920" s="3"/>
    </row>
    <row r="2921" spans="2:2" x14ac:dyDescent="0.2">
      <c r="B2921" s="3"/>
    </row>
    <row r="2922" spans="2:2" x14ac:dyDescent="0.2">
      <c r="B2922" s="3"/>
    </row>
    <row r="2923" spans="2:2" x14ac:dyDescent="0.2">
      <c r="B2923" s="3"/>
    </row>
    <row r="2924" spans="2:2" x14ac:dyDescent="0.2">
      <c r="B2924" s="3"/>
    </row>
    <row r="2925" spans="2:2" x14ac:dyDescent="0.2">
      <c r="B2925" s="3"/>
    </row>
    <row r="2926" spans="2:2" x14ac:dyDescent="0.2">
      <c r="B2926" s="3"/>
    </row>
    <row r="2927" spans="2:2" x14ac:dyDescent="0.2">
      <c r="B2927" s="3"/>
    </row>
    <row r="2928" spans="2:2" x14ac:dyDescent="0.2">
      <c r="B2928" s="3"/>
    </row>
    <row r="2929" spans="2:2" x14ac:dyDescent="0.2">
      <c r="B2929" s="3"/>
    </row>
    <row r="2930" spans="2:2" x14ac:dyDescent="0.2">
      <c r="B2930" s="3"/>
    </row>
    <row r="2931" spans="2:2" x14ac:dyDescent="0.2">
      <c r="B2931" s="3"/>
    </row>
    <row r="2932" spans="2:2" x14ac:dyDescent="0.2">
      <c r="B2932" s="3"/>
    </row>
    <row r="2933" spans="2:2" x14ac:dyDescent="0.2">
      <c r="B2933" s="3"/>
    </row>
    <row r="2934" spans="2:2" x14ac:dyDescent="0.2">
      <c r="B2934" s="3"/>
    </row>
    <row r="2935" spans="2:2" x14ac:dyDescent="0.2">
      <c r="B2935" s="3"/>
    </row>
    <row r="2936" spans="2:2" x14ac:dyDescent="0.2">
      <c r="B2936" s="3"/>
    </row>
    <row r="2937" spans="2:2" x14ac:dyDescent="0.2">
      <c r="B2937" s="3"/>
    </row>
    <row r="2938" spans="2:2" x14ac:dyDescent="0.2">
      <c r="B2938" s="3"/>
    </row>
    <row r="2939" spans="2:2" x14ac:dyDescent="0.2">
      <c r="B2939" s="3"/>
    </row>
    <row r="2940" spans="2:2" x14ac:dyDescent="0.2">
      <c r="B2940" s="3"/>
    </row>
    <row r="2941" spans="2:2" x14ac:dyDescent="0.2">
      <c r="B2941" s="3"/>
    </row>
    <row r="2942" spans="2:2" x14ac:dyDescent="0.2">
      <c r="B2942" s="3"/>
    </row>
    <row r="2943" spans="2:2" x14ac:dyDescent="0.2">
      <c r="B2943" s="3"/>
    </row>
    <row r="2944" spans="2:2" x14ac:dyDescent="0.2">
      <c r="B2944" s="3"/>
    </row>
    <row r="2945" spans="2:2" x14ac:dyDescent="0.2">
      <c r="B2945" s="3"/>
    </row>
    <row r="2946" spans="2:2" x14ac:dyDescent="0.2">
      <c r="B2946" s="3"/>
    </row>
    <row r="2947" spans="2:2" x14ac:dyDescent="0.2">
      <c r="B2947" s="3"/>
    </row>
    <row r="2948" spans="2:2" x14ac:dyDescent="0.2">
      <c r="B2948" s="3"/>
    </row>
    <row r="2949" spans="2:2" x14ac:dyDescent="0.2">
      <c r="B2949" s="3"/>
    </row>
    <row r="2950" spans="2:2" x14ac:dyDescent="0.2">
      <c r="B2950" s="3"/>
    </row>
    <row r="2951" spans="2:2" x14ac:dyDescent="0.2">
      <c r="B2951" s="3"/>
    </row>
    <row r="2952" spans="2:2" x14ac:dyDescent="0.2">
      <c r="B2952" s="3"/>
    </row>
    <row r="2953" spans="2:2" x14ac:dyDescent="0.2">
      <c r="B2953" s="3"/>
    </row>
    <row r="2954" spans="2:2" x14ac:dyDescent="0.2">
      <c r="B2954" s="3"/>
    </row>
    <row r="2955" spans="2:2" x14ac:dyDescent="0.2">
      <c r="B2955" s="3"/>
    </row>
    <row r="2956" spans="2:2" x14ac:dyDescent="0.2">
      <c r="B2956" s="3"/>
    </row>
    <row r="2957" spans="2:2" x14ac:dyDescent="0.2">
      <c r="B2957" s="3"/>
    </row>
    <row r="2958" spans="2:2" x14ac:dyDescent="0.2">
      <c r="B2958" s="3"/>
    </row>
    <row r="2959" spans="2:2" x14ac:dyDescent="0.2">
      <c r="B2959" s="3"/>
    </row>
    <row r="2960" spans="2:2" x14ac:dyDescent="0.2">
      <c r="B2960" s="3"/>
    </row>
    <row r="2961" spans="2:2" x14ac:dyDescent="0.2">
      <c r="B2961" s="3"/>
    </row>
    <row r="2962" spans="2:2" x14ac:dyDescent="0.2">
      <c r="B2962" s="3"/>
    </row>
    <row r="2963" spans="2:2" x14ac:dyDescent="0.2">
      <c r="B2963" s="3"/>
    </row>
    <row r="2964" spans="2:2" x14ac:dyDescent="0.2">
      <c r="B2964" s="3"/>
    </row>
    <row r="2965" spans="2:2" x14ac:dyDescent="0.2">
      <c r="B2965" s="3"/>
    </row>
    <row r="2966" spans="2:2" x14ac:dyDescent="0.2">
      <c r="B2966" s="3"/>
    </row>
    <row r="2967" spans="2:2" x14ac:dyDescent="0.2">
      <c r="B2967" s="3"/>
    </row>
    <row r="2968" spans="2:2" x14ac:dyDescent="0.2">
      <c r="B2968" s="3"/>
    </row>
    <row r="2969" spans="2:2" x14ac:dyDescent="0.2">
      <c r="B2969" s="3"/>
    </row>
    <row r="2970" spans="2:2" x14ac:dyDescent="0.2">
      <c r="B2970" s="3"/>
    </row>
    <row r="2971" spans="2:2" x14ac:dyDescent="0.2">
      <c r="B2971" s="3"/>
    </row>
    <row r="2972" spans="2:2" x14ac:dyDescent="0.2">
      <c r="B2972" s="3"/>
    </row>
    <row r="2973" spans="2:2" x14ac:dyDescent="0.2">
      <c r="B2973" s="3"/>
    </row>
    <row r="2974" spans="2:2" x14ac:dyDescent="0.2">
      <c r="B2974" s="3"/>
    </row>
    <row r="2975" spans="2:2" x14ac:dyDescent="0.2">
      <c r="B2975" s="3"/>
    </row>
    <row r="2976" spans="2:2" x14ac:dyDescent="0.2">
      <c r="B2976" s="3"/>
    </row>
    <row r="2977" spans="2:2" x14ac:dyDescent="0.2">
      <c r="B2977" s="3"/>
    </row>
    <row r="2978" spans="2:2" x14ac:dyDescent="0.2">
      <c r="B2978" s="3"/>
    </row>
    <row r="2979" spans="2:2" x14ac:dyDescent="0.2">
      <c r="B2979" s="3"/>
    </row>
    <row r="2980" spans="2:2" x14ac:dyDescent="0.2">
      <c r="B2980" s="3"/>
    </row>
    <row r="2981" spans="2:2" x14ac:dyDescent="0.2">
      <c r="B2981" s="3"/>
    </row>
    <row r="2982" spans="2:2" x14ac:dyDescent="0.2">
      <c r="B2982" s="3"/>
    </row>
    <row r="2983" spans="2:2" x14ac:dyDescent="0.2">
      <c r="B2983" s="3"/>
    </row>
    <row r="2984" spans="2:2" x14ac:dyDescent="0.2">
      <c r="B2984" s="3"/>
    </row>
    <row r="2985" spans="2:2" x14ac:dyDescent="0.2">
      <c r="B2985" s="3"/>
    </row>
    <row r="2986" spans="2:2" x14ac:dyDescent="0.2">
      <c r="B2986" s="3"/>
    </row>
    <row r="2987" spans="2:2" x14ac:dyDescent="0.2">
      <c r="B2987" s="3"/>
    </row>
    <row r="2988" spans="2:2" x14ac:dyDescent="0.2">
      <c r="B2988" s="3"/>
    </row>
    <row r="2989" spans="2:2" x14ac:dyDescent="0.2">
      <c r="B2989" s="3"/>
    </row>
    <row r="2990" spans="2:2" x14ac:dyDescent="0.2">
      <c r="B2990" s="3"/>
    </row>
    <row r="2991" spans="2:2" x14ac:dyDescent="0.2">
      <c r="B2991" s="3"/>
    </row>
    <row r="2992" spans="2:2" x14ac:dyDescent="0.2">
      <c r="B2992" s="3"/>
    </row>
    <row r="2993" spans="2:2" x14ac:dyDescent="0.2">
      <c r="B2993" s="3"/>
    </row>
    <row r="2994" spans="2:2" x14ac:dyDescent="0.2">
      <c r="B2994" s="3"/>
    </row>
    <row r="2995" spans="2:2" x14ac:dyDescent="0.2">
      <c r="B2995" s="3"/>
    </row>
    <row r="2996" spans="2:2" x14ac:dyDescent="0.2">
      <c r="B2996" s="3"/>
    </row>
    <row r="2997" spans="2:2" x14ac:dyDescent="0.2">
      <c r="B2997" s="3"/>
    </row>
    <row r="2998" spans="2:2" x14ac:dyDescent="0.2">
      <c r="B2998" s="3"/>
    </row>
    <row r="2999" spans="2:2" x14ac:dyDescent="0.2">
      <c r="B2999" s="3"/>
    </row>
    <row r="3000" spans="2:2" x14ac:dyDescent="0.2">
      <c r="B3000" s="3"/>
    </row>
    <row r="3001" spans="2:2" x14ac:dyDescent="0.2">
      <c r="B3001" s="3"/>
    </row>
    <row r="3002" spans="2:2" x14ac:dyDescent="0.2">
      <c r="B3002" s="3"/>
    </row>
    <row r="3003" spans="2:2" x14ac:dyDescent="0.2">
      <c r="B3003" s="3"/>
    </row>
    <row r="3004" spans="2:2" x14ac:dyDescent="0.2">
      <c r="B3004" s="3"/>
    </row>
    <row r="3005" spans="2:2" x14ac:dyDescent="0.2">
      <c r="B3005" s="3"/>
    </row>
    <row r="3006" spans="2:2" x14ac:dyDescent="0.2">
      <c r="B3006" s="3"/>
    </row>
    <row r="3007" spans="2:2" x14ac:dyDescent="0.2">
      <c r="B3007" s="3"/>
    </row>
    <row r="3008" spans="2:2" x14ac:dyDescent="0.2">
      <c r="B3008" s="3"/>
    </row>
    <row r="3009" spans="2:2" x14ac:dyDescent="0.2">
      <c r="B3009" s="3"/>
    </row>
    <row r="3010" spans="2:2" x14ac:dyDescent="0.2">
      <c r="B3010" s="3"/>
    </row>
    <row r="3011" spans="2:2" x14ac:dyDescent="0.2">
      <c r="B3011" s="3"/>
    </row>
    <row r="3012" spans="2:2" x14ac:dyDescent="0.2">
      <c r="B3012" s="3"/>
    </row>
    <row r="3013" spans="2:2" x14ac:dyDescent="0.2">
      <c r="B3013" s="3"/>
    </row>
    <row r="3014" spans="2:2" x14ac:dyDescent="0.2">
      <c r="B3014" s="3"/>
    </row>
    <row r="3015" spans="2:2" x14ac:dyDescent="0.2">
      <c r="B3015" s="3"/>
    </row>
    <row r="3016" spans="2:2" x14ac:dyDescent="0.2">
      <c r="B3016" s="3"/>
    </row>
    <row r="3017" spans="2:2" x14ac:dyDescent="0.2">
      <c r="B3017" s="3"/>
    </row>
    <row r="3018" spans="2:2" x14ac:dyDescent="0.2">
      <c r="B3018" s="3"/>
    </row>
    <row r="3019" spans="2:2" x14ac:dyDescent="0.2">
      <c r="B3019" s="3"/>
    </row>
    <row r="3020" spans="2:2" x14ac:dyDescent="0.2">
      <c r="B3020" s="3"/>
    </row>
    <row r="3021" spans="2:2" x14ac:dyDescent="0.2">
      <c r="B3021" s="3"/>
    </row>
    <row r="3022" spans="2:2" x14ac:dyDescent="0.2">
      <c r="B3022" s="3"/>
    </row>
    <row r="3023" spans="2:2" x14ac:dyDescent="0.2">
      <c r="B3023" s="3"/>
    </row>
    <row r="3024" spans="2:2" x14ac:dyDescent="0.2">
      <c r="B3024" s="3"/>
    </row>
    <row r="3025" spans="2:2" x14ac:dyDescent="0.2">
      <c r="B3025" s="3"/>
    </row>
    <row r="3026" spans="2:2" x14ac:dyDescent="0.2">
      <c r="B3026" s="3"/>
    </row>
    <row r="3027" spans="2:2" x14ac:dyDescent="0.2">
      <c r="B3027" s="3"/>
    </row>
    <row r="3028" spans="2:2" x14ac:dyDescent="0.2">
      <c r="B3028" s="3"/>
    </row>
    <row r="3029" spans="2:2" x14ac:dyDescent="0.2">
      <c r="B3029" s="3"/>
    </row>
    <row r="3030" spans="2:2" x14ac:dyDescent="0.2">
      <c r="B3030" s="3"/>
    </row>
    <row r="3031" spans="2:2" x14ac:dyDescent="0.2">
      <c r="B3031" s="3"/>
    </row>
    <row r="3032" spans="2:2" x14ac:dyDescent="0.2">
      <c r="B3032" s="3"/>
    </row>
    <row r="3033" spans="2:2" x14ac:dyDescent="0.2">
      <c r="B3033" s="3"/>
    </row>
    <row r="3034" spans="2:2" x14ac:dyDescent="0.2">
      <c r="B3034" s="3"/>
    </row>
    <row r="3035" spans="2:2" x14ac:dyDescent="0.2">
      <c r="B3035" s="3"/>
    </row>
    <row r="3036" spans="2:2" x14ac:dyDescent="0.2">
      <c r="B3036" s="3"/>
    </row>
    <row r="3037" spans="2:2" x14ac:dyDescent="0.2">
      <c r="B3037" s="3"/>
    </row>
    <row r="3038" spans="2:2" x14ac:dyDescent="0.2">
      <c r="B3038" s="3"/>
    </row>
    <row r="3039" spans="2:2" x14ac:dyDescent="0.2">
      <c r="B3039" s="3"/>
    </row>
    <row r="3040" spans="2:2" x14ac:dyDescent="0.2">
      <c r="B3040" s="3"/>
    </row>
    <row r="3041" spans="2:2" x14ac:dyDescent="0.2">
      <c r="B3041" s="3"/>
    </row>
    <row r="3042" spans="2:2" x14ac:dyDescent="0.2">
      <c r="B3042" s="3"/>
    </row>
    <row r="3043" spans="2:2" x14ac:dyDescent="0.2">
      <c r="B3043" s="3"/>
    </row>
    <row r="3044" spans="2:2" x14ac:dyDescent="0.2">
      <c r="B3044" s="3"/>
    </row>
    <row r="3045" spans="2:2" x14ac:dyDescent="0.2">
      <c r="B3045" s="3"/>
    </row>
    <row r="3046" spans="2:2" x14ac:dyDescent="0.2">
      <c r="B3046" s="3"/>
    </row>
    <row r="3047" spans="2:2" x14ac:dyDescent="0.2">
      <c r="B3047" s="3"/>
    </row>
    <row r="3048" spans="2:2" x14ac:dyDescent="0.2">
      <c r="B3048" s="3"/>
    </row>
    <row r="3049" spans="2:2" x14ac:dyDescent="0.2">
      <c r="B3049" s="3"/>
    </row>
    <row r="3050" spans="2:2" x14ac:dyDescent="0.2">
      <c r="B3050" s="3"/>
    </row>
    <row r="3051" spans="2:2" x14ac:dyDescent="0.2">
      <c r="B3051" s="3"/>
    </row>
    <row r="3052" spans="2:2" x14ac:dyDescent="0.2">
      <c r="B3052" s="3"/>
    </row>
    <row r="3053" spans="2:2" x14ac:dyDescent="0.2">
      <c r="B3053" s="3"/>
    </row>
    <row r="3054" spans="2:2" x14ac:dyDescent="0.2">
      <c r="B3054" s="3"/>
    </row>
    <row r="3055" spans="2:2" x14ac:dyDescent="0.2">
      <c r="B3055" s="3"/>
    </row>
    <row r="3056" spans="2:2" x14ac:dyDescent="0.2">
      <c r="B3056" s="3"/>
    </row>
    <row r="3057" spans="2:2" x14ac:dyDescent="0.2">
      <c r="B3057" s="3"/>
    </row>
    <row r="3058" spans="2:2" x14ac:dyDescent="0.2">
      <c r="B3058" s="3"/>
    </row>
    <row r="3059" spans="2:2" x14ac:dyDescent="0.2">
      <c r="B3059" s="3"/>
    </row>
    <row r="3060" spans="2:2" x14ac:dyDescent="0.2">
      <c r="B3060" s="3"/>
    </row>
    <row r="3061" spans="2:2" x14ac:dyDescent="0.2">
      <c r="B3061" s="3"/>
    </row>
    <row r="3062" spans="2:2" x14ac:dyDescent="0.2">
      <c r="B3062" s="3"/>
    </row>
    <row r="3063" spans="2:2" x14ac:dyDescent="0.2">
      <c r="B3063" s="3"/>
    </row>
    <row r="3064" spans="2:2" x14ac:dyDescent="0.2">
      <c r="B3064" s="3"/>
    </row>
    <row r="3065" spans="2:2" x14ac:dyDescent="0.2">
      <c r="B3065" s="3"/>
    </row>
    <row r="3066" spans="2:2" x14ac:dyDescent="0.2">
      <c r="B3066" s="3"/>
    </row>
    <row r="3067" spans="2:2" x14ac:dyDescent="0.2">
      <c r="B3067" s="3"/>
    </row>
    <row r="3068" spans="2:2" x14ac:dyDescent="0.2">
      <c r="B3068" s="3"/>
    </row>
    <row r="3069" spans="2:2" x14ac:dyDescent="0.2">
      <c r="B3069" s="3"/>
    </row>
    <row r="3070" spans="2:2" x14ac:dyDescent="0.2">
      <c r="B3070" s="3"/>
    </row>
    <row r="3071" spans="2:2" x14ac:dyDescent="0.2">
      <c r="B3071" s="3"/>
    </row>
    <row r="3072" spans="2:2" x14ac:dyDescent="0.2">
      <c r="B3072" s="3"/>
    </row>
    <row r="3073" spans="2:2" x14ac:dyDescent="0.2">
      <c r="B3073" s="3"/>
    </row>
    <row r="3074" spans="2:2" x14ac:dyDescent="0.2">
      <c r="B3074" s="3"/>
    </row>
    <row r="3075" spans="2:2" x14ac:dyDescent="0.2">
      <c r="B3075" s="3"/>
    </row>
    <row r="3076" spans="2:2" x14ac:dyDescent="0.2">
      <c r="B3076" s="3"/>
    </row>
    <row r="3077" spans="2:2" x14ac:dyDescent="0.2">
      <c r="B3077" s="3"/>
    </row>
    <row r="3078" spans="2:2" x14ac:dyDescent="0.2">
      <c r="B3078" s="3"/>
    </row>
    <row r="3079" spans="2:2" x14ac:dyDescent="0.2">
      <c r="B3079" s="3"/>
    </row>
    <row r="3080" spans="2:2" x14ac:dyDescent="0.2">
      <c r="B3080" s="3"/>
    </row>
    <row r="3081" spans="2:2" x14ac:dyDescent="0.2">
      <c r="B3081" s="3"/>
    </row>
    <row r="3082" spans="2:2" x14ac:dyDescent="0.2">
      <c r="B3082" s="3"/>
    </row>
    <row r="3083" spans="2:2" x14ac:dyDescent="0.2">
      <c r="B3083" s="3"/>
    </row>
    <row r="3084" spans="2:2" x14ac:dyDescent="0.2">
      <c r="B3084" s="3"/>
    </row>
    <row r="3085" spans="2:2" x14ac:dyDescent="0.2">
      <c r="B3085" s="3"/>
    </row>
    <row r="3086" spans="2:2" x14ac:dyDescent="0.2">
      <c r="B3086" s="3"/>
    </row>
    <row r="3087" spans="2:2" x14ac:dyDescent="0.2">
      <c r="B3087" s="3"/>
    </row>
    <row r="3088" spans="2:2" x14ac:dyDescent="0.2">
      <c r="B3088" s="3"/>
    </row>
    <row r="3089" spans="2:2" x14ac:dyDescent="0.2">
      <c r="B3089" s="3"/>
    </row>
    <row r="3090" spans="2:2" x14ac:dyDescent="0.2">
      <c r="B3090" s="3"/>
    </row>
    <row r="3091" spans="2:2" x14ac:dyDescent="0.2">
      <c r="B3091" s="3"/>
    </row>
    <row r="3092" spans="2:2" x14ac:dyDescent="0.2">
      <c r="B3092" s="3"/>
    </row>
    <row r="3093" spans="2:2" x14ac:dyDescent="0.2">
      <c r="B3093" s="3"/>
    </row>
    <row r="3094" spans="2:2" x14ac:dyDescent="0.2">
      <c r="B3094" s="3"/>
    </row>
    <row r="3095" spans="2:2" x14ac:dyDescent="0.2">
      <c r="B3095" s="3"/>
    </row>
    <row r="3096" spans="2:2" x14ac:dyDescent="0.2">
      <c r="B3096" s="3"/>
    </row>
    <row r="3097" spans="2:2" x14ac:dyDescent="0.2">
      <c r="B3097" s="3"/>
    </row>
    <row r="3098" spans="2:2" x14ac:dyDescent="0.2">
      <c r="B3098" s="3"/>
    </row>
    <row r="3099" spans="2:2" x14ac:dyDescent="0.2">
      <c r="B3099" s="3"/>
    </row>
    <row r="3100" spans="2:2" x14ac:dyDescent="0.2">
      <c r="B3100" s="3"/>
    </row>
    <row r="3101" spans="2:2" x14ac:dyDescent="0.2">
      <c r="B3101" s="3"/>
    </row>
    <row r="3102" spans="2:2" x14ac:dyDescent="0.2">
      <c r="B3102" s="3"/>
    </row>
    <row r="3103" spans="2:2" x14ac:dyDescent="0.2">
      <c r="B3103" s="3"/>
    </row>
    <row r="3104" spans="2:2" x14ac:dyDescent="0.2">
      <c r="B3104" s="3"/>
    </row>
    <row r="3105" spans="2:2" x14ac:dyDescent="0.2">
      <c r="B3105" s="3"/>
    </row>
    <row r="3106" spans="2:2" x14ac:dyDescent="0.2">
      <c r="B3106" s="3"/>
    </row>
    <row r="3107" spans="2:2" x14ac:dyDescent="0.2">
      <c r="B3107" s="3"/>
    </row>
    <row r="3108" spans="2:2" x14ac:dyDescent="0.2">
      <c r="B3108" s="3"/>
    </row>
    <row r="3109" spans="2:2" x14ac:dyDescent="0.2">
      <c r="B3109" s="3"/>
    </row>
    <row r="3110" spans="2:2" x14ac:dyDescent="0.2">
      <c r="B3110" s="3"/>
    </row>
    <row r="3111" spans="2:2" x14ac:dyDescent="0.2">
      <c r="B3111" s="3"/>
    </row>
    <row r="3112" spans="2:2" x14ac:dyDescent="0.2">
      <c r="B3112" s="3"/>
    </row>
    <row r="3113" spans="2:2" x14ac:dyDescent="0.2">
      <c r="B3113" s="3"/>
    </row>
    <row r="3114" spans="2:2" x14ac:dyDescent="0.2">
      <c r="B3114" s="3"/>
    </row>
    <row r="3115" spans="2:2" x14ac:dyDescent="0.2">
      <c r="B3115" s="3"/>
    </row>
    <row r="3116" spans="2:2" x14ac:dyDescent="0.2">
      <c r="B3116" s="3"/>
    </row>
    <row r="3117" spans="2:2" x14ac:dyDescent="0.2">
      <c r="B3117" s="3"/>
    </row>
    <row r="3118" spans="2:2" x14ac:dyDescent="0.2">
      <c r="B3118" s="3"/>
    </row>
    <row r="3119" spans="2:2" x14ac:dyDescent="0.2">
      <c r="B3119" s="3"/>
    </row>
    <row r="3120" spans="2:2" x14ac:dyDescent="0.2">
      <c r="B3120" s="3"/>
    </row>
    <row r="3121" spans="2:2" x14ac:dyDescent="0.2">
      <c r="B3121" s="3"/>
    </row>
    <row r="3122" spans="2:2" x14ac:dyDescent="0.2">
      <c r="B3122" s="3"/>
    </row>
    <row r="3123" spans="2:2" x14ac:dyDescent="0.2">
      <c r="B3123" s="3"/>
    </row>
    <row r="3124" spans="2:2" x14ac:dyDescent="0.2">
      <c r="B3124" s="3"/>
    </row>
    <row r="3125" spans="2:2" x14ac:dyDescent="0.2">
      <c r="B3125" s="3"/>
    </row>
    <row r="3126" spans="2:2" x14ac:dyDescent="0.2">
      <c r="B3126" s="3"/>
    </row>
    <row r="3127" spans="2:2" x14ac:dyDescent="0.2">
      <c r="B3127" s="3"/>
    </row>
    <row r="3128" spans="2:2" x14ac:dyDescent="0.2">
      <c r="B3128" s="3"/>
    </row>
    <row r="3129" spans="2:2" x14ac:dyDescent="0.2">
      <c r="B3129" s="3"/>
    </row>
    <row r="3130" spans="2:2" x14ac:dyDescent="0.2">
      <c r="B3130" s="3"/>
    </row>
    <row r="3131" spans="2:2" x14ac:dyDescent="0.2">
      <c r="B3131" s="3"/>
    </row>
    <row r="3132" spans="2:2" x14ac:dyDescent="0.2">
      <c r="B3132" s="3"/>
    </row>
    <row r="3133" spans="2:2" x14ac:dyDescent="0.2">
      <c r="B3133" s="3"/>
    </row>
    <row r="3134" spans="2:2" x14ac:dyDescent="0.2">
      <c r="B3134" s="3"/>
    </row>
    <row r="3135" spans="2:2" x14ac:dyDescent="0.2">
      <c r="B3135" s="3"/>
    </row>
    <row r="3136" spans="2:2" x14ac:dyDescent="0.2">
      <c r="B3136" s="3"/>
    </row>
    <row r="3137" spans="2:2" x14ac:dyDescent="0.2">
      <c r="B3137" s="3"/>
    </row>
    <row r="3138" spans="2:2" x14ac:dyDescent="0.2">
      <c r="B3138" s="3"/>
    </row>
    <row r="3139" spans="2:2" x14ac:dyDescent="0.2">
      <c r="B3139" s="3"/>
    </row>
    <row r="3140" spans="2:2" x14ac:dyDescent="0.2">
      <c r="B3140" s="3"/>
    </row>
    <row r="3141" spans="2:2" x14ac:dyDescent="0.2">
      <c r="B3141" s="3"/>
    </row>
    <row r="3142" spans="2:2" x14ac:dyDescent="0.2">
      <c r="B3142" s="3"/>
    </row>
    <row r="3143" spans="2:2" x14ac:dyDescent="0.2">
      <c r="B3143" s="3"/>
    </row>
    <row r="3144" spans="2:2" x14ac:dyDescent="0.2">
      <c r="B3144" s="3"/>
    </row>
    <row r="3145" spans="2:2" x14ac:dyDescent="0.2">
      <c r="B3145" s="3"/>
    </row>
    <row r="3146" spans="2:2" x14ac:dyDescent="0.2">
      <c r="B3146" s="3"/>
    </row>
    <row r="3147" spans="2:2" x14ac:dyDescent="0.2">
      <c r="B3147" s="3"/>
    </row>
    <row r="3148" spans="2:2" x14ac:dyDescent="0.2">
      <c r="B3148" s="3"/>
    </row>
    <row r="3149" spans="2:2" x14ac:dyDescent="0.2">
      <c r="B3149" s="3"/>
    </row>
    <row r="3150" spans="2:2" x14ac:dyDescent="0.2">
      <c r="B3150" s="3"/>
    </row>
    <row r="3151" spans="2:2" x14ac:dyDescent="0.2">
      <c r="B3151" s="3"/>
    </row>
    <row r="3152" spans="2:2" x14ac:dyDescent="0.2">
      <c r="B3152" s="3"/>
    </row>
    <row r="3153" spans="2:2" x14ac:dyDescent="0.2">
      <c r="B3153" s="3"/>
    </row>
    <row r="3154" spans="2:2" x14ac:dyDescent="0.2">
      <c r="B3154" s="3"/>
    </row>
    <row r="3155" spans="2:2" x14ac:dyDescent="0.2">
      <c r="B3155" s="3"/>
    </row>
    <row r="3156" spans="2:2" x14ac:dyDescent="0.2">
      <c r="B3156" s="3"/>
    </row>
    <row r="3157" spans="2:2" x14ac:dyDescent="0.2">
      <c r="B3157" s="3"/>
    </row>
    <row r="3158" spans="2:2" x14ac:dyDescent="0.2">
      <c r="B3158" s="3"/>
    </row>
    <row r="3159" spans="2:2" x14ac:dyDescent="0.2">
      <c r="B3159" s="3"/>
    </row>
    <row r="3160" spans="2:2" x14ac:dyDescent="0.2">
      <c r="B3160" s="3"/>
    </row>
    <row r="3161" spans="2:2" x14ac:dyDescent="0.2">
      <c r="B3161" s="3"/>
    </row>
    <row r="3162" spans="2:2" x14ac:dyDescent="0.2">
      <c r="B3162" s="3"/>
    </row>
    <row r="3163" spans="2:2" x14ac:dyDescent="0.2">
      <c r="B3163" s="3"/>
    </row>
    <row r="3164" spans="2:2" x14ac:dyDescent="0.2">
      <c r="B3164" s="3"/>
    </row>
    <row r="3165" spans="2:2" x14ac:dyDescent="0.2">
      <c r="B3165" s="3"/>
    </row>
    <row r="3166" spans="2:2" x14ac:dyDescent="0.2">
      <c r="B3166" s="3"/>
    </row>
    <row r="3167" spans="2:2" x14ac:dyDescent="0.2">
      <c r="B3167" s="3"/>
    </row>
    <row r="3168" spans="2:2" x14ac:dyDescent="0.2">
      <c r="B3168" s="3"/>
    </row>
    <row r="3169" spans="2:2" x14ac:dyDescent="0.2">
      <c r="B3169" s="3"/>
    </row>
    <row r="3170" spans="2:2" x14ac:dyDescent="0.2">
      <c r="B3170" s="3"/>
    </row>
    <row r="3171" spans="2:2" x14ac:dyDescent="0.2">
      <c r="B3171" s="3"/>
    </row>
    <row r="3172" spans="2:2" x14ac:dyDescent="0.2">
      <c r="B3172" s="3"/>
    </row>
    <row r="3173" spans="2:2" x14ac:dyDescent="0.2">
      <c r="B3173" s="3"/>
    </row>
    <row r="3174" spans="2:2" x14ac:dyDescent="0.2">
      <c r="B3174" s="3"/>
    </row>
    <row r="3175" spans="2:2" x14ac:dyDescent="0.2">
      <c r="B3175" s="3"/>
    </row>
    <row r="3176" spans="2:2" x14ac:dyDescent="0.2">
      <c r="B3176" s="3"/>
    </row>
    <row r="3177" spans="2:2" x14ac:dyDescent="0.2">
      <c r="B3177" s="3"/>
    </row>
    <row r="3178" spans="2:2" x14ac:dyDescent="0.2">
      <c r="B3178" s="3"/>
    </row>
    <row r="3179" spans="2:2" x14ac:dyDescent="0.2">
      <c r="B3179" s="3"/>
    </row>
    <row r="3180" spans="2:2" x14ac:dyDescent="0.2">
      <c r="B3180" s="3"/>
    </row>
    <row r="3181" spans="2:2" x14ac:dyDescent="0.2">
      <c r="B3181" s="3"/>
    </row>
    <row r="3182" spans="2:2" x14ac:dyDescent="0.2">
      <c r="B3182" s="3"/>
    </row>
    <row r="3183" spans="2:2" x14ac:dyDescent="0.2">
      <c r="B3183" s="3"/>
    </row>
    <row r="3184" spans="2:2" x14ac:dyDescent="0.2">
      <c r="B3184" s="3"/>
    </row>
    <row r="3185" spans="2:2" x14ac:dyDescent="0.2">
      <c r="B3185" s="3"/>
    </row>
    <row r="3186" spans="2:2" x14ac:dyDescent="0.2">
      <c r="B3186" s="3"/>
    </row>
    <row r="3187" spans="2:2" x14ac:dyDescent="0.2">
      <c r="B3187" s="3"/>
    </row>
    <row r="3188" spans="2:2" x14ac:dyDescent="0.2">
      <c r="B3188" s="3"/>
    </row>
    <row r="3189" spans="2:2" x14ac:dyDescent="0.2">
      <c r="B3189" s="3"/>
    </row>
    <row r="3190" spans="2:2" x14ac:dyDescent="0.2">
      <c r="B3190" s="3"/>
    </row>
    <row r="3191" spans="2:2" x14ac:dyDescent="0.2">
      <c r="B3191" s="3"/>
    </row>
    <row r="3192" spans="2:2" x14ac:dyDescent="0.2">
      <c r="B3192" s="3"/>
    </row>
    <row r="3193" spans="2:2" x14ac:dyDescent="0.2">
      <c r="B3193" s="3"/>
    </row>
    <row r="3194" spans="2:2" x14ac:dyDescent="0.2">
      <c r="B3194" s="3"/>
    </row>
    <row r="3195" spans="2:2" x14ac:dyDescent="0.2">
      <c r="B3195" s="3"/>
    </row>
    <row r="3196" spans="2:2" x14ac:dyDescent="0.2">
      <c r="B3196" s="3"/>
    </row>
    <row r="3197" spans="2:2" x14ac:dyDescent="0.2">
      <c r="B3197" s="3"/>
    </row>
    <row r="3198" spans="2:2" x14ac:dyDescent="0.2">
      <c r="B3198" s="3"/>
    </row>
    <row r="3199" spans="2:2" x14ac:dyDescent="0.2">
      <c r="B3199" s="3"/>
    </row>
    <row r="3200" spans="2:2" x14ac:dyDescent="0.2">
      <c r="B3200" s="3"/>
    </row>
    <row r="3201" spans="2:2" x14ac:dyDescent="0.2">
      <c r="B3201" s="3"/>
    </row>
    <row r="3202" spans="2:2" x14ac:dyDescent="0.2">
      <c r="B3202" s="3"/>
    </row>
    <row r="3203" spans="2:2" x14ac:dyDescent="0.2">
      <c r="B3203" s="3"/>
    </row>
    <row r="3204" spans="2:2" x14ac:dyDescent="0.2">
      <c r="B3204" s="3"/>
    </row>
    <row r="3205" spans="2:2" x14ac:dyDescent="0.2">
      <c r="B3205" s="3"/>
    </row>
    <row r="3206" spans="2:2" x14ac:dyDescent="0.2">
      <c r="B3206" s="3"/>
    </row>
    <row r="3207" spans="2:2" x14ac:dyDescent="0.2">
      <c r="B3207" s="3"/>
    </row>
    <row r="3208" spans="2:2" x14ac:dyDescent="0.2">
      <c r="B3208" s="3"/>
    </row>
    <row r="3209" spans="2:2" x14ac:dyDescent="0.2">
      <c r="B3209" s="3"/>
    </row>
    <row r="3210" spans="2:2" x14ac:dyDescent="0.2">
      <c r="B3210" s="3"/>
    </row>
    <row r="3211" spans="2:2" x14ac:dyDescent="0.2">
      <c r="B3211" s="3"/>
    </row>
    <row r="3212" spans="2:2" x14ac:dyDescent="0.2">
      <c r="B3212" s="3"/>
    </row>
    <row r="3213" spans="2:2" x14ac:dyDescent="0.2">
      <c r="B3213" s="3"/>
    </row>
    <row r="3214" spans="2:2" x14ac:dyDescent="0.2">
      <c r="B3214" s="3"/>
    </row>
    <row r="3215" spans="2:2" x14ac:dyDescent="0.2">
      <c r="B3215" s="3"/>
    </row>
    <row r="3216" spans="2:2" x14ac:dyDescent="0.2">
      <c r="B3216" s="3"/>
    </row>
    <row r="3217" spans="2:2" x14ac:dyDescent="0.2">
      <c r="B3217" s="3"/>
    </row>
    <row r="3218" spans="2:2" x14ac:dyDescent="0.2">
      <c r="B3218" s="3"/>
    </row>
    <row r="3219" spans="2:2" x14ac:dyDescent="0.2">
      <c r="B3219" s="3"/>
    </row>
    <row r="3220" spans="2:2" x14ac:dyDescent="0.2">
      <c r="B3220" s="3"/>
    </row>
    <row r="3221" spans="2:2" x14ac:dyDescent="0.2">
      <c r="B3221" s="3"/>
    </row>
    <row r="3222" spans="2:2" x14ac:dyDescent="0.2">
      <c r="B3222" s="3"/>
    </row>
    <row r="3223" spans="2:2" x14ac:dyDescent="0.2">
      <c r="B3223" s="3"/>
    </row>
    <row r="3224" spans="2:2" x14ac:dyDescent="0.2">
      <c r="B3224" s="3"/>
    </row>
    <row r="3225" spans="2:2" x14ac:dyDescent="0.2">
      <c r="B3225" s="3"/>
    </row>
    <row r="3226" spans="2:2" x14ac:dyDescent="0.2">
      <c r="B3226" s="3"/>
    </row>
    <row r="3227" spans="2:2" x14ac:dyDescent="0.2">
      <c r="B3227" s="3"/>
    </row>
    <row r="3228" spans="2:2" x14ac:dyDescent="0.2">
      <c r="B3228" s="3"/>
    </row>
    <row r="3229" spans="2:2" x14ac:dyDescent="0.2">
      <c r="B3229" s="3"/>
    </row>
    <row r="3230" spans="2:2" x14ac:dyDescent="0.2">
      <c r="B3230" s="3"/>
    </row>
    <row r="3231" spans="2:2" x14ac:dyDescent="0.2">
      <c r="B3231" s="3"/>
    </row>
    <row r="3232" spans="2:2" x14ac:dyDescent="0.2">
      <c r="B3232" s="3"/>
    </row>
    <row r="3233" spans="2:2" x14ac:dyDescent="0.2">
      <c r="B3233" s="3"/>
    </row>
    <row r="3234" spans="2:2" x14ac:dyDescent="0.2">
      <c r="B3234" s="3"/>
    </row>
    <row r="3235" spans="2:2" x14ac:dyDescent="0.2">
      <c r="B3235" s="3"/>
    </row>
    <row r="3236" spans="2:2" x14ac:dyDescent="0.2">
      <c r="B3236" s="3"/>
    </row>
    <row r="3237" spans="2:2" x14ac:dyDescent="0.2">
      <c r="B3237" s="3"/>
    </row>
    <row r="3238" spans="2:2" x14ac:dyDescent="0.2">
      <c r="B3238" s="3"/>
    </row>
    <row r="3239" spans="2:2" x14ac:dyDescent="0.2">
      <c r="B3239" s="3"/>
    </row>
    <row r="3240" spans="2:2" x14ac:dyDescent="0.2">
      <c r="B3240" s="3"/>
    </row>
    <row r="3241" spans="2:2" x14ac:dyDescent="0.2">
      <c r="B3241" s="3"/>
    </row>
    <row r="3242" spans="2:2" x14ac:dyDescent="0.2">
      <c r="B3242" s="3"/>
    </row>
    <row r="3243" spans="2:2" x14ac:dyDescent="0.2">
      <c r="B3243" s="3"/>
    </row>
    <row r="3244" spans="2:2" x14ac:dyDescent="0.2">
      <c r="B3244" s="3"/>
    </row>
    <row r="3245" spans="2:2" x14ac:dyDescent="0.2">
      <c r="B3245" s="3"/>
    </row>
    <row r="3246" spans="2:2" x14ac:dyDescent="0.2">
      <c r="B3246" s="3"/>
    </row>
    <row r="3247" spans="2:2" x14ac:dyDescent="0.2">
      <c r="B3247" s="3"/>
    </row>
    <row r="3248" spans="2:2" x14ac:dyDescent="0.2">
      <c r="B3248" s="3"/>
    </row>
    <row r="3249" spans="2:2" x14ac:dyDescent="0.2">
      <c r="B3249" s="3"/>
    </row>
    <row r="3250" spans="2:2" x14ac:dyDescent="0.2">
      <c r="B3250" s="3"/>
    </row>
    <row r="3251" spans="2:2" x14ac:dyDescent="0.2">
      <c r="B3251" s="3"/>
    </row>
    <row r="3252" spans="2:2" x14ac:dyDescent="0.2">
      <c r="B3252" s="3"/>
    </row>
    <row r="3253" spans="2:2" x14ac:dyDescent="0.2">
      <c r="B3253" s="3"/>
    </row>
    <row r="3254" spans="2:2" x14ac:dyDescent="0.2">
      <c r="B3254" s="3"/>
    </row>
    <row r="3255" spans="2:2" x14ac:dyDescent="0.2">
      <c r="B3255" s="3"/>
    </row>
    <row r="3256" spans="2:2" x14ac:dyDescent="0.2">
      <c r="B3256" s="3"/>
    </row>
    <row r="3257" spans="2:2" x14ac:dyDescent="0.2">
      <c r="B3257" s="3"/>
    </row>
    <row r="3258" spans="2:2" x14ac:dyDescent="0.2">
      <c r="B3258" s="3"/>
    </row>
    <row r="3259" spans="2:2" x14ac:dyDescent="0.2">
      <c r="B3259" s="3"/>
    </row>
    <row r="3260" spans="2:2" x14ac:dyDescent="0.2">
      <c r="B3260" s="3"/>
    </row>
    <row r="3261" spans="2:2" x14ac:dyDescent="0.2">
      <c r="B3261" s="3"/>
    </row>
    <row r="3262" spans="2:2" x14ac:dyDescent="0.2">
      <c r="B3262" s="3"/>
    </row>
    <row r="3263" spans="2:2" x14ac:dyDescent="0.2">
      <c r="B3263" s="3"/>
    </row>
    <row r="3264" spans="2:2" x14ac:dyDescent="0.2">
      <c r="B3264" s="3"/>
    </row>
    <row r="3265" spans="2:2" x14ac:dyDescent="0.2">
      <c r="B3265" s="3"/>
    </row>
    <row r="3266" spans="2:2" x14ac:dyDescent="0.2">
      <c r="B3266" s="3"/>
    </row>
    <row r="3267" spans="2:2" x14ac:dyDescent="0.2">
      <c r="B3267" s="3"/>
    </row>
    <row r="3268" spans="2:2" x14ac:dyDescent="0.2">
      <c r="B3268" s="3"/>
    </row>
    <row r="3269" spans="2:2" x14ac:dyDescent="0.2">
      <c r="B3269" s="3"/>
    </row>
    <row r="3270" spans="2:2" x14ac:dyDescent="0.2">
      <c r="B3270" s="3"/>
    </row>
    <row r="3271" spans="2:2" x14ac:dyDescent="0.2">
      <c r="B3271" s="3"/>
    </row>
    <row r="3272" spans="2:2" x14ac:dyDescent="0.2">
      <c r="B3272" s="3"/>
    </row>
    <row r="3273" spans="2:2" x14ac:dyDescent="0.2">
      <c r="B3273" s="3"/>
    </row>
    <row r="3274" spans="2:2" x14ac:dyDescent="0.2">
      <c r="B3274" s="3"/>
    </row>
    <row r="3275" spans="2:2" x14ac:dyDescent="0.2">
      <c r="B3275" s="3"/>
    </row>
    <row r="3276" spans="2:2" x14ac:dyDescent="0.2">
      <c r="B3276" s="3"/>
    </row>
    <row r="3277" spans="2:2" x14ac:dyDescent="0.2">
      <c r="B3277" s="3"/>
    </row>
    <row r="3278" spans="2:2" x14ac:dyDescent="0.2">
      <c r="B3278" s="3"/>
    </row>
    <row r="3279" spans="2:2" x14ac:dyDescent="0.2">
      <c r="B3279" s="3"/>
    </row>
    <row r="3280" spans="2:2" x14ac:dyDescent="0.2">
      <c r="B3280" s="3"/>
    </row>
    <row r="3281" spans="2:2" x14ac:dyDescent="0.2">
      <c r="B3281" s="3"/>
    </row>
    <row r="3282" spans="2:2" x14ac:dyDescent="0.2">
      <c r="B3282" s="3"/>
    </row>
    <row r="3283" spans="2:2" x14ac:dyDescent="0.2">
      <c r="B3283" s="3"/>
    </row>
    <row r="3284" spans="2:2" x14ac:dyDescent="0.2">
      <c r="B3284" s="3"/>
    </row>
    <row r="3285" spans="2:2" x14ac:dyDescent="0.2">
      <c r="B3285" s="3"/>
    </row>
    <row r="3286" spans="2:2" x14ac:dyDescent="0.2">
      <c r="B3286" s="3"/>
    </row>
    <row r="3287" spans="2:2" x14ac:dyDescent="0.2">
      <c r="B3287" s="3"/>
    </row>
    <row r="3288" spans="2:2" x14ac:dyDescent="0.2">
      <c r="B3288" s="3"/>
    </row>
    <row r="3289" spans="2:2" x14ac:dyDescent="0.2">
      <c r="B3289" s="3"/>
    </row>
    <row r="3290" spans="2:2" x14ac:dyDescent="0.2">
      <c r="B3290" s="3"/>
    </row>
    <row r="3291" spans="2:2" x14ac:dyDescent="0.2">
      <c r="B3291" s="3"/>
    </row>
    <row r="3292" spans="2:2" x14ac:dyDescent="0.2">
      <c r="B3292" s="3"/>
    </row>
    <row r="3293" spans="2:2" x14ac:dyDescent="0.2">
      <c r="B3293" s="3"/>
    </row>
    <row r="3294" spans="2:2" x14ac:dyDescent="0.2">
      <c r="B3294" s="3"/>
    </row>
    <row r="3295" spans="2:2" x14ac:dyDescent="0.2">
      <c r="B3295" s="3"/>
    </row>
    <row r="3296" spans="2:2" x14ac:dyDescent="0.2">
      <c r="B3296" s="3"/>
    </row>
    <row r="3297" spans="2:2" x14ac:dyDescent="0.2">
      <c r="B3297" s="3"/>
    </row>
    <row r="3298" spans="2:2" x14ac:dyDescent="0.2">
      <c r="B3298" s="3"/>
    </row>
    <row r="3299" spans="2:2" x14ac:dyDescent="0.2">
      <c r="B3299" s="3"/>
    </row>
    <row r="3300" spans="2:2" x14ac:dyDescent="0.2">
      <c r="B3300" s="3"/>
    </row>
    <row r="3301" spans="2:2" x14ac:dyDescent="0.2">
      <c r="B3301" s="3"/>
    </row>
    <row r="3302" spans="2:2" x14ac:dyDescent="0.2">
      <c r="B3302" s="3"/>
    </row>
    <row r="3303" spans="2:2" x14ac:dyDescent="0.2">
      <c r="B3303" s="3"/>
    </row>
    <row r="3304" spans="2:2" x14ac:dyDescent="0.2">
      <c r="B3304" s="3"/>
    </row>
    <row r="3305" spans="2:2" x14ac:dyDescent="0.2">
      <c r="B3305" s="3"/>
    </row>
    <row r="3306" spans="2:2" x14ac:dyDescent="0.2">
      <c r="B3306" s="3"/>
    </row>
    <row r="3307" spans="2:2" x14ac:dyDescent="0.2">
      <c r="B3307" s="3"/>
    </row>
    <row r="3308" spans="2:2" x14ac:dyDescent="0.2">
      <c r="B3308" s="3"/>
    </row>
    <row r="3309" spans="2:2" x14ac:dyDescent="0.2">
      <c r="B3309" s="3"/>
    </row>
    <row r="3310" spans="2:2" x14ac:dyDescent="0.2">
      <c r="B3310" s="3"/>
    </row>
    <row r="3311" spans="2:2" x14ac:dyDescent="0.2">
      <c r="B3311" s="3"/>
    </row>
    <row r="3312" spans="2:2" x14ac:dyDescent="0.2">
      <c r="B3312" s="3"/>
    </row>
    <row r="3313" spans="2:2" x14ac:dyDescent="0.2">
      <c r="B3313" s="3"/>
    </row>
    <row r="3314" spans="2:2" x14ac:dyDescent="0.2">
      <c r="B3314" s="3"/>
    </row>
    <row r="3315" spans="2:2" x14ac:dyDescent="0.2">
      <c r="B3315" s="3"/>
    </row>
    <row r="3316" spans="2:2" x14ac:dyDescent="0.2">
      <c r="B3316" s="3"/>
    </row>
    <row r="3317" spans="2:2" x14ac:dyDescent="0.2">
      <c r="B3317" s="3"/>
    </row>
    <row r="3318" spans="2:2" x14ac:dyDescent="0.2">
      <c r="B3318" s="3"/>
    </row>
    <row r="3319" spans="2:2" x14ac:dyDescent="0.2">
      <c r="B3319" s="3"/>
    </row>
    <row r="3320" spans="2:2" x14ac:dyDescent="0.2">
      <c r="B3320" s="3"/>
    </row>
    <row r="3321" spans="2:2" x14ac:dyDescent="0.2">
      <c r="B3321" s="3"/>
    </row>
    <row r="3322" spans="2:2" x14ac:dyDescent="0.2">
      <c r="B3322" s="3"/>
    </row>
    <row r="3323" spans="2:2" x14ac:dyDescent="0.2">
      <c r="B3323" s="3"/>
    </row>
    <row r="3324" spans="2:2" x14ac:dyDescent="0.2">
      <c r="B3324" s="3"/>
    </row>
    <row r="3325" spans="2:2" x14ac:dyDescent="0.2">
      <c r="B3325" s="3"/>
    </row>
    <row r="3326" spans="2:2" x14ac:dyDescent="0.2">
      <c r="B3326" s="3"/>
    </row>
    <row r="3327" spans="2:2" x14ac:dyDescent="0.2">
      <c r="B3327" s="3"/>
    </row>
    <row r="3328" spans="2:2" x14ac:dyDescent="0.2">
      <c r="B3328" s="3"/>
    </row>
    <row r="3329" spans="2:2" x14ac:dyDescent="0.2">
      <c r="B3329" s="3"/>
    </row>
    <row r="3330" spans="2:2" x14ac:dyDescent="0.2">
      <c r="B3330" s="3"/>
    </row>
    <row r="3331" spans="2:2" x14ac:dyDescent="0.2">
      <c r="B3331" s="3"/>
    </row>
    <row r="3332" spans="2:2" x14ac:dyDescent="0.2">
      <c r="B3332" s="3"/>
    </row>
    <row r="3333" spans="2:2" x14ac:dyDescent="0.2">
      <c r="B3333" s="3"/>
    </row>
    <row r="3334" spans="2:2" x14ac:dyDescent="0.2">
      <c r="B3334" s="3"/>
    </row>
    <row r="3335" spans="2:2" x14ac:dyDescent="0.2">
      <c r="B3335" s="3"/>
    </row>
    <row r="3336" spans="2:2" x14ac:dyDescent="0.2">
      <c r="B3336" s="3"/>
    </row>
    <row r="3337" spans="2:2" x14ac:dyDescent="0.2">
      <c r="B3337" s="3"/>
    </row>
    <row r="3338" spans="2:2" x14ac:dyDescent="0.2">
      <c r="B3338" s="3"/>
    </row>
    <row r="3339" spans="2:2" x14ac:dyDescent="0.2">
      <c r="B3339" s="3"/>
    </row>
    <row r="3340" spans="2:2" x14ac:dyDescent="0.2">
      <c r="B3340" s="3"/>
    </row>
    <row r="3341" spans="2:2" x14ac:dyDescent="0.2">
      <c r="B3341" s="3"/>
    </row>
    <row r="3342" spans="2:2" x14ac:dyDescent="0.2">
      <c r="B3342" s="3"/>
    </row>
    <row r="3343" spans="2:2" x14ac:dyDescent="0.2">
      <c r="B3343" s="3"/>
    </row>
    <row r="3344" spans="2:2" x14ac:dyDescent="0.2">
      <c r="B3344" s="3"/>
    </row>
    <row r="3345" spans="2:2" x14ac:dyDescent="0.2">
      <c r="B3345" s="3"/>
    </row>
    <row r="3346" spans="2:2" x14ac:dyDescent="0.2">
      <c r="B3346" s="3"/>
    </row>
    <row r="3347" spans="2:2" x14ac:dyDescent="0.2">
      <c r="B3347" s="3"/>
    </row>
    <row r="3348" spans="2:2" x14ac:dyDescent="0.2">
      <c r="B3348" s="3"/>
    </row>
    <row r="3349" spans="2:2" x14ac:dyDescent="0.2">
      <c r="B3349" s="3"/>
    </row>
    <row r="3350" spans="2:2" x14ac:dyDescent="0.2">
      <c r="B3350" s="3"/>
    </row>
    <row r="3351" spans="2:2" x14ac:dyDescent="0.2">
      <c r="B3351" s="3"/>
    </row>
    <row r="3352" spans="2:2" x14ac:dyDescent="0.2">
      <c r="B3352" s="3"/>
    </row>
    <row r="3353" spans="2:2" x14ac:dyDescent="0.2">
      <c r="B3353" s="3"/>
    </row>
    <row r="3354" spans="2:2" x14ac:dyDescent="0.2">
      <c r="B3354" s="3"/>
    </row>
    <row r="3355" spans="2:2" x14ac:dyDescent="0.2">
      <c r="B3355" s="3"/>
    </row>
    <row r="3356" spans="2:2" x14ac:dyDescent="0.2">
      <c r="B3356" s="3"/>
    </row>
    <row r="3357" spans="2:2" x14ac:dyDescent="0.2">
      <c r="B3357" s="3"/>
    </row>
    <row r="3358" spans="2:2" x14ac:dyDescent="0.2">
      <c r="B3358" s="3"/>
    </row>
    <row r="3359" spans="2:2" x14ac:dyDescent="0.2">
      <c r="B3359" s="3"/>
    </row>
    <row r="3360" spans="2:2" x14ac:dyDescent="0.2">
      <c r="B3360" s="3"/>
    </row>
    <row r="3361" spans="2:2" x14ac:dyDescent="0.2">
      <c r="B3361" s="3"/>
    </row>
    <row r="3362" spans="2:2" x14ac:dyDescent="0.2">
      <c r="B3362" s="3"/>
    </row>
    <row r="3363" spans="2:2" x14ac:dyDescent="0.2">
      <c r="B3363" s="3"/>
    </row>
    <row r="3364" spans="2:2" x14ac:dyDescent="0.2">
      <c r="B3364" s="3"/>
    </row>
    <row r="3365" spans="2:2" x14ac:dyDescent="0.2">
      <c r="B3365" s="3"/>
    </row>
    <row r="3366" spans="2:2" x14ac:dyDescent="0.2">
      <c r="B3366" s="3"/>
    </row>
    <row r="3367" spans="2:2" x14ac:dyDescent="0.2">
      <c r="B3367" s="3"/>
    </row>
    <row r="3368" spans="2:2" x14ac:dyDescent="0.2">
      <c r="B3368" s="3"/>
    </row>
    <row r="3369" spans="2:2" x14ac:dyDescent="0.2">
      <c r="B3369" s="3"/>
    </row>
    <row r="3370" spans="2:2" x14ac:dyDescent="0.2">
      <c r="B3370" s="3"/>
    </row>
    <row r="3371" spans="2:2" x14ac:dyDescent="0.2">
      <c r="B3371" s="3"/>
    </row>
    <row r="3372" spans="2:2" x14ac:dyDescent="0.2">
      <c r="B3372" s="3"/>
    </row>
    <row r="3373" spans="2:2" x14ac:dyDescent="0.2">
      <c r="B3373" s="3"/>
    </row>
    <row r="3374" spans="2:2" x14ac:dyDescent="0.2">
      <c r="B3374" s="3"/>
    </row>
    <row r="3375" spans="2:2" x14ac:dyDescent="0.2">
      <c r="B3375" s="3"/>
    </row>
    <row r="3376" spans="2:2" x14ac:dyDescent="0.2">
      <c r="B3376" s="3"/>
    </row>
    <row r="3377" spans="2:2" x14ac:dyDescent="0.2">
      <c r="B3377" s="3"/>
    </row>
    <row r="3378" spans="2:2" x14ac:dyDescent="0.2">
      <c r="B3378" s="3"/>
    </row>
    <row r="3379" spans="2:2" x14ac:dyDescent="0.2">
      <c r="B3379" s="3"/>
    </row>
    <row r="3380" spans="2:2" x14ac:dyDescent="0.2">
      <c r="B3380" s="3"/>
    </row>
    <row r="3381" spans="2:2" x14ac:dyDescent="0.2">
      <c r="B3381" s="3"/>
    </row>
    <row r="3382" spans="2:2" x14ac:dyDescent="0.2">
      <c r="B3382" s="3"/>
    </row>
    <row r="3383" spans="2:2" x14ac:dyDescent="0.2">
      <c r="B3383" s="3"/>
    </row>
    <row r="3384" spans="2:2" x14ac:dyDescent="0.2">
      <c r="B3384" s="3"/>
    </row>
    <row r="3385" spans="2:2" x14ac:dyDescent="0.2">
      <c r="B3385" s="3"/>
    </row>
    <row r="3386" spans="2:2" x14ac:dyDescent="0.2">
      <c r="B3386" s="3"/>
    </row>
    <row r="3387" spans="2:2" x14ac:dyDescent="0.2">
      <c r="B3387" s="3"/>
    </row>
    <row r="3388" spans="2:2" x14ac:dyDescent="0.2">
      <c r="B3388" s="3"/>
    </row>
    <row r="3389" spans="2:2" x14ac:dyDescent="0.2">
      <c r="B3389" s="3"/>
    </row>
    <row r="3390" spans="2:2" x14ac:dyDescent="0.2">
      <c r="B3390" s="3"/>
    </row>
    <row r="3391" spans="2:2" x14ac:dyDescent="0.2">
      <c r="B3391" s="3"/>
    </row>
    <row r="3392" spans="2:2" x14ac:dyDescent="0.2">
      <c r="B3392" s="3"/>
    </row>
    <row r="3393" spans="2:2" x14ac:dyDescent="0.2">
      <c r="B3393" s="3"/>
    </row>
    <row r="3394" spans="2:2" x14ac:dyDescent="0.2">
      <c r="B3394" s="3"/>
    </row>
    <row r="3395" spans="2:2" x14ac:dyDescent="0.2">
      <c r="B3395" s="3"/>
    </row>
    <row r="3396" spans="2:2" x14ac:dyDescent="0.2">
      <c r="B3396" s="3"/>
    </row>
    <row r="3397" spans="2:2" x14ac:dyDescent="0.2">
      <c r="B3397" s="3"/>
    </row>
    <row r="3398" spans="2:2" x14ac:dyDescent="0.2">
      <c r="B3398" s="3"/>
    </row>
    <row r="3399" spans="2:2" x14ac:dyDescent="0.2">
      <c r="B3399" s="3"/>
    </row>
    <row r="3400" spans="2:2" x14ac:dyDescent="0.2">
      <c r="B3400" s="3"/>
    </row>
    <row r="3401" spans="2:2" x14ac:dyDescent="0.2">
      <c r="B3401" s="3"/>
    </row>
    <row r="3402" spans="2:2" x14ac:dyDescent="0.2">
      <c r="B3402" s="3"/>
    </row>
    <row r="3403" spans="2:2" x14ac:dyDescent="0.2">
      <c r="B3403" s="3"/>
    </row>
    <row r="3404" spans="2:2" x14ac:dyDescent="0.2">
      <c r="B3404" s="3"/>
    </row>
    <row r="3405" spans="2:2" x14ac:dyDescent="0.2">
      <c r="B3405" s="3"/>
    </row>
    <row r="3406" spans="2:2" x14ac:dyDescent="0.2">
      <c r="B3406" s="3"/>
    </row>
    <row r="3407" spans="2:2" x14ac:dyDescent="0.2">
      <c r="B3407" s="3"/>
    </row>
    <row r="3408" spans="2:2" x14ac:dyDescent="0.2">
      <c r="B3408" s="3"/>
    </row>
    <row r="3409" spans="2:2" x14ac:dyDescent="0.2">
      <c r="B3409" s="3"/>
    </row>
    <row r="3410" spans="2:2" x14ac:dyDescent="0.2">
      <c r="B3410" s="3"/>
    </row>
    <row r="3411" spans="2:2" x14ac:dyDescent="0.2">
      <c r="B3411" s="3"/>
    </row>
    <row r="3412" spans="2:2" x14ac:dyDescent="0.2">
      <c r="B3412" s="3"/>
    </row>
    <row r="3413" spans="2:2" x14ac:dyDescent="0.2">
      <c r="B3413" s="3"/>
    </row>
    <row r="3414" spans="2:2" x14ac:dyDescent="0.2">
      <c r="B3414" s="3"/>
    </row>
    <row r="3415" spans="2:2" x14ac:dyDescent="0.2">
      <c r="B3415" s="3"/>
    </row>
    <row r="3416" spans="2:2" x14ac:dyDescent="0.2">
      <c r="B3416" s="3"/>
    </row>
    <row r="3417" spans="2:2" x14ac:dyDescent="0.2">
      <c r="B3417" s="3"/>
    </row>
    <row r="3418" spans="2:2" x14ac:dyDescent="0.2">
      <c r="B3418" s="3"/>
    </row>
    <row r="3419" spans="2:2" x14ac:dyDescent="0.2">
      <c r="B3419" s="3"/>
    </row>
    <row r="3420" spans="2:2" x14ac:dyDescent="0.2">
      <c r="B3420" s="3"/>
    </row>
    <row r="3421" spans="2:2" x14ac:dyDescent="0.2">
      <c r="B3421" s="3"/>
    </row>
    <row r="3422" spans="2:2" x14ac:dyDescent="0.2">
      <c r="B3422" s="3"/>
    </row>
    <row r="3423" spans="2:2" x14ac:dyDescent="0.2">
      <c r="B3423" s="3"/>
    </row>
    <row r="3424" spans="2:2" x14ac:dyDescent="0.2">
      <c r="B3424" s="3"/>
    </row>
    <row r="3425" spans="2:2" x14ac:dyDescent="0.2">
      <c r="B3425" s="3"/>
    </row>
    <row r="3426" spans="2:2" x14ac:dyDescent="0.2">
      <c r="B3426" s="3"/>
    </row>
    <row r="3427" spans="2:2" x14ac:dyDescent="0.2">
      <c r="B3427" s="3"/>
    </row>
    <row r="3428" spans="2:2" x14ac:dyDescent="0.2">
      <c r="B3428" s="3"/>
    </row>
    <row r="3429" spans="2:2" x14ac:dyDescent="0.2">
      <c r="B3429" s="3"/>
    </row>
    <row r="3430" spans="2:2" x14ac:dyDescent="0.2">
      <c r="B3430" s="3"/>
    </row>
    <row r="3431" spans="2:2" x14ac:dyDescent="0.2">
      <c r="B3431" s="3"/>
    </row>
    <row r="3432" spans="2:2" x14ac:dyDescent="0.2">
      <c r="B3432" s="3"/>
    </row>
    <row r="3433" spans="2:2" x14ac:dyDescent="0.2">
      <c r="B3433" s="3"/>
    </row>
    <row r="3434" spans="2:2" x14ac:dyDescent="0.2">
      <c r="B3434" s="3"/>
    </row>
    <row r="3435" spans="2:2" x14ac:dyDescent="0.2">
      <c r="B3435" s="3"/>
    </row>
    <row r="3436" spans="2:2" x14ac:dyDescent="0.2">
      <c r="B3436" s="3"/>
    </row>
    <row r="3437" spans="2:2" x14ac:dyDescent="0.2">
      <c r="B3437" s="3"/>
    </row>
    <row r="3438" spans="2:2" x14ac:dyDescent="0.2">
      <c r="B3438" s="3"/>
    </row>
    <row r="3439" spans="2:2" x14ac:dyDescent="0.2">
      <c r="B3439" s="3"/>
    </row>
    <row r="3440" spans="2:2" x14ac:dyDescent="0.2">
      <c r="B3440" s="3"/>
    </row>
    <row r="3441" spans="2:2" x14ac:dyDescent="0.2">
      <c r="B3441" s="3"/>
    </row>
    <row r="3442" spans="2:2" x14ac:dyDescent="0.2">
      <c r="B3442" s="3"/>
    </row>
    <row r="3443" spans="2:2" x14ac:dyDescent="0.2">
      <c r="B3443" s="3"/>
    </row>
    <row r="3444" spans="2:2" x14ac:dyDescent="0.2">
      <c r="B3444" s="3"/>
    </row>
    <row r="3445" spans="2:2" x14ac:dyDescent="0.2">
      <c r="B3445" s="3"/>
    </row>
    <row r="3446" spans="2:2" x14ac:dyDescent="0.2">
      <c r="B3446" s="3"/>
    </row>
    <row r="3447" spans="2:2" x14ac:dyDescent="0.2">
      <c r="B3447" s="3"/>
    </row>
    <row r="3448" spans="2:2" x14ac:dyDescent="0.2">
      <c r="B3448" s="3"/>
    </row>
    <row r="3449" spans="2:2" x14ac:dyDescent="0.2">
      <c r="B3449" s="3"/>
    </row>
    <row r="3450" spans="2:2" x14ac:dyDescent="0.2">
      <c r="B3450" s="3"/>
    </row>
    <row r="3451" spans="2:2" x14ac:dyDescent="0.2">
      <c r="B3451" s="3"/>
    </row>
    <row r="3452" spans="2:2" x14ac:dyDescent="0.2">
      <c r="B3452" s="3"/>
    </row>
    <row r="3453" spans="2:2" x14ac:dyDescent="0.2">
      <c r="B3453" s="3"/>
    </row>
    <row r="3454" spans="2:2" x14ac:dyDescent="0.2">
      <c r="B3454" s="3"/>
    </row>
    <row r="3455" spans="2:2" x14ac:dyDescent="0.2">
      <c r="B3455" s="3"/>
    </row>
    <row r="3456" spans="2:2" x14ac:dyDescent="0.2">
      <c r="B3456" s="3"/>
    </row>
    <row r="3457" spans="2:2" x14ac:dyDescent="0.2">
      <c r="B3457" s="3"/>
    </row>
    <row r="3458" spans="2:2" x14ac:dyDescent="0.2">
      <c r="B3458" s="3"/>
    </row>
    <row r="3459" spans="2:2" x14ac:dyDescent="0.2">
      <c r="B3459" s="3"/>
    </row>
    <row r="3460" spans="2:2" x14ac:dyDescent="0.2">
      <c r="B3460" s="3"/>
    </row>
    <row r="3461" spans="2:2" x14ac:dyDescent="0.2">
      <c r="B3461" s="3"/>
    </row>
    <row r="3462" spans="2:2" x14ac:dyDescent="0.2">
      <c r="B3462" s="3"/>
    </row>
    <row r="3463" spans="2:2" x14ac:dyDescent="0.2">
      <c r="B3463" s="3"/>
    </row>
    <row r="3464" spans="2:2" x14ac:dyDescent="0.2">
      <c r="B3464" s="3"/>
    </row>
    <row r="3465" spans="2:2" x14ac:dyDescent="0.2">
      <c r="B3465" s="3"/>
    </row>
    <row r="3466" spans="2:2" x14ac:dyDescent="0.2">
      <c r="B3466" s="3"/>
    </row>
    <row r="3467" spans="2:2" x14ac:dyDescent="0.2">
      <c r="B3467" s="3"/>
    </row>
    <row r="3468" spans="2:2" x14ac:dyDescent="0.2">
      <c r="B3468" s="3"/>
    </row>
    <row r="3469" spans="2:2" x14ac:dyDescent="0.2">
      <c r="B3469" s="3"/>
    </row>
    <row r="3470" spans="2:2" x14ac:dyDescent="0.2">
      <c r="B3470" s="3"/>
    </row>
    <row r="3471" spans="2:2" x14ac:dyDescent="0.2">
      <c r="B3471" s="3"/>
    </row>
    <row r="3472" spans="2:2" x14ac:dyDescent="0.2">
      <c r="B3472" s="3"/>
    </row>
    <row r="3473" spans="2:2" x14ac:dyDescent="0.2">
      <c r="B3473" s="3"/>
    </row>
    <row r="3474" spans="2:2" x14ac:dyDescent="0.2">
      <c r="B3474" s="3"/>
    </row>
    <row r="3475" spans="2:2" x14ac:dyDescent="0.2">
      <c r="B3475" s="3"/>
    </row>
    <row r="3476" spans="2:2" x14ac:dyDescent="0.2">
      <c r="B3476" s="3"/>
    </row>
    <row r="3477" spans="2:2" x14ac:dyDescent="0.2">
      <c r="B3477" s="3"/>
    </row>
    <row r="3478" spans="2:2" x14ac:dyDescent="0.2">
      <c r="B3478" s="3"/>
    </row>
    <row r="3479" spans="2:2" x14ac:dyDescent="0.2">
      <c r="B3479" s="3"/>
    </row>
    <row r="3480" spans="2:2" x14ac:dyDescent="0.2">
      <c r="B3480" s="3"/>
    </row>
    <row r="3481" spans="2:2" x14ac:dyDescent="0.2">
      <c r="B3481" s="3"/>
    </row>
    <row r="3482" spans="2:2" x14ac:dyDescent="0.2">
      <c r="B3482" s="3"/>
    </row>
    <row r="3483" spans="2:2" x14ac:dyDescent="0.2">
      <c r="B3483" s="3"/>
    </row>
    <row r="3484" spans="2:2" x14ac:dyDescent="0.2">
      <c r="B3484" s="3"/>
    </row>
    <row r="3485" spans="2:2" x14ac:dyDescent="0.2">
      <c r="B3485" s="3"/>
    </row>
    <row r="3486" spans="2:2" x14ac:dyDescent="0.2">
      <c r="B3486" s="3"/>
    </row>
    <row r="3487" spans="2:2" x14ac:dyDescent="0.2">
      <c r="B3487" s="3"/>
    </row>
    <row r="3488" spans="2:2" x14ac:dyDescent="0.2">
      <c r="B3488" s="3"/>
    </row>
    <row r="3489" spans="2:2" x14ac:dyDescent="0.2">
      <c r="B3489" s="3"/>
    </row>
    <row r="3490" spans="2:2" x14ac:dyDescent="0.2">
      <c r="B3490" s="3"/>
    </row>
    <row r="3491" spans="2:2" x14ac:dyDescent="0.2">
      <c r="B3491" s="3"/>
    </row>
    <row r="3492" spans="2:2" x14ac:dyDescent="0.2">
      <c r="B3492" s="3"/>
    </row>
    <row r="3493" spans="2:2" x14ac:dyDescent="0.2">
      <c r="B3493" s="3"/>
    </row>
    <row r="3494" spans="2:2" x14ac:dyDescent="0.2">
      <c r="B3494" s="3"/>
    </row>
    <row r="3495" spans="2:2" x14ac:dyDescent="0.2">
      <c r="B3495" s="3"/>
    </row>
    <row r="3496" spans="2:2" x14ac:dyDescent="0.2">
      <c r="B3496" s="3"/>
    </row>
    <row r="3497" spans="2:2" x14ac:dyDescent="0.2">
      <c r="B3497" s="3"/>
    </row>
    <row r="3498" spans="2:2" x14ac:dyDescent="0.2">
      <c r="B3498" s="3"/>
    </row>
    <row r="3499" spans="2:2" x14ac:dyDescent="0.2">
      <c r="B3499" s="3"/>
    </row>
    <row r="3500" spans="2:2" x14ac:dyDescent="0.2">
      <c r="B3500" s="3"/>
    </row>
    <row r="3501" spans="2:2" x14ac:dyDescent="0.2">
      <c r="B3501" s="3"/>
    </row>
    <row r="3502" spans="2:2" x14ac:dyDescent="0.2">
      <c r="B3502" s="3"/>
    </row>
    <row r="3503" spans="2:2" x14ac:dyDescent="0.2">
      <c r="B3503" s="3"/>
    </row>
    <row r="3504" spans="2:2" x14ac:dyDescent="0.2">
      <c r="B3504" s="3"/>
    </row>
    <row r="3505" spans="2:2" x14ac:dyDescent="0.2">
      <c r="B3505" s="3"/>
    </row>
    <row r="3506" spans="2:2" x14ac:dyDescent="0.2">
      <c r="B3506" s="3"/>
    </row>
    <row r="3507" spans="2:2" x14ac:dyDescent="0.2">
      <c r="B3507" s="3"/>
    </row>
    <row r="3508" spans="2:2" x14ac:dyDescent="0.2">
      <c r="B3508" s="3"/>
    </row>
    <row r="3509" spans="2:2" x14ac:dyDescent="0.2">
      <c r="B3509" s="3"/>
    </row>
    <row r="3510" spans="2:2" x14ac:dyDescent="0.2">
      <c r="B3510" s="3"/>
    </row>
    <row r="3511" spans="2:2" x14ac:dyDescent="0.2">
      <c r="B3511" s="3"/>
    </row>
    <row r="3512" spans="2:2" x14ac:dyDescent="0.2">
      <c r="B3512" s="3"/>
    </row>
    <row r="3513" spans="2:2" x14ac:dyDescent="0.2">
      <c r="B3513" s="3"/>
    </row>
    <row r="3514" spans="2:2" x14ac:dyDescent="0.2">
      <c r="B3514" s="3"/>
    </row>
    <row r="3515" spans="2:2" x14ac:dyDescent="0.2">
      <c r="B3515" s="3"/>
    </row>
    <row r="3516" spans="2:2" x14ac:dyDescent="0.2">
      <c r="B3516" s="3"/>
    </row>
    <row r="3517" spans="2:2" x14ac:dyDescent="0.2">
      <c r="B3517" s="3"/>
    </row>
    <row r="3518" spans="2:2" x14ac:dyDescent="0.2">
      <c r="B3518" s="3"/>
    </row>
    <row r="3519" spans="2:2" x14ac:dyDescent="0.2">
      <c r="B3519" s="3"/>
    </row>
    <row r="3520" spans="2:2" x14ac:dyDescent="0.2">
      <c r="B3520" s="3"/>
    </row>
    <row r="3521" spans="2:2" x14ac:dyDescent="0.2">
      <c r="B3521" s="3"/>
    </row>
    <row r="3522" spans="2:2" x14ac:dyDescent="0.2">
      <c r="B3522" s="3"/>
    </row>
    <row r="3523" spans="2:2" x14ac:dyDescent="0.2">
      <c r="B3523" s="3"/>
    </row>
    <row r="3524" spans="2:2" x14ac:dyDescent="0.2">
      <c r="B3524" s="3"/>
    </row>
    <row r="3525" spans="2:2" x14ac:dyDescent="0.2">
      <c r="B3525" s="3"/>
    </row>
    <row r="3526" spans="2:2" x14ac:dyDescent="0.2">
      <c r="B3526" s="3"/>
    </row>
    <row r="3527" spans="2:2" x14ac:dyDescent="0.2">
      <c r="B3527" s="3"/>
    </row>
    <row r="3528" spans="2:2" x14ac:dyDescent="0.2">
      <c r="B3528" s="3"/>
    </row>
    <row r="3529" spans="2:2" x14ac:dyDescent="0.2">
      <c r="B3529" s="3"/>
    </row>
    <row r="3530" spans="2:2" x14ac:dyDescent="0.2">
      <c r="B3530" s="3"/>
    </row>
    <row r="3531" spans="2:2" x14ac:dyDescent="0.2">
      <c r="B3531" s="3"/>
    </row>
    <row r="3532" spans="2:2" x14ac:dyDescent="0.2">
      <c r="B3532" s="3"/>
    </row>
    <row r="3533" spans="2:2" x14ac:dyDescent="0.2">
      <c r="B3533" s="3"/>
    </row>
    <row r="3534" spans="2:2" x14ac:dyDescent="0.2">
      <c r="B3534" s="3"/>
    </row>
    <row r="3535" spans="2:2" x14ac:dyDescent="0.2">
      <c r="B3535" s="3"/>
    </row>
    <row r="3536" spans="2:2" x14ac:dyDescent="0.2">
      <c r="B3536" s="3"/>
    </row>
    <row r="3537" spans="2:2" x14ac:dyDescent="0.2">
      <c r="B3537" s="3"/>
    </row>
    <row r="3538" spans="2:2" x14ac:dyDescent="0.2">
      <c r="B3538" s="3"/>
    </row>
    <row r="3539" spans="2:2" x14ac:dyDescent="0.2">
      <c r="B3539" s="3"/>
    </row>
    <row r="3540" spans="2:2" x14ac:dyDescent="0.2">
      <c r="B3540" s="3"/>
    </row>
    <row r="3541" spans="2:2" x14ac:dyDescent="0.2">
      <c r="B3541" s="3"/>
    </row>
    <row r="3542" spans="2:2" x14ac:dyDescent="0.2">
      <c r="B3542" s="3"/>
    </row>
    <row r="3543" spans="2:2" x14ac:dyDescent="0.2">
      <c r="B3543" s="3"/>
    </row>
    <row r="3544" spans="2:2" x14ac:dyDescent="0.2">
      <c r="B3544" s="3"/>
    </row>
    <row r="3545" spans="2:2" x14ac:dyDescent="0.2">
      <c r="B3545" s="3"/>
    </row>
    <row r="3546" spans="2:2" x14ac:dyDescent="0.2">
      <c r="B3546" s="3"/>
    </row>
    <row r="3547" spans="2:2" x14ac:dyDescent="0.2">
      <c r="B3547" s="3"/>
    </row>
    <row r="3548" spans="2:2" x14ac:dyDescent="0.2">
      <c r="B3548" s="3"/>
    </row>
    <row r="3549" spans="2:2" x14ac:dyDescent="0.2">
      <c r="B3549" s="3"/>
    </row>
    <row r="3550" spans="2:2" x14ac:dyDescent="0.2">
      <c r="B3550" s="3"/>
    </row>
    <row r="3551" spans="2:2" x14ac:dyDescent="0.2">
      <c r="B3551" s="3"/>
    </row>
    <row r="3552" spans="2:2" x14ac:dyDescent="0.2">
      <c r="B3552" s="3"/>
    </row>
    <row r="3553" spans="2:2" x14ac:dyDescent="0.2">
      <c r="B3553" s="3"/>
    </row>
    <row r="3554" spans="2:2" x14ac:dyDescent="0.2">
      <c r="B3554" s="3"/>
    </row>
    <row r="3555" spans="2:2" x14ac:dyDescent="0.2">
      <c r="B3555" s="3"/>
    </row>
    <row r="3556" spans="2:2" x14ac:dyDescent="0.2">
      <c r="B3556" s="3"/>
    </row>
    <row r="3557" spans="2:2" x14ac:dyDescent="0.2">
      <c r="B3557" s="3"/>
    </row>
    <row r="3558" spans="2:2" x14ac:dyDescent="0.2">
      <c r="B3558" s="3"/>
    </row>
    <row r="3559" spans="2:2" x14ac:dyDescent="0.2">
      <c r="B3559" s="3"/>
    </row>
    <row r="3560" spans="2:2" x14ac:dyDescent="0.2">
      <c r="B3560" s="3"/>
    </row>
    <row r="3561" spans="2:2" x14ac:dyDescent="0.2">
      <c r="B3561" s="3"/>
    </row>
    <row r="3562" spans="2:2" x14ac:dyDescent="0.2">
      <c r="B3562" s="3"/>
    </row>
    <row r="3563" spans="2:2" x14ac:dyDescent="0.2">
      <c r="B3563" s="3"/>
    </row>
    <row r="3564" spans="2:2" x14ac:dyDescent="0.2">
      <c r="B3564" s="3"/>
    </row>
    <row r="3565" spans="2:2" x14ac:dyDescent="0.2">
      <c r="B3565" s="3"/>
    </row>
    <row r="3566" spans="2:2" x14ac:dyDescent="0.2">
      <c r="B3566" s="3"/>
    </row>
    <row r="3567" spans="2:2" x14ac:dyDescent="0.2">
      <c r="B3567" s="3"/>
    </row>
    <row r="3568" spans="2:2" x14ac:dyDescent="0.2">
      <c r="B3568" s="3"/>
    </row>
    <row r="3569" spans="2:2" x14ac:dyDescent="0.2">
      <c r="B3569" s="3"/>
    </row>
    <row r="3570" spans="2:2" x14ac:dyDescent="0.2">
      <c r="B3570" s="3"/>
    </row>
    <row r="3571" spans="2:2" x14ac:dyDescent="0.2">
      <c r="B3571" s="3"/>
    </row>
    <row r="3572" spans="2:2" x14ac:dyDescent="0.2">
      <c r="B3572" s="3"/>
    </row>
    <row r="3573" spans="2:2" x14ac:dyDescent="0.2">
      <c r="B3573" s="3"/>
    </row>
    <row r="3574" spans="2:2" x14ac:dyDescent="0.2">
      <c r="B3574" s="3"/>
    </row>
    <row r="3575" spans="2:2" x14ac:dyDescent="0.2">
      <c r="B3575" s="3"/>
    </row>
    <row r="3576" spans="2:2" x14ac:dyDescent="0.2">
      <c r="B3576" s="3"/>
    </row>
    <row r="3577" spans="2:2" x14ac:dyDescent="0.2">
      <c r="B3577" s="3"/>
    </row>
    <row r="3578" spans="2:2" x14ac:dyDescent="0.2">
      <c r="B3578" s="3"/>
    </row>
    <row r="3579" spans="2:2" x14ac:dyDescent="0.2">
      <c r="B3579" s="3"/>
    </row>
    <row r="3580" spans="2:2" x14ac:dyDescent="0.2">
      <c r="B3580" s="3"/>
    </row>
    <row r="3581" spans="2:2" x14ac:dyDescent="0.2">
      <c r="B3581" s="3"/>
    </row>
    <row r="3582" spans="2:2" x14ac:dyDescent="0.2">
      <c r="B3582" s="3"/>
    </row>
    <row r="3583" spans="2:2" x14ac:dyDescent="0.2">
      <c r="B3583" s="3"/>
    </row>
    <row r="3584" spans="2:2" x14ac:dyDescent="0.2">
      <c r="B3584" s="3"/>
    </row>
    <row r="3585" spans="2:2" x14ac:dyDescent="0.2">
      <c r="B3585" s="3"/>
    </row>
    <row r="3586" spans="2:2" x14ac:dyDescent="0.2">
      <c r="B3586" s="3"/>
    </row>
    <row r="3587" spans="2:2" x14ac:dyDescent="0.2">
      <c r="B3587" s="3"/>
    </row>
    <row r="3588" spans="2:2" x14ac:dyDescent="0.2">
      <c r="B3588" s="3"/>
    </row>
    <row r="3589" spans="2:2" x14ac:dyDescent="0.2">
      <c r="B3589" s="3"/>
    </row>
    <row r="3590" spans="2:2" x14ac:dyDescent="0.2">
      <c r="B3590" s="3"/>
    </row>
    <row r="3591" spans="2:2" x14ac:dyDescent="0.2">
      <c r="B3591" s="3"/>
    </row>
    <row r="3592" spans="2:2" x14ac:dyDescent="0.2">
      <c r="B3592" s="3"/>
    </row>
    <row r="3593" spans="2:2" x14ac:dyDescent="0.2">
      <c r="B3593" s="3"/>
    </row>
    <row r="3594" spans="2:2" x14ac:dyDescent="0.2">
      <c r="B3594" s="3"/>
    </row>
    <row r="3595" spans="2:2" x14ac:dyDescent="0.2">
      <c r="B3595" s="3"/>
    </row>
    <row r="3596" spans="2:2" x14ac:dyDescent="0.2">
      <c r="B3596" s="3"/>
    </row>
    <row r="3597" spans="2:2" x14ac:dyDescent="0.2">
      <c r="B3597" s="3"/>
    </row>
    <row r="3598" spans="2:2" x14ac:dyDescent="0.2">
      <c r="B3598" s="3"/>
    </row>
    <row r="3599" spans="2:2" x14ac:dyDescent="0.2">
      <c r="B3599" s="3"/>
    </row>
    <row r="3600" spans="2:2" x14ac:dyDescent="0.2">
      <c r="B3600" s="3"/>
    </row>
    <row r="3601" spans="2:2" x14ac:dyDescent="0.2">
      <c r="B3601" s="3"/>
    </row>
    <row r="3602" spans="2:2" x14ac:dyDescent="0.2">
      <c r="B3602" s="3"/>
    </row>
    <row r="3603" spans="2:2" x14ac:dyDescent="0.2">
      <c r="B3603" s="3"/>
    </row>
    <row r="3604" spans="2:2" x14ac:dyDescent="0.2">
      <c r="B3604" s="3"/>
    </row>
    <row r="3605" spans="2:2" x14ac:dyDescent="0.2">
      <c r="B3605" s="3"/>
    </row>
    <row r="3606" spans="2:2" x14ac:dyDescent="0.2">
      <c r="B3606" s="3"/>
    </row>
    <row r="3607" spans="2:2" x14ac:dyDescent="0.2">
      <c r="B3607" s="3"/>
    </row>
    <row r="3608" spans="2:2" x14ac:dyDescent="0.2">
      <c r="B3608" s="3"/>
    </row>
    <row r="3609" spans="2:2" x14ac:dyDescent="0.2">
      <c r="B3609" s="3"/>
    </row>
    <row r="3610" spans="2:2" x14ac:dyDescent="0.2">
      <c r="B3610" s="3"/>
    </row>
    <row r="3611" spans="2:2" x14ac:dyDescent="0.2">
      <c r="B3611" s="3"/>
    </row>
    <row r="3612" spans="2:2" x14ac:dyDescent="0.2">
      <c r="B3612" s="3"/>
    </row>
    <row r="3613" spans="2:2" x14ac:dyDescent="0.2">
      <c r="B3613" s="3"/>
    </row>
    <row r="3614" spans="2:2" x14ac:dyDescent="0.2">
      <c r="B3614" s="3"/>
    </row>
    <row r="3615" spans="2:2" x14ac:dyDescent="0.2">
      <c r="B3615" s="3"/>
    </row>
    <row r="3616" spans="2:2" x14ac:dyDescent="0.2">
      <c r="B3616" s="3"/>
    </row>
    <row r="3617" spans="2:2" x14ac:dyDescent="0.2">
      <c r="B3617" s="3"/>
    </row>
    <row r="3618" spans="2:2" x14ac:dyDescent="0.2">
      <c r="B3618" s="3"/>
    </row>
    <row r="3619" spans="2:2" x14ac:dyDescent="0.2">
      <c r="B3619" s="3"/>
    </row>
    <row r="3620" spans="2:2" x14ac:dyDescent="0.2">
      <c r="B3620" s="3"/>
    </row>
    <row r="3621" spans="2:2" x14ac:dyDescent="0.2">
      <c r="B3621" s="3"/>
    </row>
    <row r="3622" spans="2:2" x14ac:dyDescent="0.2">
      <c r="B3622" s="3"/>
    </row>
    <row r="3623" spans="2:2" x14ac:dyDescent="0.2">
      <c r="B3623" s="3"/>
    </row>
    <row r="3624" spans="2:2" x14ac:dyDescent="0.2">
      <c r="B3624" s="3"/>
    </row>
    <row r="3625" spans="2:2" x14ac:dyDescent="0.2">
      <c r="B3625" s="3"/>
    </row>
    <row r="3626" spans="2:2" x14ac:dyDescent="0.2">
      <c r="B3626" s="3"/>
    </row>
    <row r="3627" spans="2:2" x14ac:dyDescent="0.2">
      <c r="B3627" s="3"/>
    </row>
    <row r="3628" spans="2:2" x14ac:dyDescent="0.2">
      <c r="B3628" s="3"/>
    </row>
    <row r="3629" spans="2:2" x14ac:dyDescent="0.2">
      <c r="B3629" s="3"/>
    </row>
    <row r="3630" spans="2:2" x14ac:dyDescent="0.2">
      <c r="B3630" s="3"/>
    </row>
    <row r="3631" spans="2:2" x14ac:dyDescent="0.2">
      <c r="B3631" s="3"/>
    </row>
    <row r="3632" spans="2:2" x14ac:dyDescent="0.2">
      <c r="B3632" s="3"/>
    </row>
    <row r="3633" spans="2:2" x14ac:dyDescent="0.2">
      <c r="B3633" s="3"/>
    </row>
    <row r="3634" spans="2:2" x14ac:dyDescent="0.2">
      <c r="B3634" s="3"/>
    </row>
    <row r="3635" spans="2:2" x14ac:dyDescent="0.2">
      <c r="B3635" s="3"/>
    </row>
    <row r="3636" spans="2:2" x14ac:dyDescent="0.2">
      <c r="B3636" s="3"/>
    </row>
    <row r="3637" spans="2:2" x14ac:dyDescent="0.2">
      <c r="B3637" s="3"/>
    </row>
    <row r="3638" spans="2:2" x14ac:dyDescent="0.2">
      <c r="B3638" s="3"/>
    </row>
    <row r="3639" spans="2:2" x14ac:dyDescent="0.2">
      <c r="B3639" s="3"/>
    </row>
    <row r="3640" spans="2:2" x14ac:dyDescent="0.2">
      <c r="B3640" s="3"/>
    </row>
    <row r="3641" spans="2:2" x14ac:dyDescent="0.2">
      <c r="B3641" s="3"/>
    </row>
    <row r="3642" spans="2:2" x14ac:dyDescent="0.2">
      <c r="B3642" s="3"/>
    </row>
    <row r="3643" spans="2:2" x14ac:dyDescent="0.2">
      <c r="B3643" s="3"/>
    </row>
    <row r="3644" spans="2:2" x14ac:dyDescent="0.2">
      <c r="B3644" s="3"/>
    </row>
    <row r="3645" spans="2:2" x14ac:dyDescent="0.2">
      <c r="B3645" s="3"/>
    </row>
    <row r="3646" spans="2:2" x14ac:dyDescent="0.2">
      <c r="B3646" s="3"/>
    </row>
    <row r="3647" spans="2:2" x14ac:dyDescent="0.2">
      <c r="B3647" s="3"/>
    </row>
    <row r="3648" spans="2:2" x14ac:dyDescent="0.2">
      <c r="B3648" s="3"/>
    </row>
    <row r="3649" spans="2:2" x14ac:dyDescent="0.2">
      <c r="B3649" s="3"/>
    </row>
    <row r="3650" spans="2:2" x14ac:dyDescent="0.2">
      <c r="B3650" s="3"/>
    </row>
    <row r="3651" spans="2:2" x14ac:dyDescent="0.2">
      <c r="B3651" s="3"/>
    </row>
    <row r="3652" spans="2:2" x14ac:dyDescent="0.2">
      <c r="B3652" s="3"/>
    </row>
    <row r="3653" spans="2:2" x14ac:dyDescent="0.2">
      <c r="B3653" s="3"/>
    </row>
    <row r="3654" spans="2:2" x14ac:dyDescent="0.2">
      <c r="B3654" s="3"/>
    </row>
    <row r="3655" spans="2:2" x14ac:dyDescent="0.2">
      <c r="B3655" s="3"/>
    </row>
    <row r="3656" spans="2:2" x14ac:dyDescent="0.2">
      <c r="B3656" s="3"/>
    </row>
    <row r="3657" spans="2:2" x14ac:dyDescent="0.2">
      <c r="B3657" s="3"/>
    </row>
    <row r="3658" spans="2:2" x14ac:dyDescent="0.2">
      <c r="B3658" s="3"/>
    </row>
    <row r="3659" spans="2:2" x14ac:dyDescent="0.2">
      <c r="B3659" s="3"/>
    </row>
    <row r="3660" spans="2:2" x14ac:dyDescent="0.2">
      <c r="B3660" s="3"/>
    </row>
    <row r="3661" spans="2:2" x14ac:dyDescent="0.2">
      <c r="B3661" s="3"/>
    </row>
    <row r="3662" spans="2:2" x14ac:dyDescent="0.2">
      <c r="B3662" s="3"/>
    </row>
    <row r="3663" spans="2:2" x14ac:dyDescent="0.2">
      <c r="B3663" s="3"/>
    </row>
    <row r="3664" spans="2:2" x14ac:dyDescent="0.2">
      <c r="B3664" s="3"/>
    </row>
    <row r="3665" spans="2:2" x14ac:dyDescent="0.2">
      <c r="B3665" s="3"/>
    </row>
    <row r="3666" spans="2:2" x14ac:dyDescent="0.2">
      <c r="B3666" s="3"/>
    </row>
    <row r="3667" spans="2:2" x14ac:dyDescent="0.2">
      <c r="B3667" s="3"/>
    </row>
    <row r="3668" spans="2:2" x14ac:dyDescent="0.2">
      <c r="B3668" s="3"/>
    </row>
    <row r="3669" spans="2:2" x14ac:dyDescent="0.2">
      <c r="B3669" s="3"/>
    </row>
    <row r="3670" spans="2:2" x14ac:dyDescent="0.2">
      <c r="B3670" s="3"/>
    </row>
    <row r="3671" spans="2:2" x14ac:dyDescent="0.2">
      <c r="B3671" s="3"/>
    </row>
    <row r="3672" spans="2:2" x14ac:dyDescent="0.2">
      <c r="B3672" s="3"/>
    </row>
    <row r="3673" spans="2:2" x14ac:dyDescent="0.2">
      <c r="B3673" s="3"/>
    </row>
    <row r="3674" spans="2:2" x14ac:dyDescent="0.2">
      <c r="B3674" s="3"/>
    </row>
    <row r="3675" spans="2:2" x14ac:dyDescent="0.2">
      <c r="B3675" s="3"/>
    </row>
    <row r="3676" spans="2:2" x14ac:dyDescent="0.2">
      <c r="B3676" s="3"/>
    </row>
    <row r="3677" spans="2:2" x14ac:dyDescent="0.2">
      <c r="B3677" s="3"/>
    </row>
    <row r="3678" spans="2:2" x14ac:dyDescent="0.2">
      <c r="B3678" s="3"/>
    </row>
    <row r="3679" spans="2:2" x14ac:dyDescent="0.2">
      <c r="B3679" s="3"/>
    </row>
    <row r="3680" spans="2:2" x14ac:dyDescent="0.2">
      <c r="B3680" s="3"/>
    </row>
    <row r="3681" spans="2:2" x14ac:dyDescent="0.2">
      <c r="B3681" s="3"/>
    </row>
    <row r="3682" spans="2:2" x14ac:dyDescent="0.2">
      <c r="B3682" s="3"/>
    </row>
    <row r="3683" spans="2:2" x14ac:dyDescent="0.2">
      <c r="B3683" s="3"/>
    </row>
    <row r="3684" spans="2:2" x14ac:dyDescent="0.2">
      <c r="B3684" s="3"/>
    </row>
    <row r="3685" spans="2:2" x14ac:dyDescent="0.2">
      <c r="B3685" s="3"/>
    </row>
    <row r="3686" spans="2:2" x14ac:dyDescent="0.2">
      <c r="B3686" s="3"/>
    </row>
    <row r="3687" spans="2:2" x14ac:dyDescent="0.2">
      <c r="B3687" s="3"/>
    </row>
    <row r="3688" spans="2:2" x14ac:dyDescent="0.2">
      <c r="B3688" s="3"/>
    </row>
    <row r="3689" spans="2:2" x14ac:dyDescent="0.2">
      <c r="B3689" s="3"/>
    </row>
    <row r="3690" spans="2:2" x14ac:dyDescent="0.2">
      <c r="B3690" s="3"/>
    </row>
    <row r="3691" spans="2:2" x14ac:dyDescent="0.2">
      <c r="B3691" s="3"/>
    </row>
    <row r="3692" spans="2:2" x14ac:dyDescent="0.2">
      <c r="B3692" s="3"/>
    </row>
    <row r="3693" spans="2:2" x14ac:dyDescent="0.2">
      <c r="B3693" s="3"/>
    </row>
    <row r="3694" spans="2:2" x14ac:dyDescent="0.2">
      <c r="B3694" s="3"/>
    </row>
    <row r="3695" spans="2:2" x14ac:dyDescent="0.2">
      <c r="B3695" s="3"/>
    </row>
    <row r="3696" spans="2:2" x14ac:dyDescent="0.2">
      <c r="B3696" s="3"/>
    </row>
    <row r="3697" spans="2:2" x14ac:dyDescent="0.2">
      <c r="B3697" s="3"/>
    </row>
    <row r="3698" spans="2:2" x14ac:dyDescent="0.2">
      <c r="B3698" s="3"/>
    </row>
    <row r="3699" spans="2:2" x14ac:dyDescent="0.2">
      <c r="B3699" s="3"/>
    </row>
    <row r="3700" spans="2:2" x14ac:dyDescent="0.2">
      <c r="B3700" s="3"/>
    </row>
    <row r="3701" spans="2:2" x14ac:dyDescent="0.2">
      <c r="B3701" s="3"/>
    </row>
    <row r="3702" spans="2:2" x14ac:dyDescent="0.2">
      <c r="B3702" s="3"/>
    </row>
    <row r="3703" spans="2:2" x14ac:dyDescent="0.2">
      <c r="B3703" s="3"/>
    </row>
    <row r="3704" spans="2:2" x14ac:dyDescent="0.2">
      <c r="B3704" s="3"/>
    </row>
    <row r="3705" spans="2:2" x14ac:dyDescent="0.2">
      <c r="B3705" s="3"/>
    </row>
    <row r="3706" spans="2:2" x14ac:dyDescent="0.2">
      <c r="B3706" s="3"/>
    </row>
    <row r="3707" spans="2:2" x14ac:dyDescent="0.2">
      <c r="B3707" s="3"/>
    </row>
    <row r="3708" spans="2:2" x14ac:dyDescent="0.2">
      <c r="B3708" s="3"/>
    </row>
    <row r="3709" spans="2:2" x14ac:dyDescent="0.2">
      <c r="B3709" s="3"/>
    </row>
    <row r="3710" spans="2:2" x14ac:dyDescent="0.2">
      <c r="B3710" s="3"/>
    </row>
    <row r="3711" spans="2:2" x14ac:dyDescent="0.2">
      <c r="B3711" s="3"/>
    </row>
    <row r="3712" spans="2:2" x14ac:dyDescent="0.2">
      <c r="B3712" s="3"/>
    </row>
    <row r="3713" spans="2:2" x14ac:dyDescent="0.2">
      <c r="B3713" s="3"/>
    </row>
    <row r="3714" spans="2:2" x14ac:dyDescent="0.2">
      <c r="B3714" s="3"/>
    </row>
    <row r="3715" spans="2:2" x14ac:dyDescent="0.2">
      <c r="B3715" s="3"/>
    </row>
    <row r="3716" spans="2:2" x14ac:dyDescent="0.2">
      <c r="B3716" s="3"/>
    </row>
    <row r="3717" spans="2:2" x14ac:dyDescent="0.2">
      <c r="B3717" s="3"/>
    </row>
    <row r="3718" spans="2:2" x14ac:dyDescent="0.2">
      <c r="B3718" s="3"/>
    </row>
    <row r="3719" spans="2:2" x14ac:dyDescent="0.2">
      <c r="B3719" s="3"/>
    </row>
    <row r="3720" spans="2:2" x14ac:dyDescent="0.2">
      <c r="B3720" s="3"/>
    </row>
    <row r="3721" spans="2:2" x14ac:dyDescent="0.2">
      <c r="B3721" s="3"/>
    </row>
    <row r="3722" spans="2:2" x14ac:dyDescent="0.2">
      <c r="B3722" s="3"/>
    </row>
    <row r="3723" spans="2:2" x14ac:dyDescent="0.2">
      <c r="B3723" s="3"/>
    </row>
    <row r="3724" spans="2:2" x14ac:dyDescent="0.2">
      <c r="B3724" s="3"/>
    </row>
    <row r="3725" spans="2:2" x14ac:dyDescent="0.2">
      <c r="B3725" s="3"/>
    </row>
    <row r="3726" spans="2:2" x14ac:dyDescent="0.2">
      <c r="B3726" s="3"/>
    </row>
    <row r="3727" spans="2:2" x14ac:dyDescent="0.2">
      <c r="B3727" s="3"/>
    </row>
    <row r="3728" spans="2:2" x14ac:dyDescent="0.2">
      <c r="B3728" s="3"/>
    </row>
    <row r="3729" spans="2:2" x14ac:dyDescent="0.2">
      <c r="B3729" s="3"/>
    </row>
    <row r="3730" spans="2:2" x14ac:dyDescent="0.2">
      <c r="B3730" s="3"/>
    </row>
    <row r="3731" spans="2:2" x14ac:dyDescent="0.2">
      <c r="B3731" s="3"/>
    </row>
    <row r="3732" spans="2:2" x14ac:dyDescent="0.2">
      <c r="B3732" s="3"/>
    </row>
    <row r="3733" spans="2:2" x14ac:dyDescent="0.2">
      <c r="B3733" s="3"/>
    </row>
    <row r="3734" spans="2:2" x14ac:dyDescent="0.2">
      <c r="B3734" s="3"/>
    </row>
    <row r="3735" spans="2:2" x14ac:dyDescent="0.2">
      <c r="B3735" s="3"/>
    </row>
    <row r="3736" spans="2:2" x14ac:dyDescent="0.2">
      <c r="B3736" s="3"/>
    </row>
    <row r="3737" spans="2:2" x14ac:dyDescent="0.2">
      <c r="B3737" s="3"/>
    </row>
    <row r="3738" spans="2:2" x14ac:dyDescent="0.2">
      <c r="B3738" s="3"/>
    </row>
    <row r="3739" spans="2:2" x14ac:dyDescent="0.2">
      <c r="B3739" s="3"/>
    </row>
    <row r="3740" spans="2:2" x14ac:dyDescent="0.2">
      <c r="B3740" s="3"/>
    </row>
    <row r="3741" spans="2:2" x14ac:dyDescent="0.2">
      <c r="B3741" s="3"/>
    </row>
    <row r="3742" spans="2:2" x14ac:dyDescent="0.2">
      <c r="B3742" s="3"/>
    </row>
    <row r="3743" spans="2:2" x14ac:dyDescent="0.2">
      <c r="B3743" s="3"/>
    </row>
    <row r="3744" spans="2:2" x14ac:dyDescent="0.2">
      <c r="B3744" s="3"/>
    </row>
    <row r="3745" spans="2:2" x14ac:dyDescent="0.2">
      <c r="B3745" s="3"/>
    </row>
    <row r="3746" spans="2:2" x14ac:dyDescent="0.2">
      <c r="B3746" s="3"/>
    </row>
    <row r="3747" spans="2:2" x14ac:dyDescent="0.2">
      <c r="B3747" s="3"/>
    </row>
    <row r="3748" spans="2:2" x14ac:dyDescent="0.2">
      <c r="B3748" s="3"/>
    </row>
    <row r="3749" spans="2:2" x14ac:dyDescent="0.2">
      <c r="B3749" s="3"/>
    </row>
    <row r="3750" spans="2:2" x14ac:dyDescent="0.2">
      <c r="B3750" s="3"/>
    </row>
    <row r="3751" spans="2:2" x14ac:dyDescent="0.2">
      <c r="B3751" s="3"/>
    </row>
    <row r="3752" spans="2:2" x14ac:dyDescent="0.2">
      <c r="B3752" s="3"/>
    </row>
    <row r="3753" spans="2:2" x14ac:dyDescent="0.2">
      <c r="B3753" s="3"/>
    </row>
    <row r="3754" spans="2:2" x14ac:dyDescent="0.2">
      <c r="B3754" s="3"/>
    </row>
    <row r="3755" spans="2:2" x14ac:dyDescent="0.2">
      <c r="B3755" s="3"/>
    </row>
    <row r="3756" spans="2:2" x14ac:dyDescent="0.2">
      <c r="B3756" s="3"/>
    </row>
    <row r="3757" spans="2:2" x14ac:dyDescent="0.2">
      <c r="B3757" s="3"/>
    </row>
    <row r="3758" spans="2:2" x14ac:dyDescent="0.2">
      <c r="B3758" s="3"/>
    </row>
    <row r="3759" spans="2:2" x14ac:dyDescent="0.2">
      <c r="B3759" s="3"/>
    </row>
    <row r="3760" spans="2:2" x14ac:dyDescent="0.2">
      <c r="B3760" s="3"/>
    </row>
    <row r="3761" spans="2:2" x14ac:dyDescent="0.2">
      <c r="B3761" s="3"/>
    </row>
    <row r="3762" spans="2:2" x14ac:dyDescent="0.2">
      <c r="B3762" s="3"/>
    </row>
    <row r="3763" spans="2:2" x14ac:dyDescent="0.2">
      <c r="B3763" s="3"/>
    </row>
    <row r="3764" spans="2:2" x14ac:dyDescent="0.2">
      <c r="B3764" s="3"/>
    </row>
    <row r="3765" spans="2:2" x14ac:dyDescent="0.2">
      <c r="B3765" s="3"/>
    </row>
    <row r="3766" spans="2:2" x14ac:dyDescent="0.2">
      <c r="B3766" s="3"/>
    </row>
    <row r="3767" spans="2:2" x14ac:dyDescent="0.2">
      <c r="B3767" s="3"/>
    </row>
    <row r="3768" spans="2:2" x14ac:dyDescent="0.2">
      <c r="B3768" s="3"/>
    </row>
    <row r="3769" spans="2:2" x14ac:dyDescent="0.2">
      <c r="B3769" s="3"/>
    </row>
    <row r="3770" spans="2:2" x14ac:dyDescent="0.2">
      <c r="B3770" s="3"/>
    </row>
    <row r="3771" spans="2:2" x14ac:dyDescent="0.2">
      <c r="B3771" s="3"/>
    </row>
    <row r="3772" spans="2:2" x14ac:dyDescent="0.2">
      <c r="B3772" s="3"/>
    </row>
    <row r="3773" spans="2:2" x14ac:dyDescent="0.2">
      <c r="B3773" s="3"/>
    </row>
    <row r="3774" spans="2:2" x14ac:dyDescent="0.2">
      <c r="B3774" s="3"/>
    </row>
    <row r="3775" spans="2:2" x14ac:dyDescent="0.2">
      <c r="B3775" s="3"/>
    </row>
    <row r="3776" spans="2:2" x14ac:dyDescent="0.2">
      <c r="B3776" s="3"/>
    </row>
    <row r="3777" spans="2:2" x14ac:dyDescent="0.2">
      <c r="B3777" s="3"/>
    </row>
    <row r="3778" spans="2:2" x14ac:dyDescent="0.2">
      <c r="B3778" s="3"/>
    </row>
    <row r="3779" spans="2:2" x14ac:dyDescent="0.2">
      <c r="B3779" s="3"/>
    </row>
    <row r="3780" spans="2:2" x14ac:dyDescent="0.2">
      <c r="B3780" s="3"/>
    </row>
    <row r="3781" spans="2:2" x14ac:dyDescent="0.2">
      <c r="B3781" s="3"/>
    </row>
    <row r="3782" spans="2:2" x14ac:dyDescent="0.2">
      <c r="B3782" s="3"/>
    </row>
    <row r="3783" spans="2:2" x14ac:dyDescent="0.2">
      <c r="B3783" s="3"/>
    </row>
    <row r="3784" spans="2:2" x14ac:dyDescent="0.2">
      <c r="B3784" s="3"/>
    </row>
    <row r="3785" spans="2:2" x14ac:dyDescent="0.2">
      <c r="B3785" s="3"/>
    </row>
    <row r="3786" spans="2:2" x14ac:dyDescent="0.2">
      <c r="B3786" s="3"/>
    </row>
    <row r="3787" spans="2:2" x14ac:dyDescent="0.2">
      <c r="B3787" s="3"/>
    </row>
    <row r="3788" spans="2:2" x14ac:dyDescent="0.2">
      <c r="B3788" s="3"/>
    </row>
    <row r="3789" spans="2:2" x14ac:dyDescent="0.2">
      <c r="B3789" s="3"/>
    </row>
    <row r="3790" spans="2:2" x14ac:dyDescent="0.2">
      <c r="B3790" s="3"/>
    </row>
    <row r="3791" spans="2:2" x14ac:dyDescent="0.2">
      <c r="B3791" s="3"/>
    </row>
    <row r="3792" spans="2:2" x14ac:dyDescent="0.2">
      <c r="B3792" s="3"/>
    </row>
    <row r="3793" spans="2:2" x14ac:dyDescent="0.2">
      <c r="B3793" s="3"/>
    </row>
    <row r="3794" spans="2:2" x14ac:dyDescent="0.2">
      <c r="B3794" s="3"/>
    </row>
    <row r="3795" spans="2:2" x14ac:dyDescent="0.2">
      <c r="B3795" s="3"/>
    </row>
    <row r="3796" spans="2:2" x14ac:dyDescent="0.2">
      <c r="B3796" s="3"/>
    </row>
    <row r="3797" spans="2:2" x14ac:dyDescent="0.2">
      <c r="B3797" s="3"/>
    </row>
    <row r="3798" spans="2:2" x14ac:dyDescent="0.2">
      <c r="B3798" s="3"/>
    </row>
    <row r="3799" spans="2:2" x14ac:dyDescent="0.2">
      <c r="B3799" s="3"/>
    </row>
    <row r="3800" spans="2:2" x14ac:dyDescent="0.2">
      <c r="B3800" s="3"/>
    </row>
    <row r="3801" spans="2:2" x14ac:dyDescent="0.2">
      <c r="B3801" s="3"/>
    </row>
    <row r="3802" spans="2:2" x14ac:dyDescent="0.2">
      <c r="B3802" s="3"/>
    </row>
    <row r="3803" spans="2:2" x14ac:dyDescent="0.2">
      <c r="B3803" s="3"/>
    </row>
    <row r="3804" spans="2:2" x14ac:dyDescent="0.2">
      <c r="B3804" s="3"/>
    </row>
    <row r="3805" spans="2:2" x14ac:dyDescent="0.2">
      <c r="B3805" s="3"/>
    </row>
    <row r="3806" spans="2:2" x14ac:dyDescent="0.2">
      <c r="B3806" s="3"/>
    </row>
    <row r="3807" spans="2:2" x14ac:dyDescent="0.2">
      <c r="B3807" s="3"/>
    </row>
    <row r="3808" spans="2:2" x14ac:dyDescent="0.2">
      <c r="B3808" s="3"/>
    </row>
    <row r="3809" spans="2:2" x14ac:dyDescent="0.2">
      <c r="B3809" s="3"/>
    </row>
    <row r="3810" spans="2:2" x14ac:dyDescent="0.2">
      <c r="B3810" s="3"/>
    </row>
    <row r="3811" spans="2:2" x14ac:dyDescent="0.2">
      <c r="B3811" s="3"/>
    </row>
    <row r="3812" spans="2:2" x14ac:dyDescent="0.2">
      <c r="B3812" s="3"/>
    </row>
    <row r="3813" spans="2:2" x14ac:dyDescent="0.2">
      <c r="B3813" s="3"/>
    </row>
    <row r="3814" spans="2:2" x14ac:dyDescent="0.2">
      <c r="B3814" s="3"/>
    </row>
    <row r="3815" spans="2:2" x14ac:dyDescent="0.2">
      <c r="B3815" s="3"/>
    </row>
    <row r="3816" spans="2:2" x14ac:dyDescent="0.2">
      <c r="B3816" s="3"/>
    </row>
    <row r="3817" spans="2:2" x14ac:dyDescent="0.2">
      <c r="B3817" s="3"/>
    </row>
    <row r="3818" spans="2:2" x14ac:dyDescent="0.2">
      <c r="B3818" s="3"/>
    </row>
    <row r="3819" spans="2:2" x14ac:dyDescent="0.2">
      <c r="B3819" s="3"/>
    </row>
    <row r="3820" spans="2:2" x14ac:dyDescent="0.2">
      <c r="B3820" s="3"/>
    </row>
    <row r="3821" spans="2:2" x14ac:dyDescent="0.2">
      <c r="B3821" s="3"/>
    </row>
    <row r="3822" spans="2:2" x14ac:dyDescent="0.2">
      <c r="B3822" s="3"/>
    </row>
    <row r="3823" spans="2:2" x14ac:dyDescent="0.2">
      <c r="B3823" s="3"/>
    </row>
    <row r="3824" spans="2:2" x14ac:dyDescent="0.2">
      <c r="B3824" s="3"/>
    </row>
    <row r="3825" spans="2:2" x14ac:dyDescent="0.2">
      <c r="B3825" s="3"/>
    </row>
    <row r="3826" spans="2:2" x14ac:dyDescent="0.2">
      <c r="B3826" s="3"/>
    </row>
    <row r="3827" spans="2:2" x14ac:dyDescent="0.2">
      <c r="B3827" s="3"/>
    </row>
    <row r="3828" spans="2:2" x14ac:dyDescent="0.2">
      <c r="B3828" s="3"/>
    </row>
    <row r="3829" spans="2:2" x14ac:dyDescent="0.2">
      <c r="B3829" s="3"/>
    </row>
    <row r="3830" spans="2:2" x14ac:dyDescent="0.2">
      <c r="B3830" s="3"/>
    </row>
    <row r="3831" spans="2:2" x14ac:dyDescent="0.2">
      <c r="B3831" s="3"/>
    </row>
    <row r="3832" spans="2:2" x14ac:dyDescent="0.2">
      <c r="B3832" s="3"/>
    </row>
    <row r="3833" spans="2:2" x14ac:dyDescent="0.2">
      <c r="B3833" s="3"/>
    </row>
    <row r="3834" spans="2:2" x14ac:dyDescent="0.2">
      <c r="B3834" s="3"/>
    </row>
    <row r="3835" spans="2:2" x14ac:dyDescent="0.2">
      <c r="B3835" s="3"/>
    </row>
    <row r="3836" spans="2:2" x14ac:dyDescent="0.2">
      <c r="B3836" s="3"/>
    </row>
    <row r="3837" spans="2:2" x14ac:dyDescent="0.2">
      <c r="B3837" s="3"/>
    </row>
    <row r="3838" spans="2:2" x14ac:dyDescent="0.2">
      <c r="B3838" s="3"/>
    </row>
    <row r="3839" spans="2:2" x14ac:dyDescent="0.2">
      <c r="B3839" s="3"/>
    </row>
    <row r="3840" spans="2:2" x14ac:dyDescent="0.2">
      <c r="B3840" s="3"/>
    </row>
    <row r="3841" spans="2:2" x14ac:dyDescent="0.2">
      <c r="B3841" s="3"/>
    </row>
    <row r="3842" spans="2:2" x14ac:dyDescent="0.2">
      <c r="B3842" s="3"/>
    </row>
    <row r="3843" spans="2:2" x14ac:dyDescent="0.2">
      <c r="B3843" s="3"/>
    </row>
    <row r="3844" spans="2:2" x14ac:dyDescent="0.2">
      <c r="B3844" s="3"/>
    </row>
    <row r="3845" spans="2:2" x14ac:dyDescent="0.2">
      <c r="B3845" s="3"/>
    </row>
    <row r="3846" spans="2:2" x14ac:dyDescent="0.2">
      <c r="B3846" s="3"/>
    </row>
    <row r="3847" spans="2:2" x14ac:dyDescent="0.2">
      <c r="B3847" s="3"/>
    </row>
    <row r="3848" spans="2:2" x14ac:dyDescent="0.2">
      <c r="B3848" s="3"/>
    </row>
    <row r="3849" spans="2:2" x14ac:dyDescent="0.2">
      <c r="B3849" s="3"/>
    </row>
    <row r="3850" spans="2:2" x14ac:dyDescent="0.2">
      <c r="B3850" s="3"/>
    </row>
    <row r="3851" spans="2:2" x14ac:dyDescent="0.2">
      <c r="B3851" s="3"/>
    </row>
    <row r="3852" spans="2:2" x14ac:dyDescent="0.2">
      <c r="B3852" s="3"/>
    </row>
    <row r="3853" spans="2:2" x14ac:dyDescent="0.2">
      <c r="B3853" s="3"/>
    </row>
    <row r="3854" spans="2:2" x14ac:dyDescent="0.2">
      <c r="B3854" s="3"/>
    </row>
    <row r="3855" spans="2:2" x14ac:dyDescent="0.2">
      <c r="B3855" s="3"/>
    </row>
    <row r="3856" spans="2:2" x14ac:dyDescent="0.2">
      <c r="B3856" s="3"/>
    </row>
    <row r="3857" spans="2:2" x14ac:dyDescent="0.2">
      <c r="B3857" s="3"/>
    </row>
    <row r="3858" spans="2:2" x14ac:dyDescent="0.2">
      <c r="B3858" s="3"/>
    </row>
    <row r="3859" spans="2:2" x14ac:dyDescent="0.2">
      <c r="B3859" s="3"/>
    </row>
    <row r="3860" spans="2:2" x14ac:dyDescent="0.2">
      <c r="B3860" s="3"/>
    </row>
    <row r="3861" spans="2:2" x14ac:dyDescent="0.2">
      <c r="B3861" s="3"/>
    </row>
    <row r="3862" spans="2:2" x14ac:dyDescent="0.2">
      <c r="B3862" s="3"/>
    </row>
    <row r="3863" spans="2:2" x14ac:dyDescent="0.2">
      <c r="B3863" s="3"/>
    </row>
    <row r="3864" spans="2:2" x14ac:dyDescent="0.2">
      <c r="B3864" s="3"/>
    </row>
    <row r="3865" spans="2:2" x14ac:dyDescent="0.2">
      <c r="B3865" s="3"/>
    </row>
    <row r="3866" spans="2:2" x14ac:dyDescent="0.2">
      <c r="B3866" s="3"/>
    </row>
    <row r="3867" spans="2:2" x14ac:dyDescent="0.2">
      <c r="B3867" s="3"/>
    </row>
    <row r="3868" spans="2:2" x14ac:dyDescent="0.2">
      <c r="B3868" s="3"/>
    </row>
    <row r="3869" spans="2:2" x14ac:dyDescent="0.2">
      <c r="B3869" s="3"/>
    </row>
    <row r="3870" spans="2:2" x14ac:dyDescent="0.2">
      <c r="B3870" s="3"/>
    </row>
    <row r="3871" spans="2:2" x14ac:dyDescent="0.2">
      <c r="B3871" s="3"/>
    </row>
    <row r="3872" spans="2:2" x14ac:dyDescent="0.2">
      <c r="B3872" s="3"/>
    </row>
    <row r="3873" spans="2:2" x14ac:dyDescent="0.2">
      <c r="B3873" s="3"/>
    </row>
    <row r="3874" spans="2:2" x14ac:dyDescent="0.2">
      <c r="B3874" s="3"/>
    </row>
    <row r="3875" spans="2:2" x14ac:dyDescent="0.2">
      <c r="B3875" s="3"/>
    </row>
    <row r="3876" spans="2:2" x14ac:dyDescent="0.2">
      <c r="B3876" s="3"/>
    </row>
    <row r="3877" spans="2:2" x14ac:dyDescent="0.2">
      <c r="B3877" s="3"/>
    </row>
    <row r="3878" spans="2:2" x14ac:dyDescent="0.2">
      <c r="B3878" s="3"/>
    </row>
    <row r="3879" spans="2:2" x14ac:dyDescent="0.2">
      <c r="B3879" s="3"/>
    </row>
    <row r="3880" spans="2:2" x14ac:dyDescent="0.2">
      <c r="B3880" s="3"/>
    </row>
    <row r="3881" spans="2:2" x14ac:dyDescent="0.2">
      <c r="B3881" s="3"/>
    </row>
    <row r="3882" spans="2:2" x14ac:dyDescent="0.2">
      <c r="B3882" s="3"/>
    </row>
    <row r="3883" spans="2:2" x14ac:dyDescent="0.2">
      <c r="B3883" s="3"/>
    </row>
    <row r="3884" spans="2:2" x14ac:dyDescent="0.2">
      <c r="B3884" s="3"/>
    </row>
    <row r="3885" spans="2:2" x14ac:dyDescent="0.2">
      <c r="B3885" s="3"/>
    </row>
    <row r="3886" spans="2:2" x14ac:dyDescent="0.2">
      <c r="B3886" s="3"/>
    </row>
    <row r="3887" spans="2:2" x14ac:dyDescent="0.2">
      <c r="B3887" s="3"/>
    </row>
    <row r="3888" spans="2:2" x14ac:dyDescent="0.2">
      <c r="B3888" s="3"/>
    </row>
    <row r="3889" spans="2:2" x14ac:dyDescent="0.2">
      <c r="B3889" s="3"/>
    </row>
    <row r="3890" spans="2:2" x14ac:dyDescent="0.2">
      <c r="B3890" s="3"/>
    </row>
    <row r="3891" spans="2:2" x14ac:dyDescent="0.2">
      <c r="B3891" s="3"/>
    </row>
    <row r="3892" spans="2:2" x14ac:dyDescent="0.2">
      <c r="B3892" s="3"/>
    </row>
    <row r="3893" spans="2:2" x14ac:dyDescent="0.2">
      <c r="B3893" s="3"/>
    </row>
    <row r="3894" spans="2:2" x14ac:dyDescent="0.2">
      <c r="B3894" s="3"/>
    </row>
    <row r="3895" spans="2:2" x14ac:dyDescent="0.2">
      <c r="B3895" s="3"/>
    </row>
    <row r="3896" spans="2:2" x14ac:dyDescent="0.2">
      <c r="B3896" s="3"/>
    </row>
    <row r="3897" spans="2:2" x14ac:dyDescent="0.2">
      <c r="B3897" s="3"/>
    </row>
    <row r="3898" spans="2:2" x14ac:dyDescent="0.2">
      <c r="B3898" s="3"/>
    </row>
    <row r="3899" spans="2:2" x14ac:dyDescent="0.2">
      <c r="B3899" s="3"/>
    </row>
    <row r="3900" spans="2:2" x14ac:dyDescent="0.2">
      <c r="B3900" s="3"/>
    </row>
    <row r="3901" spans="2:2" x14ac:dyDescent="0.2">
      <c r="B3901" s="3"/>
    </row>
    <row r="3902" spans="2:2" x14ac:dyDescent="0.2">
      <c r="B3902" s="3"/>
    </row>
    <row r="3903" spans="2:2" x14ac:dyDescent="0.2">
      <c r="B3903" s="3"/>
    </row>
    <row r="3904" spans="2:2" x14ac:dyDescent="0.2">
      <c r="B3904" s="3"/>
    </row>
    <row r="3905" spans="2:2" x14ac:dyDescent="0.2">
      <c r="B3905" s="3"/>
    </row>
    <row r="3906" spans="2:2" x14ac:dyDescent="0.2">
      <c r="B3906" s="3"/>
    </row>
    <row r="3907" spans="2:2" x14ac:dyDescent="0.2">
      <c r="B3907" s="3"/>
    </row>
    <row r="3908" spans="2:2" x14ac:dyDescent="0.2">
      <c r="B3908" s="3"/>
    </row>
    <row r="3909" spans="2:2" x14ac:dyDescent="0.2">
      <c r="B3909" s="3"/>
    </row>
    <row r="3910" spans="2:2" x14ac:dyDescent="0.2">
      <c r="B3910" s="3"/>
    </row>
    <row r="3911" spans="2:2" x14ac:dyDescent="0.2">
      <c r="B3911" s="3"/>
    </row>
    <row r="3912" spans="2:2" x14ac:dyDescent="0.2">
      <c r="B3912" s="3"/>
    </row>
    <row r="3913" spans="2:2" x14ac:dyDescent="0.2">
      <c r="B3913" s="3"/>
    </row>
    <row r="3914" spans="2:2" x14ac:dyDescent="0.2">
      <c r="B3914" s="3"/>
    </row>
    <row r="3915" spans="2:2" x14ac:dyDescent="0.2">
      <c r="B3915" s="3"/>
    </row>
    <row r="3916" spans="2:2" x14ac:dyDescent="0.2">
      <c r="B3916" s="3"/>
    </row>
    <row r="3917" spans="2:2" x14ac:dyDescent="0.2">
      <c r="B3917" s="3"/>
    </row>
    <row r="3918" spans="2:2" x14ac:dyDescent="0.2">
      <c r="B3918" s="3"/>
    </row>
    <row r="3919" spans="2:2" x14ac:dyDescent="0.2">
      <c r="B3919" s="3"/>
    </row>
    <row r="3920" spans="2:2" x14ac:dyDescent="0.2">
      <c r="B3920" s="3"/>
    </row>
    <row r="3921" spans="2:2" x14ac:dyDescent="0.2">
      <c r="B3921" s="3"/>
    </row>
    <row r="3922" spans="2:2" x14ac:dyDescent="0.2">
      <c r="B3922" s="3"/>
    </row>
    <row r="3923" spans="2:2" x14ac:dyDescent="0.2">
      <c r="B3923" s="3"/>
    </row>
    <row r="3924" spans="2:2" x14ac:dyDescent="0.2">
      <c r="B3924" s="3"/>
    </row>
    <row r="3925" spans="2:2" x14ac:dyDescent="0.2">
      <c r="B3925" s="3"/>
    </row>
    <row r="3926" spans="2:2" x14ac:dyDescent="0.2">
      <c r="B3926" s="3"/>
    </row>
    <row r="3927" spans="2:2" x14ac:dyDescent="0.2">
      <c r="B3927" s="3"/>
    </row>
    <row r="3928" spans="2:2" x14ac:dyDescent="0.2">
      <c r="B3928" s="3"/>
    </row>
    <row r="3929" spans="2:2" x14ac:dyDescent="0.2">
      <c r="B3929" s="3"/>
    </row>
    <row r="3930" spans="2:2" x14ac:dyDescent="0.2">
      <c r="B3930" s="3"/>
    </row>
    <row r="3931" spans="2:2" x14ac:dyDescent="0.2">
      <c r="B3931" s="3"/>
    </row>
    <row r="3932" spans="2:2" x14ac:dyDescent="0.2">
      <c r="B3932" s="3"/>
    </row>
    <row r="3933" spans="2:2" x14ac:dyDescent="0.2">
      <c r="B3933" s="3"/>
    </row>
    <row r="3934" spans="2:2" x14ac:dyDescent="0.2">
      <c r="B3934" s="3"/>
    </row>
    <row r="3935" spans="2:2" x14ac:dyDescent="0.2">
      <c r="B3935" s="3"/>
    </row>
    <row r="3936" spans="2:2" x14ac:dyDescent="0.2">
      <c r="B3936" s="3"/>
    </row>
    <row r="3937" spans="2:2" x14ac:dyDescent="0.2">
      <c r="B3937" s="3"/>
    </row>
    <row r="3938" spans="2:2" x14ac:dyDescent="0.2">
      <c r="B3938" s="3"/>
    </row>
    <row r="3939" spans="2:2" x14ac:dyDescent="0.2">
      <c r="B3939" s="3"/>
    </row>
    <row r="3940" spans="2:2" x14ac:dyDescent="0.2">
      <c r="B3940" s="3"/>
    </row>
    <row r="3941" spans="2:2" x14ac:dyDescent="0.2">
      <c r="B3941" s="3"/>
    </row>
    <row r="3942" spans="2:2" x14ac:dyDescent="0.2">
      <c r="B3942" s="3"/>
    </row>
    <row r="3943" spans="2:2" x14ac:dyDescent="0.2">
      <c r="B3943" s="3"/>
    </row>
    <row r="3944" spans="2:2" x14ac:dyDescent="0.2">
      <c r="B3944" s="3"/>
    </row>
    <row r="3945" spans="2:2" x14ac:dyDescent="0.2">
      <c r="B3945" s="3"/>
    </row>
    <row r="3946" spans="2:2" x14ac:dyDescent="0.2">
      <c r="B3946" s="3"/>
    </row>
    <row r="3947" spans="2:2" x14ac:dyDescent="0.2">
      <c r="B3947" s="3"/>
    </row>
    <row r="3948" spans="2:2" x14ac:dyDescent="0.2">
      <c r="B3948" s="3"/>
    </row>
    <row r="3949" spans="2:2" x14ac:dyDescent="0.2">
      <c r="B3949" s="3"/>
    </row>
    <row r="3950" spans="2:2" x14ac:dyDescent="0.2">
      <c r="B3950" s="3"/>
    </row>
    <row r="3951" spans="2:2" x14ac:dyDescent="0.2">
      <c r="B3951" s="3"/>
    </row>
    <row r="3952" spans="2:2" x14ac:dyDescent="0.2">
      <c r="B3952" s="3"/>
    </row>
    <row r="3953" spans="2:2" x14ac:dyDescent="0.2">
      <c r="B3953" s="3"/>
    </row>
    <row r="3954" spans="2:2" x14ac:dyDescent="0.2">
      <c r="B3954" s="3"/>
    </row>
    <row r="3955" spans="2:2" x14ac:dyDescent="0.2">
      <c r="B3955" s="3"/>
    </row>
    <row r="3956" spans="2:2" x14ac:dyDescent="0.2">
      <c r="B3956" s="3"/>
    </row>
    <row r="3957" spans="2:2" x14ac:dyDescent="0.2">
      <c r="B3957" s="3"/>
    </row>
    <row r="3958" spans="2:2" x14ac:dyDescent="0.2">
      <c r="B3958" s="3"/>
    </row>
    <row r="3959" spans="2:2" x14ac:dyDescent="0.2">
      <c r="B3959" s="3"/>
    </row>
    <row r="3960" spans="2:2" x14ac:dyDescent="0.2">
      <c r="B3960" s="3"/>
    </row>
    <row r="3961" spans="2:2" x14ac:dyDescent="0.2">
      <c r="B3961" s="3"/>
    </row>
    <row r="3962" spans="2:2" x14ac:dyDescent="0.2">
      <c r="B3962" s="3"/>
    </row>
    <row r="3963" spans="2:2" x14ac:dyDescent="0.2">
      <c r="B3963" s="3"/>
    </row>
    <row r="3964" spans="2:2" x14ac:dyDescent="0.2">
      <c r="B3964" s="3"/>
    </row>
    <row r="3965" spans="2:2" x14ac:dyDescent="0.2">
      <c r="B3965" s="3"/>
    </row>
    <row r="3966" spans="2:2" x14ac:dyDescent="0.2">
      <c r="B3966" s="3"/>
    </row>
    <row r="3967" spans="2:2" x14ac:dyDescent="0.2">
      <c r="B3967" s="3"/>
    </row>
    <row r="3968" spans="2:2" x14ac:dyDescent="0.2">
      <c r="B3968" s="3"/>
    </row>
    <row r="3969" spans="2:2" x14ac:dyDescent="0.2">
      <c r="B3969" s="3"/>
    </row>
    <row r="3970" spans="2:2" x14ac:dyDescent="0.2">
      <c r="B3970" s="3"/>
    </row>
    <row r="3971" spans="2:2" x14ac:dyDescent="0.2">
      <c r="B3971" s="3"/>
    </row>
    <row r="3972" spans="2:2" x14ac:dyDescent="0.2">
      <c r="B3972" s="3"/>
    </row>
    <row r="3973" spans="2:2" x14ac:dyDescent="0.2">
      <c r="B3973" s="3"/>
    </row>
    <row r="3974" spans="2:2" x14ac:dyDescent="0.2">
      <c r="B3974" s="3"/>
    </row>
    <row r="3975" spans="2:2" x14ac:dyDescent="0.2">
      <c r="B3975" s="3"/>
    </row>
    <row r="3976" spans="2:2" x14ac:dyDescent="0.2">
      <c r="B3976" s="3"/>
    </row>
    <row r="3977" spans="2:2" x14ac:dyDescent="0.2">
      <c r="B3977" s="3"/>
    </row>
    <row r="3978" spans="2:2" x14ac:dyDescent="0.2">
      <c r="B3978" s="3"/>
    </row>
    <row r="3979" spans="2:2" x14ac:dyDescent="0.2">
      <c r="B3979" s="3"/>
    </row>
    <row r="3980" spans="2:2" x14ac:dyDescent="0.2">
      <c r="B3980" s="3"/>
    </row>
    <row r="3981" spans="2:2" x14ac:dyDescent="0.2">
      <c r="B3981" s="3"/>
    </row>
    <row r="3982" spans="2:2" x14ac:dyDescent="0.2">
      <c r="B3982" s="3"/>
    </row>
    <row r="3983" spans="2:2" x14ac:dyDescent="0.2">
      <c r="B3983" s="3"/>
    </row>
    <row r="3984" spans="2:2" x14ac:dyDescent="0.2">
      <c r="B3984" s="3"/>
    </row>
    <row r="3985" spans="2:2" x14ac:dyDescent="0.2">
      <c r="B3985" s="3"/>
    </row>
    <row r="3986" spans="2:2" x14ac:dyDescent="0.2">
      <c r="B3986" s="3"/>
    </row>
    <row r="3987" spans="2:2" x14ac:dyDescent="0.2">
      <c r="B3987" s="3"/>
    </row>
    <row r="3988" spans="2:2" x14ac:dyDescent="0.2">
      <c r="B3988" s="3"/>
    </row>
    <row r="3989" spans="2:2" x14ac:dyDescent="0.2">
      <c r="B3989" s="3"/>
    </row>
    <row r="3990" spans="2:2" x14ac:dyDescent="0.2">
      <c r="B3990" s="3"/>
    </row>
    <row r="3991" spans="2:2" x14ac:dyDescent="0.2">
      <c r="B3991" s="3"/>
    </row>
    <row r="3992" spans="2:2" x14ac:dyDescent="0.2">
      <c r="B3992" s="3"/>
    </row>
    <row r="3993" spans="2:2" x14ac:dyDescent="0.2">
      <c r="B3993" s="3"/>
    </row>
    <row r="3994" spans="2:2" x14ac:dyDescent="0.2">
      <c r="B3994" s="3"/>
    </row>
    <row r="3995" spans="2:2" x14ac:dyDescent="0.2">
      <c r="B3995" s="3"/>
    </row>
    <row r="3996" spans="2:2" x14ac:dyDescent="0.2">
      <c r="B3996" s="3"/>
    </row>
    <row r="3997" spans="2:2" x14ac:dyDescent="0.2">
      <c r="B3997" s="3"/>
    </row>
    <row r="3998" spans="2:2" x14ac:dyDescent="0.2">
      <c r="B3998" s="3"/>
    </row>
    <row r="3999" spans="2:2" x14ac:dyDescent="0.2">
      <c r="B3999" s="3"/>
    </row>
    <row r="4000" spans="2:2" x14ac:dyDescent="0.2">
      <c r="B4000" s="3"/>
    </row>
    <row r="4001" spans="2:2" x14ac:dyDescent="0.2">
      <c r="B4001" s="3"/>
    </row>
    <row r="4002" spans="2:2" x14ac:dyDescent="0.2">
      <c r="B4002" s="3"/>
    </row>
    <row r="4003" spans="2:2" x14ac:dyDescent="0.2">
      <c r="B4003" s="3"/>
    </row>
    <row r="4004" spans="2:2" x14ac:dyDescent="0.2">
      <c r="B4004" s="3"/>
    </row>
    <row r="4005" spans="2:2" x14ac:dyDescent="0.2">
      <c r="B4005" s="3"/>
    </row>
    <row r="4006" spans="2:2" x14ac:dyDescent="0.2">
      <c r="B4006" s="3"/>
    </row>
    <row r="4007" spans="2:2" x14ac:dyDescent="0.2">
      <c r="B4007" s="3"/>
    </row>
    <row r="4008" spans="2:2" x14ac:dyDescent="0.2">
      <c r="B4008" s="3"/>
    </row>
    <row r="4009" spans="2:2" x14ac:dyDescent="0.2">
      <c r="B4009" s="3"/>
    </row>
    <row r="4010" spans="2:2" x14ac:dyDescent="0.2">
      <c r="B4010" s="3"/>
    </row>
    <row r="4011" spans="2:2" x14ac:dyDescent="0.2">
      <c r="B4011" s="3"/>
    </row>
    <row r="4012" spans="2:2" x14ac:dyDescent="0.2">
      <c r="B4012" s="3"/>
    </row>
    <row r="4013" spans="2:2" x14ac:dyDescent="0.2">
      <c r="B4013" s="3"/>
    </row>
    <row r="4014" spans="2:2" x14ac:dyDescent="0.2">
      <c r="B4014" s="3"/>
    </row>
    <row r="4015" spans="2:2" x14ac:dyDescent="0.2">
      <c r="B4015" s="3"/>
    </row>
    <row r="4016" spans="2:2" x14ac:dyDescent="0.2">
      <c r="B4016" s="3"/>
    </row>
    <row r="4017" spans="2:2" x14ac:dyDescent="0.2">
      <c r="B4017" s="3"/>
    </row>
    <row r="4018" spans="2:2" x14ac:dyDescent="0.2">
      <c r="B4018" s="3"/>
    </row>
    <row r="4019" spans="2:2" x14ac:dyDescent="0.2">
      <c r="B4019" s="3"/>
    </row>
    <row r="4020" spans="2:2" x14ac:dyDescent="0.2">
      <c r="B4020" s="3"/>
    </row>
    <row r="4021" spans="2:2" x14ac:dyDescent="0.2">
      <c r="B4021" s="3"/>
    </row>
    <row r="4022" spans="2:2" x14ac:dyDescent="0.2">
      <c r="B4022" s="3"/>
    </row>
    <row r="4023" spans="2:2" x14ac:dyDescent="0.2">
      <c r="B4023" s="3"/>
    </row>
    <row r="4024" spans="2:2" x14ac:dyDescent="0.2">
      <c r="B4024" s="3"/>
    </row>
    <row r="4025" spans="2:2" x14ac:dyDescent="0.2">
      <c r="B4025" s="3"/>
    </row>
    <row r="4026" spans="2:2" x14ac:dyDescent="0.2">
      <c r="B4026" s="3"/>
    </row>
    <row r="4027" spans="2:2" x14ac:dyDescent="0.2">
      <c r="B4027" s="3"/>
    </row>
    <row r="4028" spans="2:2" x14ac:dyDescent="0.2">
      <c r="B4028" s="3"/>
    </row>
    <row r="4029" spans="2:2" x14ac:dyDescent="0.2">
      <c r="B4029" s="3"/>
    </row>
    <row r="4030" spans="2:2" x14ac:dyDescent="0.2">
      <c r="B4030" s="3"/>
    </row>
    <row r="4031" spans="2:2" x14ac:dyDescent="0.2">
      <c r="B4031" s="3"/>
    </row>
    <row r="4032" spans="2:2" x14ac:dyDescent="0.2">
      <c r="B4032" s="3"/>
    </row>
    <row r="4033" spans="2:2" x14ac:dyDescent="0.2">
      <c r="B4033" s="3"/>
    </row>
    <row r="4034" spans="2:2" x14ac:dyDescent="0.2">
      <c r="B4034" s="3"/>
    </row>
    <row r="4035" spans="2:2" x14ac:dyDescent="0.2">
      <c r="B4035" s="3"/>
    </row>
    <row r="4036" spans="2:2" x14ac:dyDescent="0.2">
      <c r="B4036" s="3"/>
    </row>
    <row r="4037" spans="2:2" x14ac:dyDescent="0.2">
      <c r="B4037" s="3"/>
    </row>
    <row r="4038" spans="2:2" x14ac:dyDescent="0.2">
      <c r="B4038" s="3"/>
    </row>
    <row r="4039" spans="2:2" x14ac:dyDescent="0.2">
      <c r="B4039" s="3"/>
    </row>
    <row r="4040" spans="2:2" x14ac:dyDescent="0.2">
      <c r="B4040" s="3"/>
    </row>
    <row r="4041" spans="2:2" x14ac:dyDescent="0.2">
      <c r="B4041" s="3"/>
    </row>
    <row r="4042" spans="2:2" x14ac:dyDescent="0.2">
      <c r="B4042" s="3"/>
    </row>
    <row r="4043" spans="2:2" x14ac:dyDescent="0.2">
      <c r="B4043" s="3"/>
    </row>
    <row r="4044" spans="2:2" x14ac:dyDescent="0.2">
      <c r="B4044" s="3"/>
    </row>
    <row r="4045" spans="2:2" x14ac:dyDescent="0.2">
      <c r="B4045" s="3"/>
    </row>
    <row r="4046" spans="2:2" x14ac:dyDescent="0.2">
      <c r="B4046" s="3"/>
    </row>
    <row r="4047" spans="2:2" x14ac:dyDescent="0.2">
      <c r="B4047" s="3"/>
    </row>
    <row r="4048" spans="2:2" x14ac:dyDescent="0.2">
      <c r="B4048" s="3"/>
    </row>
    <row r="4049" spans="2:2" x14ac:dyDescent="0.2">
      <c r="B4049" s="3"/>
    </row>
    <row r="4050" spans="2:2" x14ac:dyDescent="0.2">
      <c r="B4050" s="3"/>
    </row>
    <row r="4051" spans="2:2" x14ac:dyDescent="0.2">
      <c r="B4051" s="3"/>
    </row>
    <row r="4052" spans="2:2" x14ac:dyDescent="0.2">
      <c r="B4052" s="3"/>
    </row>
    <row r="4053" spans="2:2" x14ac:dyDescent="0.2">
      <c r="B4053" s="3"/>
    </row>
    <row r="4054" spans="2:2" x14ac:dyDescent="0.2">
      <c r="B4054" s="3"/>
    </row>
    <row r="4055" spans="2:2" x14ac:dyDescent="0.2">
      <c r="B4055" s="3"/>
    </row>
    <row r="4056" spans="2:2" x14ac:dyDescent="0.2">
      <c r="B4056" s="3"/>
    </row>
    <row r="4057" spans="2:2" x14ac:dyDescent="0.2">
      <c r="B4057" s="3"/>
    </row>
    <row r="4058" spans="2:2" x14ac:dyDescent="0.2">
      <c r="B4058" s="3"/>
    </row>
    <row r="4059" spans="2:2" x14ac:dyDescent="0.2">
      <c r="B4059" s="3"/>
    </row>
    <row r="4060" spans="2:2" x14ac:dyDescent="0.2">
      <c r="B4060" s="3"/>
    </row>
    <row r="4061" spans="2:2" x14ac:dyDescent="0.2">
      <c r="B4061" s="3"/>
    </row>
    <row r="4062" spans="2:2" x14ac:dyDescent="0.2">
      <c r="B4062" s="3"/>
    </row>
    <row r="4063" spans="2:2" x14ac:dyDescent="0.2">
      <c r="B4063" s="3"/>
    </row>
    <row r="4064" spans="2:2" x14ac:dyDescent="0.2">
      <c r="B4064" s="3"/>
    </row>
    <row r="4065" spans="2:2" x14ac:dyDescent="0.2">
      <c r="B4065" s="3"/>
    </row>
    <row r="4066" spans="2:2" x14ac:dyDescent="0.2">
      <c r="B4066" s="3"/>
    </row>
    <row r="4067" spans="2:2" x14ac:dyDescent="0.2">
      <c r="B4067" s="3"/>
    </row>
    <row r="4068" spans="2:2" x14ac:dyDescent="0.2">
      <c r="B4068" s="3"/>
    </row>
    <row r="4069" spans="2:2" x14ac:dyDescent="0.2">
      <c r="B4069" s="3"/>
    </row>
    <row r="4070" spans="2:2" x14ac:dyDescent="0.2">
      <c r="B4070" s="3"/>
    </row>
    <row r="4071" spans="2:2" x14ac:dyDescent="0.2">
      <c r="B4071" s="3"/>
    </row>
    <row r="4072" spans="2:2" x14ac:dyDescent="0.2">
      <c r="B4072" s="3"/>
    </row>
    <row r="4073" spans="2:2" x14ac:dyDescent="0.2">
      <c r="B4073" s="3"/>
    </row>
    <row r="4074" spans="2:2" x14ac:dyDescent="0.2">
      <c r="B4074" s="3"/>
    </row>
    <row r="4075" spans="2:2" x14ac:dyDescent="0.2">
      <c r="B4075" s="3"/>
    </row>
    <row r="4076" spans="2:2" x14ac:dyDescent="0.2">
      <c r="B4076" s="3"/>
    </row>
    <row r="4077" spans="2:2" x14ac:dyDescent="0.2">
      <c r="B4077" s="3"/>
    </row>
    <row r="4078" spans="2:2" x14ac:dyDescent="0.2">
      <c r="B4078" s="3"/>
    </row>
    <row r="4079" spans="2:2" x14ac:dyDescent="0.2">
      <c r="B4079" s="3"/>
    </row>
    <row r="4080" spans="2:2" x14ac:dyDescent="0.2">
      <c r="B4080" s="3"/>
    </row>
    <row r="4081" spans="2:2" x14ac:dyDescent="0.2">
      <c r="B4081" s="3"/>
    </row>
    <row r="4082" spans="2:2" x14ac:dyDescent="0.2">
      <c r="B4082" s="3"/>
    </row>
    <row r="4083" spans="2:2" x14ac:dyDescent="0.2">
      <c r="B4083" s="3"/>
    </row>
    <row r="4084" spans="2:2" x14ac:dyDescent="0.2">
      <c r="B4084" s="3"/>
    </row>
    <row r="4085" spans="2:2" x14ac:dyDescent="0.2">
      <c r="B4085" s="3"/>
    </row>
    <row r="4086" spans="2:2" x14ac:dyDescent="0.2">
      <c r="B4086" s="3"/>
    </row>
    <row r="4087" spans="2:2" x14ac:dyDescent="0.2">
      <c r="B4087" s="3"/>
    </row>
    <row r="4088" spans="2:2" x14ac:dyDescent="0.2">
      <c r="B4088" s="3"/>
    </row>
    <row r="4089" spans="2:2" x14ac:dyDescent="0.2">
      <c r="B4089" s="3"/>
    </row>
    <row r="4090" spans="2:2" x14ac:dyDescent="0.2">
      <c r="B4090" s="3"/>
    </row>
    <row r="4091" spans="2:2" x14ac:dyDescent="0.2">
      <c r="B4091" s="3"/>
    </row>
    <row r="4092" spans="2:2" x14ac:dyDescent="0.2">
      <c r="B4092" s="3"/>
    </row>
    <row r="4093" spans="2:2" x14ac:dyDescent="0.2">
      <c r="B4093" s="3"/>
    </row>
    <row r="4094" spans="2:2" x14ac:dyDescent="0.2">
      <c r="B4094" s="3"/>
    </row>
    <row r="4095" spans="2:2" x14ac:dyDescent="0.2">
      <c r="B4095" s="3"/>
    </row>
    <row r="4096" spans="2:2" x14ac:dyDescent="0.2">
      <c r="B4096" s="3"/>
    </row>
    <row r="4097" spans="2:2" x14ac:dyDescent="0.2">
      <c r="B4097" s="3"/>
    </row>
    <row r="4098" spans="2:2" x14ac:dyDescent="0.2">
      <c r="B4098" s="3"/>
    </row>
    <row r="4099" spans="2:2" x14ac:dyDescent="0.2">
      <c r="B4099" s="3"/>
    </row>
    <row r="4100" spans="2:2" x14ac:dyDescent="0.2">
      <c r="B4100" s="3"/>
    </row>
    <row r="4101" spans="2:2" x14ac:dyDescent="0.2">
      <c r="B4101" s="3"/>
    </row>
    <row r="4102" spans="2:2" x14ac:dyDescent="0.2">
      <c r="B4102" s="3"/>
    </row>
    <row r="4103" spans="2:2" x14ac:dyDescent="0.2">
      <c r="B4103" s="3"/>
    </row>
    <row r="4104" spans="2:2" x14ac:dyDescent="0.2">
      <c r="B4104" s="3"/>
    </row>
    <row r="4105" spans="2:2" x14ac:dyDescent="0.2">
      <c r="B4105" s="3"/>
    </row>
    <row r="4106" spans="2:2" x14ac:dyDescent="0.2">
      <c r="B4106" s="3"/>
    </row>
    <row r="4107" spans="2:2" x14ac:dyDescent="0.2">
      <c r="B4107" s="3"/>
    </row>
    <row r="4108" spans="2:2" x14ac:dyDescent="0.2">
      <c r="B4108" s="3"/>
    </row>
    <row r="4109" spans="2:2" x14ac:dyDescent="0.2">
      <c r="B4109" s="3"/>
    </row>
    <row r="4110" spans="2:2" x14ac:dyDescent="0.2">
      <c r="B4110" s="3"/>
    </row>
    <row r="4111" spans="2:2" x14ac:dyDescent="0.2">
      <c r="B4111" s="3"/>
    </row>
    <row r="4112" spans="2:2" x14ac:dyDescent="0.2">
      <c r="B4112" s="3"/>
    </row>
    <row r="4113" spans="2:2" x14ac:dyDescent="0.2">
      <c r="B4113" s="3"/>
    </row>
    <row r="4114" spans="2:2" x14ac:dyDescent="0.2">
      <c r="B4114" s="3"/>
    </row>
    <row r="4115" spans="2:2" x14ac:dyDescent="0.2">
      <c r="B4115" s="3"/>
    </row>
    <row r="4116" spans="2:2" x14ac:dyDescent="0.2">
      <c r="B4116" s="3"/>
    </row>
    <row r="4117" spans="2:2" x14ac:dyDescent="0.2">
      <c r="B4117" s="3"/>
    </row>
    <row r="4118" spans="2:2" x14ac:dyDescent="0.2">
      <c r="B4118" s="3"/>
    </row>
    <row r="4119" spans="2:2" x14ac:dyDescent="0.2">
      <c r="B4119" s="3"/>
    </row>
    <row r="4120" spans="2:2" x14ac:dyDescent="0.2">
      <c r="B4120" s="3"/>
    </row>
    <row r="4121" spans="2:2" x14ac:dyDescent="0.2">
      <c r="B4121" s="3"/>
    </row>
    <row r="4122" spans="2:2" x14ac:dyDescent="0.2">
      <c r="B4122" s="3"/>
    </row>
    <row r="4123" spans="2:2" x14ac:dyDescent="0.2">
      <c r="B4123" s="3"/>
    </row>
    <row r="4124" spans="2:2" x14ac:dyDescent="0.2">
      <c r="B4124" s="3"/>
    </row>
    <row r="4125" spans="2:2" x14ac:dyDescent="0.2">
      <c r="B4125" s="3"/>
    </row>
    <row r="4126" spans="2:2" x14ac:dyDescent="0.2">
      <c r="B4126" s="3"/>
    </row>
    <row r="4127" spans="2:2" x14ac:dyDescent="0.2">
      <c r="B4127" s="3"/>
    </row>
    <row r="4128" spans="2:2" x14ac:dyDescent="0.2">
      <c r="B4128" s="3"/>
    </row>
    <row r="4129" spans="2:2" x14ac:dyDescent="0.2">
      <c r="B4129" s="3"/>
    </row>
    <row r="4130" spans="2:2" x14ac:dyDescent="0.2">
      <c r="B4130" s="3"/>
    </row>
    <row r="4131" spans="2:2" x14ac:dyDescent="0.2">
      <c r="B4131" s="3"/>
    </row>
    <row r="4132" spans="2:2" x14ac:dyDescent="0.2">
      <c r="B4132" s="3"/>
    </row>
    <row r="4133" spans="2:2" x14ac:dyDescent="0.2">
      <c r="B4133" s="3"/>
    </row>
    <row r="4134" spans="2:2" x14ac:dyDescent="0.2">
      <c r="B4134" s="3"/>
    </row>
    <row r="4135" spans="2:2" x14ac:dyDescent="0.2">
      <c r="B4135" s="3"/>
    </row>
    <row r="4136" spans="2:2" x14ac:dyDescent="0.2">
      <c r="B4136" s="3"/>
    </row>
    <row r="4137" spans="2:2" x14ac:dyDescent="0.2">
      <c r="B4137" s="3"/>
    </row>
    <row r="4138" spans="2:2" x14ac:dyDescent="0.2">
      <c r="B4138" s="3"/>
    </row>
    <row r="4139" spans="2:2" x14ac:dyDescent="0.2">
      <c r="B4139" s="3"/>
    </row>
    <row r="4140" spans="2:2" x14ac:dyDescent="0.2">
      <c r="B4140" s="3"/>
    </row>
    <row r="4141" spans="2:2" x14ac:dyDescent="0.2">
      <c r="B4141" s="3"/>
    </row>
    <row r="4142" spans="2:2" x14ac:dyDescent="0.2">
      <c r="B4142" s="3"/>
    </row>
    <row r="4143" spans="2:2" x14ac:dyDescent="0.2">
      <c r="B4143" s="3"/>
    </row>
    <row r="4144" spans="2:2" x14ac:dyDescent="0.2">
      <c r="B4144" s="3"/>
    </row>
    <row r="4145" spans="2:2" x14ac:dyDescent="0.2">
      <c r="B4145" s="3"/>
    </row>
    <row r="4146" spans="2:2" x14ac:dyDescent="0.2">
      <c r="B4146" s="3"/>
    </row>
    <row r="4147" spans="2:2" x14ac:dyDescent="0.2">
      <c r="B4147" s="3"/>
    </row>
    <row r="4148" spans="2:2" x14ac:dyDescent="0.2">
      <c r="B4148" s="3"/>
    </row>
    <row r="4149" spans="2:2" x14ac:dyDescent="0.2">
      <c r="B4149" s="3"/>
    </row>
    <row r="4150" spans="2:2" x14ac:dyDescent="0.2">
      <c r="B4150" s="3"/>
    </row>
    <row r="4151" spans="2:2" x14ac:dyDescent="0.2">
      <c r="B4151" s="3"/>
    </row>
    <row r="4152" spans="2:2" x14ac:dyDescent="0.2">
      <c r="B4152" s="3"/>
    </row>
    <row r="4153" spans="2:2" x14ac:dyDescent="0.2">
      <c r="B4153" s="3"/>
    </row>
    <row r="4154" spans="2:2" x14ac:dyDescent="0.2">
      <c r="B4154" s="3"/>
    </row>
    <row r="4155" spans="2:2" x14ac:dyDescent="0.2">
      <c r="B4155" s="3"/>
    </row>
    <row r="4156" spans="2:2" x14ac:dyDescent="0.2">
      <c r="B4156" s="3"/>
    </row>
    <row r="4157" spans="2:2" x14ac:dyDescent="0.2">
      <c r="B4157" s="3"/>
    </row>
    <row r="4158" spans="2:2" x14ac:dyDescent="0.2">
      <c r="B4158" s="3"/>
    </row>
    <row r="4159" spans="2:2" x14ac:dyDescent="0.2">
      <c r="B4159" s="3"/>
    </row>
    <row r="4160" spans="2:2" x14ac:dyDescent="0.2">
      <c r="B4160" s="3"/>
    </row>
    <row r="4161" spans="2:2" x14ac:dyDescent="0.2">
      <c r="B4161" s="3"/>
    </row>
    <row r="4162" spans="2:2" x14ac:dyDescent="0.2">
      <c r="B4162" s="3"/>
    </row>
    <row r="4163" spans="2:2" x14ac:dyDescent="0.2">
      <c r="B4163" s="3"/>
    </row>
    <row r="4164" spans="2:2" x14ac:dyDescent="0.2">
      <c r="B4164" s="3"/>
    </row>
    <row r="4165" spans="2:2" x14ac:dyDescent="0.2">
      <c r="B4165" s="3"/>
    </row>
    <row r="4166" spans="2:2" x14ac:dyDescent="0.2">
      <c r="B4166" s="3"/>
    </row>
    <row r="4167" spans="2:2" x14ac:dyDescent="0.2">
      <c r="B4167" s="3"/>
    </row>
    <row r="4168" spans="2:2" x14ac:dyDescent="0.2">
      <c r="B4168" s="3"/>
    </row>
    <row r="4169" spans="2:2" x14ac:dyDescent="0.2">
      <c r="B4169" s="3"/>
    </row>
    <row r="4170" spans="2:2" x14ac:dyDescent="0.2">
      <c r="B4170" s="3"/>
    </row>
    <row r="4171" spans="2:2" x14ac:dyDescent="0.2">
      <c r="B4171" s="3"/>
    </row>
    <row r="4172" spans="2:2" x14ac:dyDescent="0.2">
      <c r="B4172" s="3"/>
    </row>
    <row r="4173" spans="2:2" x14ac:dyDescent="0.2">
      <c r="B4173" s="3"/>
    </row>
    <row r="4174" spans="2:2" x14ac:dyDescent="0.2">
      <c r="B4174" s="3"/>
    </row>
    <row r="4175" spans="2:2" x14ac:dyDescent="0.2">
      <c r="B4175" s="3"/>
    </row>
    <row r="4176" spans="2:2" x14ac:dyDescent="0.2">
      <c r="B4176" s="3"/>
    </row>
    <row r="4177" spans="2:2" x14ac:dyDescent="0.2">
      <c r="B4177" s="3"/>
    </row>
    <row r="4178" spans="2:2" x14ac:dyDescent="0.2">
      <c r="B4178" s="3"/>
    </row>
    <row r="4179" spans="2:2" x14ac:dyDescent="0.2">
      <c r="B4179" s="3"/>
    </row>
    <row r="4180" spans="2:2" x14ac:dyDescent="0.2">
      <c r="B4180" s="3"/>
    </row>
    <row r="4181" spans="2:2" x14ac:dyDescent="0.2">
      <c r="B4181" s="3"/>
    </row>
    <row r="4182" spans="2:2" x14ac:dyDescent="0.2">
      <c r="B4182" s="3"/>
    </row>
    <row r="4183" spans="2:2" x14ac:dyDescent="0.2">
      <c r="B4183" s="3"/>
    </row>
    <row r="4184" spans="2:2" x14ac:dyDescent="0.2">
      <c r="B4184" s="3"/>
    </row>
    <row r="4185" spans="2:2" x14ac:dyDescent="0.2">
      <c r="B4185" s="3"/>
    </row>
    <row r="4186" spans="2:2" x14ac:dyDescent="0.2">
      <c r="B4186" s="3"/>
    </row>
    <row r="4187" spans="2:2" x14ac:dyDescent="0.2">
      <c r="B4187" s="3"/>
    </row>
    <row r="4188" spans="2:2" x14ac:dyDescent="0.2">
      <c r="B4188" s="3"/>
    </row>
    <row r="4189" spans="2:2" x14ac:dyDescent="0.2">
      <c r="B4189" s="3"/>
    </row>
    <row r="4190" spans="2:2" x14ac:dyDescent="0.2">
      <c r="B4190" s="3"/>
    </row>
    <row r="4191" spans="2:2" x14ac:dyDescent="0.2">
      <c r="B4191" s="3"/>
    </row>
    <row r="4192" spans="2:2" x14ac:dyDescent="0.2">
      <c r="B4192" s="3"/>
    </row>
    <row r="4193" spans="2:2" x14ac:dyDescent="0.2">
      <c r="B4193" s="3"/>
    </row>
    <row r="4194" spans="2:2" x14ac:dyDescent="0.2">
      <c r="B4194" s="3"/>
    </row>
    <row r="4195" spans="2:2" x14ac:dyDescent="0.2">
      <c r="B4195" s="3"/>
    </row>
    <row r="4196" spans="2:2" x14ac:dyDescent="0.2">
      <c r="B4196" s="3"/>
    </row>
    <row r="4197" spans="2:2" x14ac:dyDescent="0.2">
      <c r="B4197" s="3"/>
    </row>
    <row r="4198" spans="2:2" x14ac:dyDescent="0.2">
      <c r="B4198" s="3"/>
    </row>
    <row r="4199" spans="2:2" x14ac:dyDescent="0.2">
      <c r="B4199" s="3"/>
    </row>
    <row r="4200" spans="2:2" x14ac:dyDescent="0.2">
      <c r="B4200" s="3"/>
    </row>
    <row r="4201" spans="2:2" x14ac:dyDescent="0.2">
      <c r="B4201" s="3"/>
    </row>
    <row r="4202" spans="2:2" x14ac:dyDescent="0.2">
      <c r="B4202" s="3"/>
    </row>
    <row r="4203" spans="2:2" x14ac:dyDescent="0.2">
      <c r="B4203" s="3"/>
    </row>
    <row r="4204" spans="2:2" x14ac:dyDescent="0.2">
      <c r="B4204" s="3"/>
    </row>
    <row r="4205" spans="2:2" x14ac:dyDescent="0.2">
      <c r="B4205" s="3"/>
    </row>
    <row r="4206" spans="2:2" x14ac:dyDescent="0.2">
      <c r="B4206" s="3"/>
    </row>
    <row r="4207" spans="2:2" x14ac:dyDescent="0.2">
      <c r="B4207" s="3"/>
    </row>
    <row r="4208" spans="2:2" x14ac:dyDescent="0.2">
      <c r="B4208" s="3"/>
    </row>
    <row r="4209" spans="2:2" x14ac:dyDescent="0.2">
      <c r="B4209" s="3"/>
    </row>
    <row r="4210" spans="2:2" x14ac:dyDescent="0.2">
      <c r="B4210" s="3"/>
    </row>
    <row r="4211" spans="2:2" x14ac:dyDescent="0.2">
      <c r="B4211" s="3"/>
    </row>
    <row r="4212" spans="2:2" x14ac:dyDescent="0.2">
      <c r="B4212" s="3"/>
    </row>
    <row r="4213" spans="2:2" x14ac:dyDescent="0.2">
      <c r="B4213" s="3"/>
    </row>
    <row r="4214" spans="2:2" x14ac:dyDescent="0.2">
      <c r="B4214" s="3"/>
    </row>
    <row r="4215" spans="2:2" x14ac:dyDescent="0.2">
      <c r="B4215" s="3"/>
    </row>
    <row r="4216" spans="2:2" x14ac:dyDescent="0.2">
      <c r="B4216" s="3"/>
    </row>
    <row r="4217" spans="2:2" x14ac:dyDescent="0.2">
      <c r="B4217" s="3"/>
    </row>
    <row r="4218" spans="2:2" x14ac:dyDescent="0.2">
      <c r="B4218" s="3"/>
    </row>
    <row r="4219" spans="2:2" x14ac:dyDescent="0.2">
      <c r="B4219" s="3"/>
    </row>
    <row r="4220" spans="2:2" x14ac:dyDescent="0.2">
      <c r="B4220" s="3"/>
    </row>
    <row r="4221" spans="2:2" x14ac:dyDescent="0.2">
      <c r="B4221" s="3"/>
    </row>
    <row r="4222" spans="2:2" x14ac:dyDescent="0.2">
      <c r="B4222" s="3"/>
    </row>
    <row r="4223" spans="2:2" x14ac:dyDescent="0.2">
      <c r="B4223" s="3"/>
    </row>
    <row r="4224" spans="2:2" x14ac:dyDescent="0.2">
      <c r="B4224" s="3"/>
    </row>
    <row r="4225" spans="2:2" x14ac:dyDescent="0.2">
      <c r="B4225" s="3"/>
    </row>
    <row r="4226" spans="2:2" x14ac:dyDescent="0.2">
      <c r="B4226" s="3"/>
    </row>
    <row r="4227" spans="2:2" x14ac:dyDescent="0.2">
      <c r="B4227" s="3"/>
    </row>
    <row r="4228" spans="2:2" x14ac:dyDescent="0.2">
      <c r="B4228" s="3"/>
    </row>
    <row r="4229" spans="2:2" x14ac:dyDescent="0.2">
      <c r="B4229" s="3"/>
    </row>
    <row r="4230" spans="2:2" x14ac:dyDescent="0.2">
      <c r="B4230" s="3"/>
    </row>
    <row r="4231" spans="2:2" x14ac:dyDescent="0.2">
      <c r="B4231" s="3"/>
    </row>
    <row r="4232" spans="2:2" x14ac:dyDescent="0.2">
      <c r="B4232" s="3"/>
    </row>
    <row r="4233" spans="2:2" x14ac:dyDescent="0.2">
      <c r="B4233" s="3"/>
    </row>
    <row r="4234" spans="2:2" x14ac:dyDescent="0.2">
      <c r="B4234" s="3"/>
    </row>
    <row r="4235" spans="2:2" x14ac:dyDescent="0.2">
      <c r="B4235" s="3"/>
    </row>
    <row r="4236" spans="2:2" x14ac:dyDescent="0.2">
      <c r="B4236" s="3"/>
    </row>
    <row r="4237" spans="2:2" x14ac:dyDescent="0.2">
      <c r="B4237" s="3"/>
    </row>
    <row r="4238" spans="2:2" x14ac:dyDescent="0.2">
      <c r="B4238" s="3"/>
    </row>
    <row r="4239" spans="2:2" x14ac:dyDescent="0.2">
      <c r="B4239" s="3"/>
    </row>
    <row r="4240" spans="2:2" x14ac:dyDescent="0.2">
      <c r="B4240" s="3"/>
    </row>
    <row r="4241" spans="2:2" x14ac:dyDescent="0.2">
      <c r="B4241" s="3"/>
    </row>
    <row r="4242" spans="2:2" x14ac:dyDescent="0.2">
      <c r="B4242" s="3"/>
    </row>
    <row r="4243" spans="2:2" x14ac:dyDescent="0.2">
      <c r="B4243" s="3"/>
    </row>
    <row r="4244" spans="2:2" x14ac:dyDescent="0.2">
      <c r="B4244" s="3"/>
    </row>
    <row r="4245" spans="2:2" x14ac:dyDescent="0.2">
      <c r="B4245" s="3"/>
    </row>
    <row r="4246" spans="2:2" x14ac:dyDescent="0.2">
      <c r="B4246" s="3"/>
    </row>
    <row r="4247" spans="2:2" x14ac:dyDescent="0.2">
      <c r="B4247" s="3"/>
    </row>
    <row r="4248" spans="2:2" x14ac:dyDescent="0.2">
      <c r="B4248" s="3"/>
    </row>
    <row r="4249" spans="2:2" x14ac:dyDescent="0.2">
      <c r="B4249" s="3"/>
    </row>
    <row r="4250" spans="2:2" x14ac:dyDescent="0.2">
      <c r="B4250" s="3"/>
    </row>
    <row r="4251" spans="2:2" x14ac:dyDescent="0.2">
      <c r="B4251" s="3"/>
    </row>
    <row r="4252" spans="2:2" x14ac:dyDescent="0.2">
      <c r="B4252" s="3"/>
    </row>
    <row r="4253" spans="2:2" x14ac:dyDescent="0.2">
      <c r="B4253" s="3"/>
    </row>
    <row r="4254" spans="2:2" x14ac:dyDescent="0.2">
      <c r="B4254" s="3"/>
    </row>
    <row r="4255" spans="2:2" x14ac:dyDescent="0.2">
      <c r="B4255" s="3"/>
    </row>
    <row r="4256" spans="2:2" x14ac:dyDescent="0.2">
      <c r="B4256" s="3"/>
    </row>
    <row r="4257" spans="2:2" x14ac:dyDescent="0.2">
      <c r="B4257" s="3"/>
    </row>
    <row r="4258" spans="2:2" x14ac:dyDescent="0.2">
      <c r="B4258" s="3"/>
    </row>
    <row r="4259" spans="2:2" x14ac:dyDescent="0.2">
      <c r="B4259" s="3"/>
    </row>
    <row r="4260" spans="2:2" x14ac:dyDescent="0.2">
      <c r="B4260" s="3"/>
    </row>
    <row r="4261" spans="2:2" x14ac:dyDescent="0.2">
      <c r="B4261" s="3"/>
    </row>
    <row r="4262" spans="2:2" x14ac:dyDescent="0.2">
      <c r="B4262" s="3"/>
    </row>
    <row r="4263" spans="2:2" x14ac:dyDescent="0.2">
      <c r="B4263" s="3"/>
    </row>
    <row r="4264" spans="2:2" x14ac:dyDescent="0.2">
      <c r="B4264" s="3"/>
    </row>
    <row r="4265" spans="2:2" x14ac:dyDescent="0.2">
      <c r="B4265" s="3"/>
    </row>
    <row r="4266" spans="2:2" x14ac:dyDescent="0.2">
      <c r="B4266" s="3"/>
    </row>
    <row r="4267" spans="2:2" x14ac:dyDescent="0.2">
      <c r="B4267" s="3"/>
    </row>
    <row r="4268" spans="2:2" x14ac:dyDescent="0.2">
      <c r="B4268" s="3"/>
    </row>
    <row r="4269" spans="2:2" x14ac:dyDescent="0.2">
      <c r="B4269" s="3"/>
    </row>
    <row r="4270" spans="2:2" x14ac:dyDescent="0.2">
      <c r="B4270" s="3"/>
    </row>
    <row r="4271" spans="2:2" x14ac:dyDescent="0.2">
      <c r="B4271" s="3"/>
    </row>
    <row r="4272" spans="2:2" x14ac:dyDescent="0.2">
      <c r="B4272" s="3"/>
    </row>
    <row r="4273" spans="2:2" x14ac:dyDescent="0.2">
      <c r="B4273" s="3"/>
    </row>
    <row r="4274" spans="2:2" x14ac:dyDescent="0.2">
      <c r="B4274" s="3"/>
    </row>
    <row r="4275" spans="2:2" x14ac:dyDescent="0.2">
      <c r="B4275" s="3"/>
    </row>
    <row r="4276" spans="2:2" x14ac:dyDescent="0.2">
      <c r="B4276" s="3"/>
    </row>
    <row r="4277" spans="2:2" x14ac:dyDescent="0.2">
      <c r="B4277" s="3"/>
    </row>
    <row r="4278" spans="2:2" x14ac:dyDescent="0.2">
      <c r="B4278" s="3"/>
    </row>
    <row r="4279" spans="2:2" x14ac:dyDescent="0.2">
      <c r="B4279" s="3"/>
    </row>
    <row r="4280" spans="2:2" x14ac:dyDescent="0.2">
      <c r="B4280" s="3"/>
    </row>
    <row r="4281" spans="2:2" x14ac:dyDescent="0.2">
      <c r="B4281" s="3"/>
    </row>
    <row r="4282" spans="2:2" x14ac:dyDescent="0.2">
      <c r="B4282" s="3"/>
    </row>
    <row r="4283" spans="2:2" x14ac:dyDescent="0.2">
      <c r="B4283" s="3"/>
    </row>
    <row r="4284" spans="2:2" x14ac:dyDescent="0.2">
      <c r="B4284" s="3"/>
    </row>
    <row r="4285" spans="2:2" x14ac:dyDescent="0.2">
      <c r="B4285" s="3"/>
    </row>
    <row r="4286" spans="2:2" x14ac:dyDescent="0.2">
      <c r="B4286" s="3"/>
    </row>
    <row r="4287" spans="2:2" x14ac:dyDescent="0.2">
      <c r="B4287" s="3"/>
    </row>
    <row r="4288" spans="2:2" x14ac:dyDescent="0.2">
      <c r="B4288" s="3"/>
    </row>
    <row r="4289" spans="2:2" x14ac:dyDescent="0.2">
      <c r="B4289" s="3"/>
    </row>
    <row r="4290" spans="2:2" x14ac:dyDescent="0.2">
      <c r="B4290" s="3"/>
    </row>
    <row r="4291" spans="2:2" x14ac:dyDescent="0.2">
      <c r="B4291" s="3"/>
    </row>
    <row r="4292" spans="2:2" x14ac:dyDescent="0.2">
      <c r="B4292" s="3"/>
    </row>
    <row r="4293" spans="2:2" x14ac:dyDescent="0.2">
      <c r="B4293" s="3"/>
    </row>
    <row r="4294" spans="2:2" x14ac:dyDescent="0.2">
      <c r="B4294" s="3"/>
    </row>
    <row r="4295" spans="2:2" x14ac:dyDescent="0.2">
      <c r="B4295" s="3"/>
    </row>
    <row r="4296" spans="2:2" x14ac:dyDescent="0.2">
      <c r="B4296" s="3"/>
    </row>
    <row r="4297" spans="2:2" x14ac:dyDescent="0.2">
      <c r="B4297" s="3"/>
    </row>
    <row r="4298" spans="2:2" x14ac:dyDescent="0.2">
      <c r="B4298" s="3"/>
    </row>
    <row r="4299" spans="2:2" x14ac:dyDescent="0.2">
      <c r="B4299" s="3"/>
    </row>
    <row r="4300" spans="2:2" x14ac:dyDescent="0.2">
      <c r="B4300" s="3"/>
    </row>
    <row r="4301" spans="2:2" x14ac:dyDescent="0.2">
      <c r="B4301" s="3"/>
    </row>
    <row r="4302" spans="2:2" x14ac:dyDescent="0.2">
      <c r="B4302" s="3"/>
    </row>
    <row r="4303" spans="2:2" x14ac:dyDescent="0.2">
      <c r="B4303" s="3"/>
    </row>
    <row r="4304" spans="2:2" x14ac:dyDescent="0.2">
      <c r="B4304" s="3"/>
    </row>
    <row r="4305" spans="2:2" x14ac:dyDescent="0.2">
      <c r="B4305" s="3"/>
    </row>
    <row r="4306" spans="2:2" x14ac:dyDescent="0.2">
      <c r="B4306" s="3"/>
    </row>
    <row r="4307" spans="2:2" x14ac:dyDescent="0.2">
      <c r="B4307" s="3"/>
    </row>
    <row r="4308" spans="2:2" x14ac:dyDescent="0.2">
      <c r="B4308" s="3"/>
    </row>
    <row r="4309" spans="2:2" x14ac:dyDescent="0.2">
      <c r="B4309" s="3"/>
    </row>
    <row r="4310" spans="2:2" x14ac:dyDescent="0.2">
      <c r="B4310" s="3"/>
    </row>
    <row r="4311" spans="2:2" x14ac:dyDescent="0.2">
      <c r="B4311" s="3"/>
    </row>
    <row r="4312" spans="2:2" x14ac:dyDescent="0.2">
      <c r="B4312" s="3"/>
    </row>
    <row r="4313" spans="2:2" x14ac:dyDescent="0.2">
      <c r="B4313" s="3"/>
    </row>
    <row r="4314" spans="2:2" x14ac:dyDescent="0.2">
      <c r="B4314" s="3"/>
    </row>
    <row r="4315" spans="2:2" x14ac:dyDescent="0.2">
      <c r="B4315" s="3"/>
    </row>
    <row r="4316" spans="2:2" x14ac:dyDescent="0.2">
      <c r="B4316" s="3"/>
    </row>
    <row r="4317" spans="2:2" x14ac:dyDescent="0.2">
      <c r="B4317" s="3"/>
    </row>
    <row r="4318" spans="2:2" x14ac:dyDescent="0.2">
      <c r="B4318" s="3"/>
    </row>
    <row r="4319" spans="2:2" x14ac:dyDescent="0.2">
      <c r="B4319" s="3"/>
    </row>
    <row r="4320" spans="2:2" x14ac:dyDescent="0.2">
      <c r="B4320" s="3"/>
    </row>
    <row r="4321" spans="2:2" x14ac:dyDescent="0.2">
      <c r="B4321" s="3"/>
    </row>
    <row r="4322" spans="2:2" x14ac:dyDescent="0.2">
      <c r="B4322" s="3"/>
    </row>
    <row r="4323" spans="2:2" x14ac:dyDescent="0.2">
      <c r="B4323" s="3"/>
    </row>
    <row r="4324" spans="2:2" x14ac:dyDescent="0.2">
      <c r="B4324" s="3"/>
    </row>
    <row r="4325" spans="2:2" x14ac:dyDescent="0.2">
      <c r="B4325" s="3"/>
    </row>
    <row r="4326" spans="2:2" x14ac:dyDescent="0.2">
      <c r="B4326" s="3"/>
    </row>
    <row r="4327" spans="2:2" x14ac:dyDescent="0.2">
      <c r="B4327" s="3"/>
    </row>
    <row r="4328" spans="2:2" x14ac:dyDescent="0.2">
      <c r="B4328" s="3"/>
    </row>
    <row r="4329" spans="2:2" x14ac:dyDescent="0.2">
      <c r="B4329" s="3"/>
    </row>
    <row r="4330" spans="2:2" x14ac:dyDescent="0.2">
      <c r="B4330" s="3"/>
    </row>
    <row r="4331" spans="2:2" x14ac:dyDescent="0.2">
      <c r="B4331" s="3"/>
    </row>
    <row r="4332" spans="2:2" x14ac:dyDescent="0.2">
      <c r="B4332" s="3"/>
    </row>
    <row r="4333" spans="2:2" x14ac:dyDescent="0.2">
      <c r="B4333" s="3"/>
    </row>
    <row r="4334" spans="2:2" x14ac:dyDescent="0.2">
      <c r="B4334" s="3"/>
    </row>
    <row r="4335" spans="2:2" x14ac:dyDescent="0.2">
      <c r="B4335" s="3"/>
    </row>
    <row r="4336" spans="2:2" x14ac:dyDescent="0.2">
      <c r="B4336" s="3"/>
    </row>
    <row r="4337" spans="2:2" x14ac:dyDescent="0.2">
      <c r="B4337" s="3"/>
    </row>
    <row r="4338" spans="2:2" x14ac:dyDescent="0.2">
      <c r="B4338" s="3"/>
    </row>
    <row r="4339" spans="2:2" x14ac:dyDescent="0.2">
      <c r="B4339" s="3"/>
    </row>
    <row r="4340" spans="2:2" x14ac:dyDescent="0.2">
      <c r="B4340" s="3"/>
    </row>
    <row r="4341" spans="2:2" x14ac:dyDescent="0.2">
      <c r="B4341" s="3"/>
    </row>
    <row r="4342" spans="2:2" x14ac:dyDescent="0.2">
      <c r="B4342" s="3"/>
    </row>
    <row r="4343" spans="2:2" x14ac:dyDescent="0.2">
      <c r="B4343" s="3"/>
    </row>
    <row r="4344" spans="2:2" x14ac:dyDescent="0.2">
      <c r="B4344" s="3"/>
    </row>
    <row r="4345" spans="2:2" x14ac:dyDescent="0.2">
      <c r="B4345" s="3"/>
    </row>
    <row r="4346" spans="2:2" x14ac:dyDescent="0.2">
      <c r="B4346" s="3"/>
    </row>
    <row r="4347" spans="2:2" x14ac:dyDescent="0.2">
      <c r="B4347" s="3"/>
    </row>
    <row r="4348" spans="2:2" x14ac:dyDescent="0.2">
      <c r="B4348" s="3"/>
    </row>
    <row r="4349" spans="2:2" x14ac:dyDescent="0.2">
      <c r="B4349" s="3"/>
    </row>
    <row r="4350" spans="2:2" x14ac:dyDescent="0.2">
      <c r="B4350" s="3"/>
    </row>
    <row r="4351" spans="2:2" x14ac:dyDescent="0.2">
      <c r="B4351" s="3"/>
    </row>
    <row r="4352" spans="2:2" x14ac:dyDescent="0.2">
      <c r="B4352" s="3"/>
    </row>
    <row r="4353" spans="2:2" x14ac:dyDescent="0.2">
      <c r="B4353" s="3"/>
    </row>
    <row r="4354" spans="2:2" x14ac:dyDescent="0.2">
      <c r="B4354" s="3"/>
    </row>
    <row r="4355" spans="2:2" x14ac:dyDescent="0.2">
      <c r="B4355" s="3"/>
    </row>
    <row r="4356" spans="2:2" x14ac:dyDescent="0.2">
      <c r="B4356" s="3"/>
    </row>
    <row r="4357" spans="2:2" x14ac:dyDescent="0.2">
      <c r="B4357" s="3"/>
    </row>
    <row r="4358" spans="2:2" x14ac:dyDescent="0.2">
      <c r="B4358" s="3"/>
    </row>
    <row r="4359" spans="2:2" x14ac:dyDescent="0.2">
      <c r="B4359" s="3"/>
    </row>
    <row r="4360" spans="2:2" x14ac:dyDescent="0.2">
      <c r="B4360" s="3"/>
    </row>
    <row r="4361" spans="2:2" x14ac:dyDescent="0.2">
      <c r="B4361" s="3"/>
    </row>
    <row r="4362" spans="2:2" x14ac:dyDescent="0.2">
      <c r="B4362" s="3"/>
    </row>
    <row r="4363" spans="2:2" x14ac:dyDescent="0.2">
      <c r="B4363" s="3"/>
    </row>
    <row r="4364" spans="2:2" x14ac:dyDescent="0.2">
      <c r="B4364" s="3"/>
    </row>
    <row r="4365" spans="2:2" x14ac:dyDescent="0.2">
      <c r="B4365" s="3"/>
    </row>
    <row r="4366" spans="2:2" x14ac:dyDescent="0.2">
      <c r="B4366" s="3"/>
    </row>
    <row r="4367" spans="2:2" x14ac:dyDescent="0.2">
      <c r="B4367" s="3"/>
    </row>
    <row r="4368" spans="2:2" x14ac:dyDescent="0.2">
      <c r="B4368" s="3"/>
    </row>
    <row r="4369" spans="2:2" x14ac:dyDescent="0.2">
      <c r="B4369" s="3"/>
    </row>
    <row r="4370" spans="2:2" x14ac:dyDescent="0.2">
      <c r="B4370" s="3"/>
    </row>
    <row r="4371" spans="2:2" x14ac:dyDescent="0.2">
      <c r="B4371" s="3"/>
    </row>
    <row r="4372" spans="2:2" x14ac:dyDescent="0.2">
      <c r="B4372" s="3"/>
    </row>
    <row r="4373" spans="2:2" x14ac:dyDescent="0.2">
      <c r="B4373" s="3"/>
    </row>
    <row r="4374" spans="2:2" x14ac:dyDescent="0.2">
      <c r="B4374" s="3"/>
    </row>
    <row r="4375" spans="2:2" x14ac:dyDescent="0.2">
      <c r="B4375" s="3"/>
    </row>
    <row r="4376" spans="2:2" x14ac:dyDescent="0.2">
      <c r="B4376" s="3"/>
    </row>
    <row r="4377" spans="2:2" x14ac:dyDescent="0.2">
      <c r="B4377" s="3"/>
    </row>
    <row r="4378" spans="2:2" x14ac:dyDescent="0.2">
      <c r="B4378" s="3"/>
    </row>
    <row r="4379" spans="2:2" x14ac:dyDescent="0.2">
      <c r="B4379" s="3"/>
    </row>
    <row r="4380" spans="2:2" x14ac:dyDescent="0.2">
      <c r="B4380" s="3"/>
    </row>
    <row r="4381" spans="2:2" x14ac:dyDescent="0.2">
      <c r="B4381" s="3"/>
    </row>
    <row r="4382" spans="2:2" x14ac:dyDescent="0.2">
      <c r="B4382" s="3"/>
    </row>
    <row r="4383" spans="2:2" x14ac:dyDescent="0.2">
      <c r="B4383" s="3"/>
    </row>
    <row r="4384" spans="2:2" x14ac:dyDescent="0.2">
      <c r="B4384" s="3"/>
    </row>
    <row r="4385" spans="2:2" x14ac:dyDescent="0.2">
      <c r="B4385" s="3"/>
    </row>
    <row r="4386" spans="2:2" x14ac:dyDescent="0.2">
      <c r="B4386" s="3"/>
    </row>
    <row r="4387" spans="2:2" x14ac:dyDescent="0.2">
      <c r="B4387" s="3"/>
    </row>
    <row r="4388" spans="2:2" x14ac:dyDescent="0.2">
      <c r="B4388" s="3"/>
    </row>
    <row r="4389" spans="2:2" x14ac:dyDescent="0.2">
      <c r="B4389" s="3"/>
    </row>
    <row r="4390" spans="2:2" x14ac:dyDescent="0.2">
      <c r="B4390" s="3"/>
    </row>
    <row r="4391" spans="2:2" x14ac:dyDescent="0.2">
      <c r="B4391" s="3"/>
    </row>
    <row r="4392" spans="2:2" x14ac:dyDescent="0.2">
      <c r="B4392" s="3"/>
    </row>
    <row r="4393" spans="2:2" x14ac:dyDescent="0.2">
      <c r="B4393" s="3"/>
    </row>
    <row r="4394" spans="2:2" x14ac:dyDescent="0.2">
      <c r="B4394" s="3"/>
    </row>
    <row r="4395" spans="2:2" x14ac:dyDescent="0.2">
      <c r="B4395" s="3"/>
    </row>
    <row r="4396" spans="2:2" x14ac:dyDescent="0.2">
      <c r="B4396" s="3"/>
    </row>
    <row r="4397" spans="2:2" x14ac:dyDescent="0.2">
      <c r="B4397" s="3"/>
    </row>
    <row r="4398" spans="2:2" x14ac:dyDescent="0.2">
      <c r="B4398" s="3"/>
    </row>
    <row r="4399" spans="2:2" x14ac:dyDescent="0.2">
      <c r="B4399" s="3"/>
    </row>
    <row r="4400" spans="2:2" x14ac:dyDescent="0.2">
      <c r="B4400" s="3"/>
    </row>
    <row r="4401" spans="2:2" x14ac:dyDescent="0.2">
      <c r="B4401" s="3"/>
    </row>
    <row r="4402" spans="2:2" x14ac:dyDescent="0.2">
      <c r="B4402" s="3"/>
    </row>
    <row r="4403" spans="2:2" x14ac:dyDescent="0.2">
      <c r="B4403" s="3"/>
    </row>
    <row r="4404" spans="2:2" x14ac:dyDescent="0.2">
      <c r="B4404" s="3"/>
    </row>
    <row r="4405" spans="2:2" x14ac:dyDescent="0.2">
      <c r="B4405" s="3"/>
    </row>
    <row r="4406" spans="2:2" x14ac:dyDescent="0.2">
      <c r="B4406" s="3"/>
    </row>
    <row r="4407" spans="2:2" x14ac:dyDescent="0.2">
      <c r="B4407" s="3"/>
    </row>
    <row r="4408" spans="2:2" x14ac:dyDescent="0.2">
      <c r="B4408" s="3"/>
    </row>
    <row r="4409" spans="2:2" x14ac:dyDescent="0.2">
      <c r="B4409" s="3"/>
    </row>
    <row r="4410" spans="2:2" x14ac:dyDescent="0.2">
      <c r="B4410" s="3"/>
    </row>
    <row r="4411" spans="2:2" x14ac:dyDescent="0.2">
      <c r="B4411" s="3"/>
    </row>
    <row r="4412" spans="2:2" x14ac:dyDescent="0.2">
      <c r="B4412" s="3"/>
    </row>
    <row r="4413" spans="2:2" x14ac:dyDescent="0.2">
      <c r="B4413" s="3"/>
    </row>
    <row r="4414" spans="2:2" x14ac:dyDescent="0.2">
      <c r="B4414" s="3"/>
    </row>
    <row r="4415" spans="2:2" x14ac:dyDescent="0.2">
      <c r="B4415" s="3"/>
    </row>
    <row r="4416" spans="2:2" x14ac:dyDescent="0.2">
      <c r="B4416" s="3"/>
    </row>
    <row r="4417" spans="2:2" x14ac:dyDescent="0.2">
      <c r="B4417" s="3"/>
    </row>
    <row r="4418" spans="2:2" x14ac:dyDescent="0.2">
      <c r="B4418" s="3"/>
    </row>
    <row r="4419" spans="2:2" x14ac:dyDescent="0.2">
      <c r="B4419" s="3"/>
    </row>
    <row r="4420" spans="2:2" x14ac:dyDescent="0.2">
      <c r="B4420" s="3"/>
    </row>
    <row r="4421" spans="2:2" x14ac:dyDescent="0.2">
      <c r="B4421" s="3"/>
    </row>
    <row r="4422" spans="2:2" x14ac:dyDescent="0.2">
      <c r="B4422" s="3"/>
    </row>
    <row r="4423" spans="2:2" x14ac:dyDescent="0.2">
      <c r="B4423" s="3"/>
    </row>
    <row r="4424" spans="2:2" x14ac:dyDescent="0.2">
      <c r="B4424" s="3"/>
    </row>
    <row r="4425" spans="2:2" x14ac:dyDescent="0.2">
      <c r="B4425" s="3"/>
    </row>
    <row r="4426" spans="2:2" x14ac:dyDescent="0.2">
      <c r="B4426" s="3"/>
    </row>
    <row r="4427" spans="2:2" x14ac:dyDescent="0.2">
      <c r="B4427" s="3"/>
    </row>
    <row r="4428" spans="2:2" x14ac:dyDescent="0.2">
      <c r="B4428" s="3"/>
    </row>
    <row r="4429" spans="2:2" x14ac:dyDescent="0.2">
      <c r="B4429" s="3"/>
    </row>
    <row r="4430" spans="2:2" x14ac:dyDescent="0.2">
      <c r="B4430" s="3"/>
    </row>
    <row r="4431" spans="2:2" x14ac:dyDescent="0.2">
      <c r="B4431" s="3"/>
    </row>
    <row r="4432" spans="2:2" x14ac:dyDescent="0.2">
      <c r="B4432" s="3"/>
    </row>
    <row r="4433" spans="2:2" x14ac:dyDescent="0.2">
      <c r="B4433" s="3"/>
    </row>
    <row r="4434" spans="2:2" x14ac:dyDescent="0.2">
      <c r="B4434" s="3"/>
    </row>
    <row r="4435" spans="2:2" x14ac:dyDescent="0.2">
      <c r="B4435" s="3"/>
    </row>
    <row r="4436" spans="2:2" x14ac:dyDescent="0.2">
      <c r="B4436" s="3"/>
    </row>
    <row r="4437" spans="2:2" x14ac:dyDescent="0.2">
      <c r="B4437" s="3"/>
    </row>
    <row r="4438" spans="2:2" x14ac:dyDescent="0.2">
      <c r="B4438" s="3"/>
    </row>
    <row r="4439" spans="2:2" x14ac:dyDescent="0.2">
      <c r="B4439" s="3"/>
    </row>
    <row r="4440" spans="2:2" x14ac:dyDescent="0.2">
      <c r="B4440" s="3"/>
    </row>
    <row r="4441" spans="2:2" x14ac:dyDescent="0.2">
      <c r="B4441" s="3"/>
    </row>
    <row r="4442" spans="2:2" x14ac:dyDescent="0.2">
      <c r="B4442" s="3"/>
    </row>
    <row r="4443" spans="2:2" x14ac:dyDescent="0.2">
      <c r="B4443" s="3"/>
    </row>
    <row r="4444" spans="2:2" x14ac:dyDescent="0.2">
      <c r="B4444" s="3"/>
    </row>
    <row r="4445" spans="2:2" x14ac:dyDescent="0.2">
      <c r="B4445" s="3"/>
    </row>
    <row r="4446" spans="2:2" x14ac:dyDescent="0.2">
      <c r="B4446" s="3"/>
    </row>
    <row r="4447" spans="2:2" x14ac:dyDescent="0.2">
      <c r="B4447" s="3"/>
    </row>
    <row r="4448" spans="2:2" x14ac:dyDescent="0.2">
      <c r="B4448" s="3"/>
    </row>
    <row r="4449" spans="2:2" x14ac:dyDescent="0.2">
      <c r="B4449" s="3"/>
    </row>
    <row r="4450" spans="2:2" x14ac:dyDescent="0.2">
      <c r="B4450" s="3"/>
    </row>
    <row r="4451" spans="2:2" x14ac:dyDescent="0.2">
      <c r="B4451" s="3"/>
    </row>
    <row r="4452" spans="2:2" x14ac:dyDescent="0.2">
      <c r="B4452" s="3"/>
    </row>
    <row r="4453" spans="2:2" x14ac:dyDescent="0.2">
      <c r="B4453" s="3"/>
    </row>
    <row r="4454" spans="2:2" x14ac:dyDescent="0.2">
      <c r="B4454" s="3"/>
    </row>
    <row r="4455" spans="2:2" x14ac:dyDescent="0.2">
      <c r="B4455" s="3"/>
    </row>
    <row r="4456" spans="2:2" x14ac:dyDescent="0.2">
      <c r="B4456" s="3"/>
    </row>
    <row r="4457" spans="2:2" x14ac:dyDescent="0.2">
      <c r="B4457" s="3"/>
    </row>
    <row r="4458" spans="2:2" x14ac:dyDescent="0.2">
      <c r="B4458" s="3"/>
    </row>
    <row r="4459" spans="2:2" x14ac:dyDescent="0.2">
      <c r="B4459" s="3"/>
    </row>
    <row r="4460" spans="2:2" x14ac:dyDescent="0.2">
      <c r="B4460" s="3"/>
    </row>
    <row r="4461" spans="2:2" x14ac:dyDescent="0.2">
      <c r="B4461" s="3"/>
    </row>
    <row r="4462" spans="2:2" x14ac:dyDescent="0.2">
      <c r="B4462" s="3"/>
    </row>
    <row r="4463" spans="2:2" x14ac:dyDescent="0.2">
      <c r="B4463" s="3"/>
    </row>
    <row r="4464" spans="2:2" x14ac:dyDescent="0.2">
      <c r="B4464" s="3"/>
    </row>
    <row r="4465" spans="2:2" x14ac:dyDescent="0.2">
      <c r="B4465" s="3"/>
    </row>
    <row r="4466" spans="2:2" x14ac:dyDescent="0.2">
      <c r="B4466" s="3"/>
    </row>
    <row r="4467" spans="2:2" x14ac:dyDescent="0.2">
      <c r="B4467" s="3"/>
    </row>
    <row r="4468" spans="2:2" x14ac:dyDescent="0.2">
      <c r="B4468" s="3"/>
    </row>
    <row r="4469" spans="2:2" x14ac:dyDescent="0.2">
      <c r="B4469" s="3"/>
    </row>
    <row r="4470" spans="2:2" x14ac:dyDescent="0.2">
      <c r="B4470" s="3"/>
    </row>
    <row r="4471" spans="2:2" x14ac:dyDescent="0.2">
      <c r="B4471" s="3"/>
    </row>
    <row r="4472" spans="2:2" x14ac:dyDescent="0.2">
      <c r="B4472" s="3"/>
    </row>
    <row r="4473" spans="2:2" x14ac:dyDescent="0.2">
      <c r="B4473" s="3"/>
    </row>
    <row r="4474" spans="2:2" x14ac:dyDescent="0.2">
      <c r="B4474" s="3"/>
    </row>
    <row r="4475" spans="2:2" x14ac:dyDescent="0.2">
      <c r="B4475" s="3"/>
    </row>
    <row r="4476" spans="2:2" x14ac:dyDescent="0.2">
      <c r="B4476" s="3"/>
    </row>
    <row r="4477" spans="2:2" x14ac:dyDescent="0.2">
      <c r="B4477" s="3"/>
    </row>
    <row r="4478" spans="2:2" x14ac:dyDescent="0.2">
      <c r="B4478" s="3"/>
    </row>
    <row r="4479" spans="2:2" x14ac:dyDescent="0.2">
      <c r="B4479" s="3"/>
    </row>
    <row r="4480" spans="2:2" x14ac:dyDescent="0.2">
      <c r="B4480" s="3"/>
    </row>
    <row r="4481" spans="2:2" x14ac:dyDescent="0.2">
      <c r="B4481" s="3"/>
    </row>
    <row r="4482" spans="2:2" x14ac:dyDescent="0.2">
      <c r="B4482" s="3"/>
    </row>
    <row r="4483" spans="2:2" x14ac:dyDescent="0.2">
      <c r="B4483" s="3"/>
    </row>
    <row r="4484" spans="2:2" x14ac:dyDescent="0.2">
      <c r="B4484" s="3"/>
    </row>
    <row r="4485" spans="2:2" x14ac:dyDescent="0.2">
      <c r="B4485" s="3"/>
    </row>
    <row r="4486" spans="2:2" x14ac:dyDescent="0.2">
      <c r="B4486" s="3"/>
    </row>
    <row r="4487" spans="2:2" x14ac:dyDescent="0.2">
      <c r="B4487" s="3"/>
    </row>
    <row r="4488" spans="2:2" x14ac:dyDescent="0.2">
      <c r="B4488" s="3"/>
    </row>
    <row r="4489" spans="2:2" x14ac:dyDescent="0.2">
      <c r="B4489" s="3"/>
    </row>
    <row r="4490" spans="2:2" x14ac:dyDescent="0.2">
      <c r="B4490" s="3"/>
    </row>
    <row r="4491" spans="2:2" x14ac:dyDescent="0.2">
      <c r="B4491" s="3"/>
    </row>
    <row r="4492" spans="2:2" x14ac:dyDescent="0.2">
      <c r="B4492" s="3"/>
    </row>
    <row r="4493" spans="2:2" x14ac:dyDescent="0.2">
      <c r="B4493" s="3"/>
    </row>
    <row r="4494" spans="2:2" x14ac:dyDescent="0.2">
      <c r="B4494" s="3"/>
    </row>
    <row r="4495" spans="2:2" x14ac:dyDescent="0.2">
      <c r="B4495" s="3"/>
    </row>
    <row r="4496" spans="2:2" x14ac:dyDescent="0.2">
      <c r="B4496" s="3"/>
    </row>
    <row r="4497" spans="2:2" x14ac:dyDescent="0.2">
      <c r="B4497" s="3"/>
    </row>
    <row r="4498" spans="2:2" x14ac:dyDescent="0.2">
      <c r="B4498" s="3"/>
    </row>
    <row r="4499" spans="2:2" x14ac:dyDescent="0.2">
      <c r="B4499" s="3"/>
    </row>
    <row r="4500" spans="2:2" x14ac:dyDescent="0.2">
      <c r="B4500" s="3"/>
    </row>
    <row r="4501" spans="2:2" x14ac:dyDescent="0.2">
      <c r="B4501" s="3"/>
    </row>
    <row r="4502" spans="2:2" x14ac:dyDescent="0.2">
      <c r="B4502" s="3"/>
    </row>
    <row r="4503" spans="2:2" x14ac:dyDescent="0.2">
      <c r="B4503" s="3"/>
    </row>
    <row r="4504" spans="2:2" x14ac:dyDescent="0.2">
      <c r="B4504" s="3"/>
    </row>
    <row r="4505" spans="2:2" x14ac:dyDescent="0.2">
      <c r="B4505" s="3"/>
    </row>
    <row r="4506" spans="2:2" x14ac:dyDescent="0.2">
      <c r="B4506" s="3"/>
    </row>
    <row r="4507" spans="2:2" x14ac:dyDescent="0.2">
      <c r="B4507" s="3"/>
    </row>
    <row r="4508" spans="2:2" x14ac:dyDescent="0.2">
      <c r="B4508" s="3"/>
    </row>
    <row r="4509" spans="2:2" x14ac:dyDescent="0.2">
      <c r="B4509" s="3"/>
    </row>
    <row r="4510" spans="2:2" x14ac:dyDescent="0.2">
      <c r="B4510" s="3"/>
    </row>
    <row r="4511" spans="2:2" x14ac:dyDescent="0.2">
      <c r="B4511" s="3"/>
    </row>
    <row r="4512" spans="2:2" x14ac:dyDescent="0.2">
      <c r="B4512" s="3"/>
    </row>
    <row r="4513" spans="2:2" x14ac:dyDescent="0.2">
      <c r="B4513" s="3"/>
    </row>
    <row r="4514" spans="2:2" x14ac:dyDescent="0.2">
      <c r="B4514" s="3"/>
    </row>
    <row r="4515" spans="2:2" x14ac:dyDescent="0.2">
      <c r="B4515" s="3"/>
    </row>
    <row r="4516" spans="2:2" x14ac:dyDescent="0.2">
      <c r="B4516" s="3"/>
    </row>
    <row r="4517" spans="2:2" x14ac:dyDescent="0.2">
      <c r="B4517" s="3"/>
    </row>
    <row r="4518" spans="2:2" x14ac:dyDescent="0.2">
      <c r="B4518" s="3"/>
    </row>
    <row r="4519" spans="2:2" x14ac:dyDescent="0.2">
      <c r="B4519" s="3"/>
    </row>
    <row r="4520" spans="2:2" x14ac:dyDescent="0.2">
      <c r="B4520" s="3"/>
    </row>
    <row r="4521" spans="2:2" x14ac:dyDescent="0.2">
      <c r="B4521" s="3"/>
    </row>
    <row r="4522" spans="2:2" x14ac:dyDescent="0.2">
      <c r="B4522" s="3"/>
    </row>
    <row r="4523" spans="2:2" x14ac:dyDescent="0.2">
      <c r="B4523" s="3"/>
    </row>
    <row r="4524" spans="2:2" x14ac:dyDescent="0.2">
      <c r="B4524" s="3"/>
    </row>
    <row r="4525" spans="2:2" x14ac:dyDescent="0.2">
      <c r="B4525" s="3"/>
    </row>
    <row r="4526" spans="2:2" x14ac:dyDescent="0.2">
      <c r="B4526" s="3"/>
    </row>
    <row r="4527" spans="2:2" x14ac:dyDescent="0.2">
      <c r="B4527" s="3"/>
    </row>
    <row r="4528" spans="2:2" x14ac:dyDescent="0.2">
      <c r="B4528" s="3"/>
    </row>
    <row r="4529" spans="2:2" x14ac:dyDescent="0.2">
      <c r="B4529" s="3"/>
    </row>
    <row r="4530" spans="2:2" x14ac:dyDescent="0.2">
      <c r="B4530" s="3"/>
    </row>
    <row r="4531" spans="2:2" x14ac:dyDescent="0.2">
      <c r="B4531" s="3"/>
    </row>
    <row r="4532" spans="2:2" x14ac:dyDescent="0.2">
      <c r="B4532" s="3"/>
    </row>
    <row r="4533" spans="2:2" x14ac:dyDescent="0.2">
      <c r="B4533" s="3"/>
    </row>
    <row r="4534" spans="2:2" x14ac:dyDescent="0.2">
      <c r="B4534" s="3"/>
    </row>
    <row r="4535" spans="2:2" x14ac:dyDescent="0.2">
      <c r="B4535" s="3"/>
    </row>
    <row r="4536" spans="2:2" x14ac:dyDescent="0.2">
      <c r="B4536" s="3"/>
    </row>
    <row r="4537" spans="2:2" x14ac:dyDescent="0.2">
      <c r="B4537" s="3"/>
    </row>
    <row r="4538" spans="2:2" x14ac:dyDescent="0.2">
      <c r="B4538" s="3"/>
    </row>
    <row r="4539" spans="2:2" x14ac:dyDescent="0.2">
      <c r="B4539" s="3"/>
    </row>
    <row r="4540" spans="2:2" x14ac:dyDescent="0.2">
      <c r="B4540" s="3"/>
    </row>
    <row r="4541" spans="2:2" x14ac:dyDescent="0.2">
      <c r="B4541" s="3"/>
    </row>
    <row r="4542" spans="2:2" x14ac:dyDescent="0.2">
      <c r="B4542" s="3"/>
    </row>
    <row r="4543" spans="2:2" x14ac:dyDescent="0.2">
      <c r="B4543" s="3"/>
    </row>
    <row r="4544" spans="2:2" x14ac:dyDescent="0.2">
      <c r="B4544" s="3"/>
    </row>
    <row r="4545" spans="2:2" x14ac:dyDescent="0.2">
      <c r="B4545" s="3"/>
    </row>
    <row r="4546" spans="2:2" x14ac:dyDescent="0.2">
      <c r="B4546" s="3"/>
    </row>
    <row r="4547" spans="2:2" x14ac:dyDescent="0.2">
      <c r="B4547" s="3"/>
    </row>
    <row r="4548" spans="2:2" x14ac:dyDescent="0.2">
      <c r="B4548" s="3"/>
    </row>
    <row r="4549" spans="2:2" x14ac:dyDescent="0.2">
      <c r="B4549" s="3"/>
    </row>
    <row r="4550" spans="2:2" x14ac:dyDescent="0.2">
      <c r="B4550" s="3"/>
    </row>
    <row r="4551" spans="2:2" x14ac:dyDescent="0.2">
      <c r="B4551" s="3"/>
    </row>
    <row r="4552" spans="2:2" x14ac:dyDescent="0.2">
      <c r="B4552" s="3"/>
    </row>
    <row r="4553" spans="2:2" x14ac:dyDescent="0.2">
      <c r="B4553" s="3"/>
    </row>
    <row r="4554" spans="2:2" x14ac:dyDescent="0.2">
      <c r="B4554" s="3"/>
    </row>
    <row r="4555" spans="2:2" x14ac:dyDescent="0.2">
      <c r="B4555" s="3"/>
    </row>
    <row r="4556" spans="2:2" x14ac:dyDescent="0.2">
      <c r="B4556" s="3"/>
    </row>
    <row r="4557" spans="2:2" x14ac:dyDescent="0.2">
      <c r="B4557" s="3"/>
    </row>
    <row r="4558" spans="2:2" x14ac:dyDescent="0.2">
      <c r="B4558" s="3"/>
    </row>
    <row r="4559" spans="2:2" x14ac:dyDescent="0.2">
      <c r="B4559" s="3"/>
    </row>
    <row r="4560" spans="2:2" x14ac:dyDescent="0.2">
      <c r="B4560" s="3"/>
    </row>
    <row r="4561" spans="2:2" x14ac:dyDescent="0.2">
      <c r="B4561" s="3"/>
    </row>
    <row r="4562" spans="2:2" x14ac:dyDescent="0.2">
      <c r="B4562" s="3"/>
    </row>
    <row r="4563" spans="2:2" x14ac:dyDescent="0.2">
      <c r="B4563" s="3"/>
    </row>
    <row r="4564" spans="2:2" x14ac:dyDescent="0.2">
      <c r="B4564" s="3"/>
    </row>
    <row r="4565" spans="2:2" x14ac:dyDescent="0.2">
      <c r="B4565" s="3"/>
    </row>
    <row r="4566" spans="2:2" x14ac:dyDescent="0.2">
      <c r="B4566" s="3"/>
    </row>
    <row r="4567" spans="2:2" x14ac:dyDescent="0.2">
      <c r="B4567" s="3"/>
    </row>
    <row r="4568" spans="2:2" x14ac:dyDescent="0.2">
      <c r="B4568" s="3"/>
    </row>
    <row r="4569" spans="2:2" x14ac:dyDescent="0.2">
      <c r="B4569" s="3"/>
    </row>
    <row r="4570" spans="2:2" x14ac:dyDescent="0.2">
      <c r="B4570" s="3"/>
    </row>
    <row r="4571" spans="2:2" x14ac:dyDescent="0.2">
      <c r="B4571" s="3"/>
    </row>
    <row r="4572" spans="2:2" x14ac:dyDescent="0.2">
      <c r="B4572" s="3"/>
    </row>
    <row r="4573" spans="2:2" x14ac:dyDescent="0.2">
      <c r="B4573" s="3"/>
    </row>
    <row r="4574" spans="2:2" x14ac:dyDescent="0.2">
      <c r="B4574" s="3"/>
    </row>
    <row r="4575" spans="2:2" x14ac:dyDescent="0.2">
      <c r="B4575" s="3"/>
    </row>
    <row r="4576" spans="2:2" x14ac:dyDescent="0.2">
      <c r="B4576" s="3"/>
    </row>
    <row r="4577" spans="2:2" x14ac:dyDescent="0.2">
      <c r="B4577" s="3"/>
    </row>
    <row r="4578" spans="2:2" x14ac:dyDescent="0.2">
      <c r="B4578" s="3"/>
    </row>
    <row r="4579" spans="2:2" x14ac:dyDescent="0.2">
      <c r="B4579" s="3"/>
    </row>
    <row r="4580" spans="2:2" x14ac:dyDescent="0.2">
      <c r="B4580" s="3"/>
    </row>
    <row r="4581" spans="2:2" x14ac:dyDescent="0.2">
      <c r="B4581" s="3"/>
    </row>
    <row r="4582" spans="2:2" x14ac:dyDescent="0.2">
      <c r="B4582" s="3"/>
    </row>
    <row r="4583" spans="2:2" x14ac:dyDescent="0.2">
      <c r="B4583" s="3"/>
    </row>
    <row r="4584" spans="2:2" x14ac:dyDescent="0.2">
      <c r="B4584" s="3"/>
    </row>
    <row r="4585" spans="2:2" x14ac:dyDescent="0.2">
      <c r="B4585" s="3"/>
    </row>
    <row r="4586" spans="2:2" x14ac:dyDescent="0.2">
      <c r="B4586" s="3"/>
    </row>
    <row r="4587" spans="2:2" x14ac:dyDescent="0.2">
      <c r="B4587" s="3"/>
    </row>
    <row r="4588" spans="2:2" x14ac:dyDescent="0.2">
      <c r="B4588" s="3"/>
    </row>
    <row r="4589" spans="2:2" x14ac:dyDescent="0.2">
      <c r="B4589" s="3"/>
    </row>
    <row r="4590" spans="2:2" x14ac:dyDescent="0.2">
      <c r="B4590" s="3"/>
    </row>
    <row r="4591" spans="2:2" x14ac:dyDescent="0.2">
      <c r="B4591" s="3"/>
    </row>
    <row r="4592" spans="2:2" x14ac:dyDescent="0.2">
      <c r="B4592" s="3"/>
    </row>
    <row r="4593" spans="2:2" x14ac:dyDescent="0.2">
      <c r="B4593" s="3"/>
    </row>
    <row r="4594" spans="2:2" x14ac:dyDescent="0.2">
      <c r="B4594" s="3"/>
    </row>
    <row r="4595" spans="2:2" x14ac:dyDescent="0.2">
      <c r="B4595" s="3"/>
    </row>
    <row r="4596" spans="2:2" x14ac:dyDescent="0.2">
      <c r="B4596" s="3"/>
    </row>
    <row r="4597" spans="2:2" x14ac:dyDescent="0.2">
      <c r="B4597" s="3"/>
    </row>
    <row r="4598" spans="2:2" x14ac:dyDescent="0.2">
      <c r="B4598" s="3"/>
    </row>
    <row r="4599" spans="2:2" x14ac:dyDescent="0.2">
      <c r="B4599" s="3"/>
    </row>
    <row r="4600" spans="2:2" x14ac:dyDescent="0.2">
      <c r="B4600" s="3"/>
    </row>
    <row r="4601" spans="2:2" x14ac:dyDescent="0.2">
      <c r="B4601" s="3"/>
    </row>
    <row r="4602" spans="2:2" x14ac:dyDescent="0.2">
      <c r="B4602" s="3"/>
    </row>
    <row r="4603" spans="2:2" x14ac:dyDescent="0.2">
      <c r="B4603" s="3"/>
    </row>
    <row r="4604" spans="2:2" x14ac:dyDescent="0.2">
      <c r="B4604" s="3"/>
    </row>
    <row r="4605" spans="2:2" x14ac:dyDescent="0.2">
      <c r="B4605" s="3"/>
    </row>
    <row r="4606" spans="2:2" x14ac:dyDescent="0.2">
      <c r="B4606" s="3"/>
    </row>
    <row r="4607" spans="2:2" x14ac:dyDescent="0.2">
      <c r="B4607" s="3"/>
    </row>
    <row r="4608" spans="2:2" x14ac:dyDescent="0.2">
      <c r="B4608" s="3"/>
    </row>
    <row r="4609" spans="2:2" x14ac:dyDescent="0.2">
      <c r="B4609" s="3"/>
    </row>
    <row r="4610" spans="2:2" x14ac:dyDescent="0.2">
      <c r="B4610" s="3"/>
    </row>
    <row r="4611" spans="2:2" x14ac:dyDescent="0.2">
      <c r="B4611" s="3"/>
    </row>
    <row r="4612" spans="2:2" x14ac:dyDescent="0.2">
      <c r="B4612" s="3"/>
    </row>
    <row r="4613" spans="2:2" x14ac:dyDescent="0.2">
      <c r="B4613" s="3"/>
    </row>
    <row r="4614" spans="2:2" x14ac:dyDescent="0.2">
      <c r="B4614" s="3"/>
    </row>
    <row r="4615" spans="2:2" x14ac:dyDescent="0.2">
      <c r="B4615" s="3"/>
    </row>
    <row r="4616" spans="2:2" x14ac:dyDescent="0.2">
      <c r="B4616" s="3"/>
    </row>
    <row r="4617" spans="2:2" x14ac:dyDescent="0.2">
      <c r="B4617" s="3"/>
    </row>
    <row r="4618" spans="2:2" x14ac:dyDescent="0.2">
      <c r="B4618" s="3"/>
    </row>
    <row r="4619" spans="2:2" x14ac:dyDescent="0.2">
      <c r="B4619" s="3"/>
    </row>
    <row r="4620" spans="2:2" x14ac:dyDescent="0.2">
      <c r="B4620" s="3"/>
    </row>
    <row r="4621" spans="2:2" x14ac:dyDescent="0.2">
      <c r="B4621" s="3"/>
    </row>
    <row r="4622" spans="2:2" x14ac:dyDescent="0.2">
      <c r="B4622" s="3"/>
    </row>
    <row r="4623" spans="2:2" x14ac:dyDescent="0.2">
      <c r="B4623" s="3"/>
    </row>
    <row r="4624" spans="2:2" x14ac:dyDescent="0.2">
      <c r="B4624" s="3"/>
    </row>
    <row r="4625" spans="2:2" x14ac:dyDescent="0.2">
      <c r="B4625" s="3"/>
    </row>
    <row r="4626" spans="2:2" x14ac:dyDescent="0.2">
      <c r="B4626" s="3"/>
    </row>
    <row r="4627" spans="2:2" x14ac:dyDescent="0.2">
      <c r="B4627" s="3"/>
    </row>
    <row r="4628" spans="2:2" x14ac:dyDescent="0.2">
      <c r="B4628" s="3"/>
    </row>
    <row r="4629" spans="2:2" x14ac:dyDescent="0.2">
      <c r="B4629" s="3"/>
    </row>
    <row r="4630" spans="2:2" x14ac:dyDescent="0.2">
      <c r="B4630" s="3"/>
    </row>
    <row r="4631" spans="2:2" x14ac:dyDescent="0.2">
      <c r="B4631" s="3"/>
    </row>
    <row r="4632" spans="2:2" x14ac:dyDescent="0.2">
      <c r="B4632" s="3"/>
    </row>
    <row r="4633" spans="2:2" x14ac:dyDescent="0.2">
      <c r="B4633" s="3"/>
    </row>
    <row r="4634" spans="2:2" x14ac:dyDescent="0.2">
      <c r="B4634" s="3"/>
    </row>
    <row r="4635" spans="2:2" x14ac:dyDescent="0.2">
      <c r="B4635" s="3"/>
    </row>
    <row r="4636" spans="2:2" x14ac:dyDescent="0.2">
      <c r="B4636" s="3"/>
    </row>
    <row r="4637" spans="2:2" x14ac:dyDescent="0.2">
      <c r="B4637" s="3"/>
    </row>
    <row r="4638" spans="2:2" x14ac:dyDescent="0.2">
      <c r="B4638" s="3"/>
    </row>
    <row r="4639" spans="2:2" x14ac:dyDescent="0.2">
      <c r="B4639" s="3"/>
    </row>
    <row r="4640" spans="2:2" x14ac:dyDescent="0.2">
      <c r="B4640" s="3"/>
    </row>
    <row r="4641" spans="2:2" x14ac:dyDescent="0.2">
      <c r="B4641" s="3"/>
    </row>
    <row r="4642" spans="2:2" x14ac:dyDescent="0.2">
      <c r="B4642" s="3"/>
    </row>
    <row r="4643" spans="2:2" x14ac:dyDescent="0.2">
      <c r="B4643" s="3"/>
    </row>
    <row r="4644" spans="2:2" x14ac:dyDescent="0.2">
      <c r="B4644" s="3"/>
    </row>
    <row r="4645" spans="2:2" x14ac:dyDescent="0.2">
      <c r="B4645" s="3"/>
    </row>
    <row r="4646" spans="2:2" x14ac:dyDescent="0.2">
      <c r="B4646" s="3"/>
    </row>
    <row r="4647" spans="2:2" x14ac:dyDescent="0.2">
      <c r="B4647" s="3"/>
    </row>
    <row r="4648" spans="2:2" x14ac:dyDescent="0.2">
      <c r="B4648" s="3"/>
    </row>
    <row r="4649" spans="2:2" x14ac:dyDescent="0.2">
      <c r="B4649" s="3"/>
    </row>
    <row r="4650" spans="2:2" x14ac:dyDescent="0.2">
      <c r="B4650" s="3"/>
    </row>
    <row r="4651" spans="2:2" x14ac:dyDescent="0.2">
      <c r="B4651" s="3"/>
    </row>
    <row r="4652" spans="2:2" x14ac:dyDescent="0.2">
      <c r="B4652" s="3"/>
    </row>
    <row r="4653" spans="2:2" x14ac:dyDescent="0.2">
      <c r="B4653" s="3"/>
    </row>
    <row r="4654" spans="2:2" x14ac:dyDescent="0.2">
      <c r="B4654" s="3"/>
    </row>
    <row r="4655" spans="2:2" x14ac:dyDescent="0.2">
      <c r="B4655" s="3"/>
    </row>
    <row r="4656" spans="2:2" x14ac:dyDescent="0.2">
      <c r="B4656" s="3"/>
    </row>
    <row r="4657" spans="2:2" x14ac:dyDescent="0.2">
      <c r="B4657" s="3"/>
    </row>
    <row r="4658" spans="2:2" x14ac:dyDescent="0.2">
      <c r="B4658" s="3"/>
    </row>
    <row r="4659" spans="2:2" x14ac:dyDescent="0.2">
      <c r="B4659" s="3"/>
    </row>
    <row r="4660" spans="2:2" x14ac:dyDescent="0.2">
      <c r="B4660" s="3"/>
    </row>
    <row r="4661" spans="2:2" x14ac:dyDescent="0.2">
      <c r="B4661" s="3"/>
    </row>
    <row r="4662" spans="2:2" x14ac:dyDescent="0.2">
      <c r="B4662" s="3"/>
    </row>
    <row r="4663" spans="2:2" x14ac:dyDescent="0.2">
      <c r="B4663" s="3"/>
    </row>
    <row r="4664" spans="2:2" x14ac:dyDescent="0.2">
      <c r="B4664" s="3"/>
    </row>
    <row r="4665" spans="2:2" x14ac:dyDescent="0.2">
      <c r="B4665" s="3"/>
    </row>
    <row r="4666" spans="2:2" x14ac:dyDescent="0.2">
      <c r="B4666" s="3"/>
    </row>
    <row r="4667" spans="2:2" x14ac:dyDescent="0.2">
      <c r="B4667" s="3"/>
    </row>
    <row r="4668" spans="2:2" x14ac:dyDescent="0.2">
      <c r="B4668" s="3"/>
    </row>
    <row r="4669" spans="2:2" x14ac:dyDescent="0.2">
      <c r="B4669" s="3"/>
    </row>
    <row r="4670" spans="2:2" x14ac:dyDescent="0.2">
      <c r="B4670" s="3"/>
    </row>
    <row r="4671" spans="2:2" x14ac:dyDescent="0.2">
      <c r="B4671" s="3"/>
    </row>
    <row r="4672" spans="2:2" x14ac:dyDescent="0.2">
      <c r="B4672" s="3"/>
    </row>
    <row r="4673" spans="2:2" x14ac:dyDescent="0.2">
      <c r="B4673" s="3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39"/>
  <sheetViews>
    <sheetView topLeftCell="A214" workbookViewId="0">
      <selection activeCell="A127" sqref="A127:D258"/>
    </sheetView>
  </sheetViews>
  <sheetFormatPr defaultRowHeight="12.75" x14ac:dyDescent="0.2"/>
  <cols>
    <col min="1" max="1" width="19.7109375" style="19" customWidth="1"/>
    <col min="2" max="2" width="4.42578125" customWidth="1"/>
    <col min="3" max="3" width="12.7109375" style="19" customWidth="1"/>
    <col min="4" max="4" width="5.42578125" customWidth="1"/>
    <col min="5" max="5" width="14.85546875" customWidth="1"/>
    <col min="7" max="7" width="12" customWidth="1"/>
    <col min="8" max="8" width="14.140625" style="1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9" t="s">
        <v>93</v>
      </c>
      <c r="I1" s="50" t="s">
        <v>94</v>
      </c>
      <c r="J1" s="51" t="s">
        <v>95</v>
      </c>
    </row>
    <row r="2" spans="1:16" x14ac:dyDescent="0.2">
      <c r="I2" s="52" t="s">
        <v>96</v>
      </c>
      <c r="J2" s="53" t="s">
        <v>97</v>
      </c>
    </row>
    <row r="3" spans="1:16" x14ac:dyDescent="0.2">
      <c r="A3" s="54" t="s">
        <v>98</v>
      </c>
      <c r="I3" s="52" t="s">
        <v>99</v>
      </c>
      <c r="J3" s="53" t="s">
        <v>100</v>
      </c>
    </row>
    <row r="4" spans="1:16" x14ac:dyDescent="0.2">
      <c r="I4" s="52" t="s">
        <v>101</v>
      </c>
      <c r="J4" s="53" t="s">
        <v>100</v>
      </c>
    </row>
    <row r="5" spans="1:16" ht="13.5" thickBot="1" x14ac:dyDescent="0.25">
      <c r="I5" s="55" t="s">
        <v>102</v>
      </c>
      <c r="J5" s="56" t="s">
        <v>74</v>
      </c>
    </row>
    <row r="10" spans="1:16" ht="13.5" thickBot="1" x14ac:dyDescent="0.25"/>
    <row r="11" spans="1:16" ht="12.75" customHeight="1" thickBot="1" x14ac:dyDescent="0.25">
      <c r="A11" s="19" t="str">
        <f t="shared" ref="A11:A74" si="0">P11</f>
        <v>IBVS 2312 </v>
      </c>
      <c r="B11" s="3" t="str">
        <f t="shared" ref="B11:B74" si="1">IF(H11=INT(H11),"I","II")</f>
        <v>II</v>
      </c>
      <c r="C11" s="19">
        <f t="shared" ref="C11:C74" si="2">1*G11</f>
        <v>44808.353300000002</v>
      </c>
      <c r="D11" t="str">
        <f t="shared" ref="D11:D74" si="3">VLOOKUP(F11,I$1:J$5,2,FALSE)</f>
        <v>vis</v>
      </c>
      <c r="E11" s="57">
        <f>VLOOKUP(C11,'Active 1'!C$21:E$959,3,FALSE)</f>
        <v>11201.009267559652</v>
      </c>
      <c r="F11" s="3" t="s">
        <v>102</v>
      </c>
      <c r="G11" t="str">
        <f t="shared" ref="G11:G74" si="4">MID(I11,3,LEN(I11)-3)</f>
        <v>44808.3533</v>
      </c>
      <c r="H11" s="19">
        <f t="shared" ref="H11:H74" si="5">1*K11</f>
        <v>11201.5</v>
      </c>
      <c r="I11" s="58" t="s">
        <v>392</v>
      </c>
      <c r="J11" s="59" t="s">
        <v>393</v>
      </c>
      <c r="K11" s="58">
        <v>11201.5</v>
      </c>
      <c r="L11" s="58" t="s">
        <v>394</v>
      </c>
      <c r="M11" s="59" t="s">
        <v>346</v>
      </c>
      <c r="N11" s="59" t="s">
        <v>347</v>
      </c>
      <c r="O11" s="60" t="s">
        <v>366</v>
      </c>
      <c r="P11" s="61" t="s">
        <v>395</v>
      </c>
    </row>
    <row r="12" spans="1:16" ht="12.75" customHeight="1" thickBot="1" x14ac:dyDescent="0.25">
      <c r="A12" s="19" t="str">
        <f t="shared" si="0"/>
        <v>IBVS 2312 </v>
      </c>
      <c r="B12" s="3" t="str">
        <f t="shared" si="1"/>
        <v>I</v>
      </c>
      <c r="C12" s="19">
        <f t="shared" si="2"/>
        <v>44821.4349</v>
      </c>
      <c r="D12" t="str">
        <f t="shared" si="3"/>
        <v>vis</v>
      </c>
      <c r="E12" s="57">
        <f>VLOOKUP(C12,'Active 1'!C$21:E$959,3,FALSE)</f>
        <v>11209.491654008943</v>
      </c>
      <c r="F12" s="3" t="s">
        <v>102</v>
      </c>
      <c r="G12" t="str">
        <f t="shared" si="4"/>
        <v>44821.4349</v>
      </c>
      <c r="H12" s="19">
        <f t="shared" si="5"/>
        <v>11210</v>
      </c>
      <c r="I12" s="58" t="s">
        <v>396</v>
      </c>
      <c r="J12" s="59" t="s">
        <v>397</v>
      </c>
      <c r="K12" s="58">
        <v>11210</v>
      </c>
      <c r="L12" s="58" t="s">
        <v>398</v>
      </c>
      <c r="M12" s="59" t="s">
        <v>346</v>
      </c>
      <c r="N12" s="59" t="s">
        <v>347</v>
      </c>
      <c r="O12" s="60" t="s">
        <v>366</v>
      </c>
      <c r="P12" s="61" t="s">
        <v>395</v>
      </c>
    </row>
    <row r="13" spans="1:16" ht="12.75" customHeight="1" thickBot="1" x14ac:dyDescent="0.25">
      <c r="A13" s="19" t="str">
        <f t="shared" si="0"/>
        <v>IBVS 2312 </v>
      </c>
      <c r="B13" s="3" t="str">
        <f t="shared" si="1"/>
        <v>I</v>
      </c>
      <c r="C13" s="19">
        <f t="shared" si="2"/>
        <v>45171.515299999999</v>
      </c>
      <c r="D13" t="str">
        <f t="shared" si="3"/>
        <v>vis</v>
      </c>
      <c r="E13" s="57">
        <f>VLOOKUP(C13,'Active 1'!C$21:E$959,3,FALSE)</f>
        <v>11436.491198493068</v>
      </c>
      <c r="F13" s="3" t="s">
        <v>102</v>
      </c>
      <c r="G13" t="str">
        <f t="shared" si="4"/>
        <v>45171.5153</v>
      </c>
      <c r="H13" s="19">
        <f t="shared" si="5"/>
        <v>11437</v>
      </c>
      <c r="I13" s="58" t="s">
        <v>404</v>
      </c>
      <c r="J13" s="59" t="s">
        <v>405</v>
      </c>
      <c r="K13" s="58">
        <v>11437</v>
      </c>
      <c r="L13" s="58" t="s">
        <v>406</v>
      </c>
      <c r="M13" s="59" t="s">
        <v>346</v>
      </c>
      <c r="N13" s="59" t="s">
        <v>347</v>
      </c>
      <c r="O13" s="60" t="s">
        <v>366</v>
      </c>
      <c r="P13" s="61" t="s">
        <v>395</v>
      </c>
    </row>
    <row r="14" spans="1:16" ht="12.75" customHeight="1" thickBot="1" x14ac:dyDescent="0.25">
      <c r="A14" s="19" t="str">
        <f t="shared" si="0"/>
        <v>IBVS 2312 </v>
      </c>
      <c r="B14" s="3" t="str">
        <f t="shared" si="1"/>
        <v>II</v>
      </c>
      <c r="C14" s="19">
        <f t="shared" si="2"/>
        <v>45181.566599999998</v>
      </c>
      <c r="D14" t="str">
        <f t="shared" si="3"/>
        <v>vis</v>
      </c>
      <c r="E14" s="57">
        <f>VLOOKUP(C14,'Active 1'!C$21:E$959,3,FALSE)</f>
        <v>11443.008674254274</v>
      </c>
      <c r="F14" s="3" t="s">
        <v>102</v>
      </c>
      <c r="G14" t="str">
        <f t="shared" si="4"/>
        <v>45181.5666</v>
      </c>
      <c r="H14" s="19">
        <f t="shared" si="5"/>
        <v>11443.5</v>
      </c>
      <c r="I14" s="58" t="s">
        <v>407</v>
      </c>
      <c r="J14" s="59" t="s">
        <v>408</v>
      </c>
      <c r="K14" s="58">
        <v>11443.5</v>
      </c>
      <c r="L14" s="58" t="s">
        <v>409</v>
      </c>
      <c r="M14" s="59" t="s">
        <v>346</v>
      </c>
      <c r="N14" s="59" t="s">
        <v>347</v>
      </c>
      <c r="O14" s="60" t="s">
        <v>366</v>
      </c>
      <c r="P14" s="61" t="s">
        <v>395</v>
      </c>
    </row>
    <row r="15" spans="1:16" ht="12.75" customHeight="1" thickBot="1" x14ac:dyDescent="0.25">
      <c r="A15" s="19" t="str">
        <f t="shared" si="0"/>
        <v>BAVM 36 </v>
      </c>
      <c r="B15" s="3" t="str">
        <f t="shared" si="1"/>
        <v>II</v>
      </c>
      <c r="C15" s="19">
        <f t="shared" si="2"/>
        <v>45232.46</v>
      </c>
      <c r="D15" t="str">
        <f t="shared" si="3"/>
        <v>vis</v>
      </c>
      <c r="E15" s="57">
        <f>VLOOKUP(C15,'Active 1'!C$21:E$959,3,FALSE)</f>
        <v>11476.009032506974</v>
      </c>
      <c r="F15" s="3" t="s">
        <v>102</v>
      </c>
      <c r="G15" t="str">
        <f t="shared" si="4"/>
        <v>45232.460</v>
      </c>
      <c r="H15" s="19">
        <f t="shared" si="5"/>
        <v>11476.5</v>
      </c>
      <c r="I15" s="58" t="s">
        <v>418</v>
      </c>
      <c r="J15" s="59" t="s">
        <v>419</v>
      </c>
      <c r="K15" s="58">
        <v>11476.5</v>
      </c>
      <c r="L15" s="58" t="s">
        <v>420</v>
      </c>
      <c r="M15" s="59" t="s">
        <v>103</v>
      </c>
      <c r="N15" s="59"/>
      <c r="O15" s="60" t="s">
        <v>421</v>
      </c>
      <c r="P15" s="61" t="s">
        <v>422</v>
      </c>
    </row>
    <row r="16" spans="1:16" ht="12.75" customHeight="1" thickBot="1" x14ac:dyDescent="0.25">
      <c r="A16" s="19" t="str">
        <f t="shared" si="0"/>
        <v> AC 1495.6 </v>
      </c>
      <c r="B16" s="3" t="str">
        <f t="shared" si="1"/>
        <v>I</v>
      </c>
      <c r="C16" s="19">
        <f t="shared" si="2"/>
        <v>45950.332600000002</v>
      </c>
      <c r="D16" t="str">
        <f t="shared" si="3"/>
        <v>vis</v>
      </c>
      <c r="E16" s="57">
        <f>VLOOKUP(C16,'Active 1'!C$21:E$959,3,FALSE)</f>
        <v>11941.492827651273</v>
      </c>
      <c r="F16" s="3" t="s">
        <v>102</v>
      </c>
      <c r="G16" t="str">
        <f t="shared" si="4"/>
        <v>45950.3326</v>
      </c>
      <c r="H16" s="19">
        <f t="shared" si="5"/>
        <v>11942</v>
      </c>
      <c r="I16" s="58" t="s">
        <v>425</v>
      </c>
      <c r="J16" s="59" t="s">
        <v>426</v>
      </c>
      <c r="K16" s="58">
        <v>11942</v>
      </c>
      <c r="L16" s="58" t="s">
        <v>427</v>
      </c>
      <c r="M16" s="59" t="s">
        <v>346</v>
      </c>
      <c r="N16" s="59" t="s">
        <v>347</v>
      </c>
      <c r="O16" s="60" t="s">
        <v>428</v>
      </c>
      <c r="P16" s="60" t="s">
        <v>429</v>
      </c>
    </row>
    <row r="17" spans="1:16" ht="12.75" customHeight="1" thickBot="1" x14ac:dyDescent="0.25">
      <c r="A17" s="19" t="str">
        <f t="shared" si="0"/>
        <v>BAVM 43 </v>
      </c>
      <c r="B17" s="3" t="str">
        <f t="shared" si="1"/>
        <v>II</v>
      </c>
      <c r="C17" s="19">
        <f t="shared" si="2"/>
        <v>46327.421999999999</v>
      </c>
      <c r="D17" t="str">
        <f t="shared" si="3"/>
        <v>vis</v>
      </c>
      <c r="E17" s="57">
        <f>VLOOKUP(C17,'Active 1'!C$21:E$959,3,FALSE)</f>
        <v>12186.005579664214</v>
      </c>
      <c r="F17" s="3" t="s">
        <v>102</v>
      </c>
      <c r="G17" t="str">
        <f t="shared" si="4"/>
        <v>46327.422</v>
      </c>
      <c r="H17" s="19">
        <f t="shared" si="5"/>
        <v>12186.5</v>
      </c>
      <c r="I17" s="58" t="s">
        <v>430</v>
      </c>
      <c r="J17" s="59" t="s">
        <v>431</v>
      </c>
      <c r="K17" s="58">
        <v>12186.5</v>
      </c>
      <c r="L17" s="58" t="s">
        <v>432</v>
      </c>
      <c r="M17" s="59" t="s">
        <v>103</v>
      </c>
      <c r="N17" s="59"/>
      <c r="O17" s="60" t="s">
        <v>433</v>
      </c>
      <c r="P17" s="61" t="s">
        <v>434</v>
      </c>
    </row>
    <row r="18" spans="1:16" ht="12.75" customHeight="1" thickBot="1" x14ac:dyDescent="0.25">
      <c r="A18" s="19" t="str">
        <f t="shared" si="0"/>
        <v> AC 1495.6 </v>
      </c>
      <c r="B18" s="3" t="str">
        <f t="shared" si="1"/>
        <v>II</v>
      </c>
      <c r="C18" s="19">
        <f t="shared" si="2"/>
        <v>46344.385399999999</v>
      </c>
      <c r="D18" t="str">
        <f t="shared" si="3"/>
        <v>vis</v>
      </c>
      <c r="E18" s="57">
        <f>VLOOKUP(C18,'Active 1'!C$21:E$959,3,FALSE)</f>
        <v>12197.005007432526</v>
      </c>
      <c r="F18" s="3" t="s">
        <v>102</v>
      </c>
      <c r="G18" t="str">
        <f t="shared" si="4"/>
        <v>46344.3854</v>
      </c>
      <c r="H18" s="19">
        <f t="shared" si="5"/>
        <v>12197.5</v>
      </c>
      <c r="I18" s="58" t="s">
        <v>435</v>
      </c>
      <c r="J18" s="59" t="s">
        <v>436</v>
      </c>
      <c r="K18" s="58">
        <v>12197.5</v>
      </c>
      <c r="L18" s="58" t="s">
        <v>437</v>
      </c>
      <c r="M18" s="59" t="s">
        <v>346</v>
      </c>
      <c r="N18" s="59" t="s">
        <v>347</v>
      </c>
      <c r="O18" s="60" t="s">
        <v>428</v>
      </c>
      <c r="P18" s="60" t="s">
        <v>429</v>
      </c>
    </row>
    <row r="19" spans="1:16" ht="12.75" customHeight="1" thickBot="1" x14ac:dyDescent="0.25">
      <c r="A19" s="19" t="str">
        <f t="shared" si="0"/>
        <v> AC 1495.6 </v>
      </c>
      <c r="B19" s="3" t="str">
        <f t="shared" si="1"/>
        <v>I</v>
      </c>
      <c r="C19" s="19">
        <f t="shared" si="2"/>
        <v>46354.392800000001</v>
      </c>
      <c r="D19" t="str">
        <f t="shared" si="3"/>
        <v>vis</v>
      </c>
      <c r="E19" s="57">
        <f>VLOOKUP(C19,'Active 1'!C$21:E$959,3,FALSE)</f>
        <v>12203.49401750413</v>
      </c>
      <c r="F19" s="3" t="s">
        <v>102</v>
      </c>
      <c r="G19" t="str">
        <f t="shared" si="4"/>
        <v>46354.3928</v>
      </c>
      <c r="H19" s="19">
        <f t="shared" si="5"/>
        <v>12204</v>
      </c>
      <c r="I19" s="58" t="s">
        <v>438</v>
      </c>
      <c r="J19" s="59" t="s">
        <v>439</v>
      </c>
      <c r="K19" s="58">
        <v>12204</v>
      </c>
      <c r="L19" s="58" t="s">
        <v>440</v>
      </c>
      <c r="M19" s="59" t="s">
        <v>346</v>
      </c>
      <c r="N19" s="59" t="s">
        <v>347</v>
      </c>
      <c r="O19" s="60" t="s">
        <v>428</v>
      </c>
      <c r="P19" s="60" t="s">
        <v>429</v>
      </c>
    </row>
    <row r="20" spans="1:16" ht="12.75" customHeight="1" thickBot="1" x14ac:dyDescent="0.25">
      <c r="A20" s="19" t="str">
        <f t="shared" si="0"/>
        <v>BAVM 50 </v>
      </c>
      <c r="B20" s="3" t="str">
        <f t="shared" si="1"/>
        <v>I</v>
      </c>
      <c r="C20" s="19">
        <f t="shared" si="2"/>
        <v>46704.480000000003</v>
      </c>
      <c r="D20" t="str">
        <f t="shared" si="3"/>
        <v>vis</v>
      </c>
      <c r="E20" s="57">
        <f>VLOOKUP(C20,'Active 1'!C$21:E$959,3,FALSE)</f>
        <v>12430.497971252249</v>
      </c>
      <c r="F20" s="3" t="s">
        <v>102</v>
      </c>
      <c r="G20" t="str">
        <f t="shared" si="4"/>
        <v>46704.480</v>
      </c>
      <c r="H20" s="19">
        <f t="shared" si="5"/>
        <v>12431</v>
      </c>
      <c r="I20" s="58" t="s">
        <v>441</v>
      </c>
      <c r="J20" s="59" t="s">
        <v>442</v>
      </c>
      <c r="K20" s="58">
        <v>12431</v>
      </c>
      <c r="L20" s="58" t="s">
        <v>443</v>
      </c>
      <c r="M20" s="59" t="s">
        <v>103</v>
      </c>
      <c r="N20" s="59"/>
      <c r="O20" s="60" t="s">
        <v>421</v>
      </c>
      <c r="P20" s="61" t="s">
        <v>444</v>
      </c>
    </row>
    <row r="21" spans="1:16" ht="12.75" customHeight="1" thickBot="1" x14ac:dyDescent="0.25">
      <c r="A21" s="19" t="str">
        <f t="shared" si="0"/>
        <v>BAVM 50 </v>
      </c>
      <c r="B21" s="3" t="str">
        <f t="shared" si="1"/>
        <v>II</v>
      </c>
      <c r="C21" s="19">
        <f t="shared" si="2"/>
        <v>46708.344100000002</v>
      </c>
      <c r="D21" t="str">
        <f t="shared" si="3"/>
        <v>vis</v>
      </c>
      <c r="E21" s="57">
        <f>VLOOKUP(C21,'Active 1'!C$21:E$959,3,FALSE)</f>
        <v>12433.00353551646</v>
      </c>
      <c r="F21" s="3" t="s">
        <v>102</v>
      </c>
      <c r="G21" t="str">
        <f t="shared" si="4"/>
        <v>46708.3441</v>
      </c>
      <c r="H21" s="19">
        <f t="shared" si="5"/>
        <v>12433.5</v>
      </c>
      <c r="I21" s="58" t="s">
        <v>445</v>
      </c>
      <c r="J21" s="59" t="s">
        <v>446</v>
      </c>
      <c r="K21" s="58">
        <v>12433.5</v>
      </c>
      <c r="L21" s="58" t="s">
        <v>447</v>
      </c>
      <c r="M21" s="59" t="s">
        <v>346</v>
      </c>
      <c r="N21" s="59" t="s">
        <v>102</v>
      </c>
      <c r="O21" s="60" t="s">
        <v>448</v>
      </c>
      <c r="P21" s="61" t="s">
        <v>444</v>
      </c>
    </row>
    <row r="22" spans="1:16" ht="12.75" customHeight="1" thickBot="1" x14ac:dyDescent="0.25">
      <c r="A22" s="19" t="str">
        <f t="shared" si="0"/>
        <v>BAVM 50 </v>
      </c>
      <c r="B22" s="3" t="str">
        <f t="shared" si="1"/>
        <v>II</v>
      </c>
      <c r="C22" s="19">
        <f t="shared" si="2"/>
        <v>47024.495000000003</v>
      </c>
      <c r="D22" t="str">
        <f t="shared" si="3"/>
        <v>vis</v>
      </c>
      <c r="E22" s="57">
        <f>VLOOKUP(C22,'Active 1'!C$21:E$959,3,FALSE)</f>
        <v>12638.002473726785</v>
      </c>
      <c r="F22" s="3" t="s">
        <v>102</v>
      </c>
      <c r="G22" t="str">
        <f t="shared" si="4"/>
        <v>47024.495</v>
      </c>
      <c r="H22" s="19">
        <f t="shared" si="5"/>
        <v>12638.5</v>
      </c>
      <c r="I22" s="58" t="s">
        <v>449</v>
      </c>
      <c r="J22" s="59" t="s">
        <v>450</v>
      </c>
      <c r="K22" s="58">
        <v>12638.5</v>
      </c>
      <c r="L22" s="58" t="s">
        <v>277</v>
      </c>
      <c r="M22" s="59" t="s">
        <v>103</v>
      </c>
      <c r="N22" s="59"/>
      <c r="O22" s="60" t="s">
        <v>433</v>
      </c>
      <c r="P22" s="61" t="s">
        <v>444</v>
      </c>
    </row>
    <row r="23" spans="1:16" ht="12.75" customHeight="1" thickBot="1" x14ac:dyDescent="0.25">
      <c r="A23" s="19" t="str">
        <f t="shared" si="0"/>
        <v>IBVS 3408 </v>
      </c>
      <c r="B23" s="3" t="str">
        <f t="shared" si="1"/>
        <v>II</v>
      </c>
      <c r="C23" s="19">
        <f t="shared" si="2"/>
        <v>47084.642699999997</v>
      </c>
      <c r="D23" t="str">
        <f t="shared" si="3"/>
        <v>vis</v>
      </c>
      <c r="E23" s="57">
        <f>VLOOKUP(C23,'Active 1'!C$21:E$959,3,FALSE)</f>
        <v>12677.003516063822</v>
      </c>
      <c r="F23" s="3" t="s">
        <v>102</v>
      </c>
      <c r="G23" t="str">
        <f t="shared" si="4"/>
        <v>47084.6427</v>
      </c>
      <c r="H23" s="19">
        <f t="shared" si="5"/>
        <v>12677.5</v>
      </c>
      <c r="I23" s="58" t="s">
        <v>451</v>
      </c>
      <c r="J23" s="59" t="s">
        <v>452</v>
      </c>
      <c r="K23" s="58">
        <v>12677.5</v>
      </c>
      <c r="L23" s="58" t="s">
        <v>447</v>
      </c>
      <c r="M23" s="59" t="s">
        <v>346</v>
      </c>
      <c r="N23" s="59" t="s">
        <v>347</v>
      </c>
      <c r="O23" s="60" t="s">
        <v>453</v>
      </c>
      <c r="P23" s="61" t="s">
        <v>454</v>
      </c>
    </row>
    <row r="24" spans="1:16" ht="12.75" customHeight="1" thickBot="1" x14ac:dyDescent="0.25">
      <c r="A24" s="19" t="str">
        <f t="shared" si="0"/>
        <v>BAVM 60 </v>
      </c>
      <c r="B24" s="3" t="str">
        <f t="shared" si="1"/>
        <v>I</v>
      </c>
      <c r="C24" s="19">
        <f t="shared" si="2"/>
        <v>48618.362000000001</v>
      </c>
      <c r="D24" t="str">
        <f t="shared" si="3"/>
        <v>vis</v>
      </c>
      <c r="E24" s="57">
        <f>VLOOKUP(C24,'Active 1'!C$21:E$959,3,FALSE)</f>
        <v>13671.499587442027</v>
      </c>
      <c r="F24" s="3" t="s">
        <v>102</v>
      </c>
      <c r="G24" t="str">
        <f t="shared" si="4"/>
        <v>48618.362</v>
      </c>
      <c r="H24" s="19">
        <f t="shared" si="5"/>
        <v>13672</v>
      </c>
      <c r="I24" s="58" t="s">
        <v>470</v>
      </c>
      <c r="J24" s="59" t="s">
        <v>471</v>
      </c>
      <c r="K24" s="58">
        <v>13672</v>
      </c>
      <c r="L24" s="58" t="s">
        <v>472</v>
      </c>
      <c r="M24" s="59" t="s">
        <v>220</v>
      </c>
      <c r="N24" s="59"/>
      <c r="O24" s="60" t="s">
        <v>473</v>
      </c>
      <c r="P24" s="61" t="s">
        <v>474</v>
      </c>
    </row>
    <row r="25" spans="1:16" ht="12.75" customHeight="1" thickBot="1" x14ac:dyDescent="0.25">
      <c r="A25" s="19" t="str">
        <f t="shared" si="0"/>
        <v> BBS 100 </v>
      </c>
      <c r="B25" s="3" t="str">
        <f t="shared" si="1"/>
        <v>II</v>
      </c>
      <c r="C25" s="19">
        <f t="shared" si="2"/>
        <v>48628.381600000001</v>
      </c>
      <c r="D25" t="str">
        <f t="shared" si="3"/>
        <v>vis</v>
      </c>
      <c r="E25" s="57">
        <f>VLOOKUP(C25,'Active 1'!C$21:E$959,3,FALSE)</f>
        <v>13677.99650825197</v>
      </c>
      <c r="F25" s="3" t="s">
        <v>102</v>
      </c>
      <c r="G25" t="str">
        <f t="shared" si="4"/>
        <v>48628.3816</v>
      </c>
      <c r="H25" s="19">
        <f t="shared" si="5"/>
        <v>13678.5</v>
      </c>
      <c r="I25" s="58" t="s">
        <v>475</v>
      </c>
      <c r="J25" s="59" t="s">
        <v>476</v>
      </c>
      <c r="K25" s="58">
        <v>13678.5</v>
      </c>
      <c r="L25" s="58" t="s">
        <v>477</v>
      </c>
      <c r="M25" s="59" t="s">
        <v>346</v>
      </c>
      <c r="N25" s="59" t="s">
        <v>347</v>
      </c>
      <c r="O25" s="60" t="s">
        <v>478</v>
      </c>
      <c r="P25" s="60" t="s">
        <v>479</v>
      </c>
    </row>
    <row r="26" spans="1:16" ht="12.75" customHeight="1" thickBot="1" x14ac:dyDescent="0.25">
      <c r="A26" s="19" t="str">
        <f t="shared" si="0"/>
        <v>BAVM 62 </v>
      </c>
      <c r="B26" s="3" t="str">
        <f t="shared" si="1"/>
        <v>I</v>
      </c>
      <c r="C26" s="19">
        <f t="shared" si="2"/>
        <v>48840.443500000001</v>
      </c>
      <c r="D26" t="str">
        <f t="shared" si="3"/>
        <v>vis</v>
      </c>
      <c r="E26" s="57">
        <f>VLOOKUP(C26,'Active 1'!C$21:E$959,3,FALSE)</f>
        <v>13815.501934726683</v>
      </c>
      <c r="F26" s="3" t="s">
        <v>102</v>
      </c>
      <c r="G26" t="str">
        <f t="shared" si="4"/>
        <v>48840.4435</v>
      </c>
      <c r="H26" s="19">
        <f t="shared" si="5"/>
        <v>13816</v>
      </c>
      <c r="I26" s="58" t="s">
        <v>480</v>
      </c>
      <c r="J26" s="59" t="s">
        <v>481</v>
      </c>
      <c r="K26" s="58">
        <v>13816</v>
      </c>
      <c r="L26" s="58" t="s">
        <v>482</v>
      </c>
      <c r="M26" s="59" t="s">
        <v>346</v>
      </c>
      <c r="N26" s="59" t="s">
        <v>483</v>
      </c>
      <c r="O26" s="60" t="s">
        <v>448</v>
      </c>
      <c r="P26" s="61" t="s">
        <v>484</v>
      </c>
    </row>
    <row r="27" spans="1:16" ht="12.75" customHeight="1" thickBot="1" x14ac:dyDescent="0.25">
      <c r="A27" s="19" t="str">
        <f t="shared" si="0"/>
        <v>BAVM 62 </v>
      </c>
      <c r="B27" s="3" t="str">
        <f t="shared" si="1"/>
        <v>I</v>
      </c>
      <c r="C27" s="19">
        <f t="shared" si="2"/>
        <v>48840.444199999998</v>
      </c>
      <c r="D27" t="str">
        <f t="shared" si="3"/>
        <v>vis</v>
      </c>
      <c r="E27" s="57">
        <f>VLOOKUP(C27,'Active 1'!C$21:E$959,3,FALSE)</f>
        <v>13815.502388621504</v>
      </c>
      <c r="F27" s="3" t="s">
        <v>102</v>
      </c>
      <c r="G27" t="str">
        <f t="shared" si="4"/>
        <v>48840.4442</v>
      </c>
      <c r="H27" s="19">
        <f t="shared" si="5"/>
        <v>13816</v>
      </c>
      <c r="I27" s="58" t="s">
        <v>485</v>
      </c>
      <c r="J27" s="59" t="s">
        <v>486</v>
      </c>
      <c r="K27" s="58">
        <v>13816</v>
      </c>
      <c r="L27" s="58" t="s">
        <v>487</v>
      </c>
      <c r="M27" s="59" t="s">
        <v>346</v>
      </c>
      <c r="N27" s="59" t="s">
        <v>488</v>
      </c>
      <c r="O27" s="60" t="s">
        <v>448</v>
      </c>
      <c r="P27" s="61" t="s">
        <v>484</v>
      </c>
    </row>
    <row r="28" spans="1:16" ht="12.75" customHeight="1" thickBot="1" x14ac:dyDescent="0.25">
      <c r="A28" s="19" t="str">
        <f t="shared" si="0"/>
        <v>BAVM 62 </v>
      </c>
      <c r="B28" s="3" t="str">
        <f t="shared" si="1"/>
        <v>II</v>
      </c>
      <c r="C28" s="19">
        <f t="shared" si="2"/>
        <v>48850.4571</v>
      </c>
      <c r="D28" t="str">
        <f t="shared" si="3"/>
        <v>vis</v>
      </c>
      <c r="E28" s="57">
        <f>VLOOKUP(C28,'Active 1'!C$21:E$959,3,FALSE)</f>
        <v>13821.994965009571</v>
      </c>
      <c r="F28" s="3" t="s">
        <v>102</v>
      </c>
      <c r="G28" t="str">
        <f t="shared" si="4"/>
        <v>48850.4571</v>
      </c>
      <c r="H28" s="19">
        <f t="shared" si="5"/>
        <v>13822.5</v>
      </c>
      <c r="I28" s="58" t="s">
        <v>489</v>
      </c>
      <c r="J28" s="59" t="s">
        <v>490</v>
      </c>
      <c r="K28" s="58">
        <v>13822.5</v>
      </c>
      <c r="L28" s="58" t="s">
        <v>491</v>
      </c>
      <c r="M28" s="59" t="s">
        <v>346</v>
      </c>
      <c r="N28" s="59" t="s">
        <v>492</v>
      </c>
      <c r="O28" s="60" t="s">
        <v>448</v>
      </c>
      <c r="P28" s="61" t="s">
        <v>484</v>
      </c>
    </row>
    <row r="29" spans="1:16" ht="12.75" customHeight="1" thickBot="1" x14ac:dyDescent="0.25">
      <c r="A29" s="19" t="str">
        <f t="shared" si="0"/>
        <v>BAVM 62 </v>
      </c>
      <c r="B29" s="3" t="str">
        <f t="shared" si="1"/>
        <v>II</v>
      </c>
      <c r="C29" s="19">
        <f t="shared" si="2"/>
        <v>48850.457399999999</v>
      </c>
      <c r="D29" t="str">
        <f t="shared" si="3"/>
        <v>vis</v>
      </c>
      <c r="E29" s="57">
        <f>VLOOKUP(C29,'Active 1'!C$21:E$959,3,FALSE)</f>
        <v>13821.995159535923</v>
      </c>
      <c r="F29" s="3" t="s">
        <v>102</v>
      </c>
      <c r="G29" t="str">
        <f t="shared" si="4"/>
        <v>48850.4574</v>
      </c>
      <c r="H29" s="19">
        <f t="shared" si="5"/>
        <v>13822.5</v>
      </c>
      <c r="I29" s="58" t="s">
        <v>493</v>
      </c>
      <c r="J29" s="59" t="s">
        <v>490</v>
      </c>
      <c r="K29" s="58">
        <v>13822.5</v>
      </c>
      <c r="L29" s="58" t="s">
        <v>494</v>
      </c>
      <c r="M29" s="59" t="s">
        <v>346</v>
      </c>
      <c r="N29" s="59" t="s">
        <v>488</v>
      </c>
      <c r="O29" s="60" t="s">
        <v>448</v>
      </c>
      <c r="P29" s="61" t="s">
        <v>484</v>
      </c>
    </row>
    <row r="30" spans="1:16" ht="12.75" customHeight="1" thickBot="1" x14ac:dyDescent="0.25">
      <c r="A30" s="19" t="str">
        <f t="shared" si="0"/>
        <v>BAVM 62 </v>
      </c>
      <c r="B30" s="3" t="str">
        <f t="shared" si="1"/>
        <v>II</v>
      </c>
      <c r="C30" s="19">
        <f t="shared" si="2"/>
        <v>48884.3851</v>
      </c>
      <c r="D30" t="str">
        <f t="shared" si="3"/>
        <v>vis</v>
      </c>
      <c r="E30" s="57">
        <f>VLOOKUP(C30,'Active 1'!C$21:E$959,3,FALSE)</f>
        <v>13843.994598651607</v>
      </c>
      <c r="F30" s="3" t="s">
        <v>102</v>
      </c>
      <c r="G30" t="str">
        <f t="shared" si="4"/>
        <v>48884.3851</v>
      </c>
      <c r="H30" s="19">
        <f t="shared" si="5"/>
        <v>13844.5</v>
      </c>
      <c r="I30" s="58" t="s">
        <v>495</v>
      </c>
      <c r="J30" s="59" t="s">
        <v>496</v>
      </c>
      <c r="K30" s="58">
        <v>13844.5</v>
      </c>
      <c r="L30" s="58" t="s">
        <v>497</v>
      </c>
      <c r="M30" s="59" t="s">
        <v>346</v>
      </c>
      <c r="N30" s="59" t="s">
        <v>483</v>
      </c>
      <c r="O30" s="60" t="s">
        <v>448</v>
      </c>
      <c r="P30" s="61" t="s">
        <v>484</v>
      </c>
    </row>
    <row r="31" spans="1:16" ht="12.75" customHeight="1" thickBot="1" x14ac:dyDescent="0.25">
      <c r="A31" s="19" t="str">
        <f t="shared" si="0"/>
        <v>BAVM 62 </v>
      </c>
      <c r="B31" s="3" t="str">
        <f t="shared" si="1"/>
        <v>II</v>
      </c>
      <c r="C31" s="19">
        <f t="shared" si="2"/>
        <v>48884.385799999996</v>
      </c>
      <c r="D31" t="str">
        <f t="shared" si="3"/>
        <v>vis</v>
      </c>
      <c r="E31" s="57">
        <f>VLOOKUP(C31,'Active 1'!C$21:E$959,3,FALSE)</f>
        <v>13843.995052546428</v>
      </c>
      <c r="F31" s="3" t="s">
        <v>102</v>
      </c>
      <c r="G31" t="str">
        <f t="shared" si="4"/>
        <v>48884.3858</v>
      </c>
      <c r="H31" s="19">
        <f t="shared" si="5"/>
        <v>13844.5</v>
      </c>
      <c r="I31" s="58" t="s">
        <v>498</v>
      </c>
      <c r="J31" s="59" t="s">
        <v>499</v>
      </c>
      <c r="K31" s="58">
        <v>13844.5</v>
      </c>
      <c r="L31" s="58" t="s">
        <v>500</v>
      </c>
      <c r="M31" s="59" t="s">
        <v>346</v>
      </c>
      <c r="N31" s="59" t="s">
        <v>488</v>
      </c>
      <c r="O31" s="60" t="s">
        <v>448</v>
      </c>
      <c r="P31" s="61" t="s">
        <v>484</v>
      </c>
    </row>
    <row r="32" spans="1:16" ht="12.75" customHeight="1" thickBot="1" x14ac:dyDescent="0.25">
      <c r="A32" s="19" t="str">
        <f t="shared" si="0"/>
        <v>BAVM 62 </v>
      </c>
      <c r="B32" s="3" t="str">
        <f t="shared" si="1"/>
        <v>II</v>
      </c>
      <c r="C32" s="19">
        <f t="shared" si="2"/>
        <v>48887.470600000001</v>
      </c>
      <c r="D32" t="str">
        <f t="shared" si="3"/>
        <v>vis</v>
      </c>
      <c r="E32" s="57">
        <f>VLOOKUP(C32,'Active 1'!C$21:E$959,3,FALSE)</f>
        <v>13845.995302188583</v>
      </c>
      <c r="F32" s="3" t="s">
        <v>102</v>
      </c>
      <c r="G32" t="str">
        <f t="shared" si="4"/>
        <v>48887.4706</v>
      </c>
      <c r="H32" s="19">
        <f t="shared" si="5"/>
        <v>13846.5</v>
      </c>
      <c r="I32" s="58" t="s">
        <v>501</v>
      </c>
      <c r="J32" s="59" t="s">
        <v>502</v>
      </c>
      <c r="K32" s="58">
        <v>13846.5</v>
      </c>
      <c r="L32" s="58" t="s">
        <v>503</v>
      </c>
      <c r="M32" s="59" t="s">
        <v>346</v>
      </c>
      <c r="N32" s="59" t="s">
        <v>492</v>
      </c>
      <c r="O32" s="60" t="s">
        <v>448</v>
      </c>
      <c r="P32" s="61" t="s">
        <v>484</v>
      </c>
    </row>
    <row r="33" spans="1:16" ht="12.75" customHeight="1" thickBot="1" x14ac:dyDescent="0.25">
      <c r="A33" s="19" t="str">
        <f t="shared" si="0"/>
        <v>BAVM 62 </v>
      </c>
      <c r="B33" s="3" t="str">
        <f t="shared" si="1"/>
        <v>II</v>
      </c>
      <c r="C33" s="19">
        <f t="shared" si="2"/>
        <v>48887.4715</v>
      </c>
      <c r="D33" t="str">
        <f t="shared" si="3"/>
        <v>vis</v>
      </c>
      <c r="E33" s="57">
        <f>VLOOKUP(C33,'Active 1'!C$21:E$959,3,FALSE)</f>
        <v>13845.995885767641</v>
      </c>
      <c r="F33" s="3" t="s">
        <v>102</v>
      </c>
      <c r="G33" t="str">
        <f t="shared" si="4"/>
        <v>48887.4715</v>
      </c>
      <c r="H33" s="19">
        <f t="shared" si="5"/>
        <v>13846.5</v>
      </c>
      <c r="I33" s="58" t="s">
        <v>504</v>
      </c>
      <c r="J33" s="59" t="s">
        <v>505</v>
      </c>
      <c r="K33" s="58">
        <v>13846.5</v>
      </c>
      <c r="L33" s="58" t="s">
        <v>506</v>
      </c>
      <c r="M33" s="59" t="s">
        <v>346</v>
      </c>
      <c r="N33" s="59" t="s">
        <v>488</v>
      </c>
      <c r="O33" s="60" t="s">
        <v>448</v>
      </c>
      <c r="P33" s="61" t="s">
        <v>484</v>
      </c>
    </row>
    <row r="34" spans="1:16" ht="12.75" customHeight="1" thickBot="1" x14ac:dyDescent="0.25">
      <c r="A34" s="19" t="str">
        <f t="shared" si="0"/>
        <v> AAP 286.875 </v>
      </c>
      <c r="B34" s="3" t="str">
        <f t="shared" si="1"/>
        <v>I</v>
      </c>
      <c r="C34" s="19">
        <f t="shared" si="2"/>
        <v>49275.349900000001</v>
      </c>
      <c r="D34" t="str">
        <f t="shared" si="3"/>
        <v>vis</v>
      </c>
      <c r="E34" s="57">
        <f>VLOOKUP(C34,'Active 1'!C$21:E$959,3,FALSE)</f>
        <v>14097.504453842948</v>
      </c>
      <c r="F34" s="3" t="s">
        <v>102</v>
      </c>
      <c r="G34" t="str">
        <f t="shared" si="4"/>
        <v>49275.3499</v>
      </c>
      <c r="H34" s="19">
        <f t="shared" si="5"/>
        <v>14098</v>
      </c>
      <c r="I34" s="58" t="s">
        <v>510</v>
      </c>
      <c r="J34" s="59" t="s">
        <v>511</v>
      </c>
      <c r="K34" s="58">
        <v>14098</v>
      </c>
      <c r="L34" s="58" t="s">
        <v>512</v>
      </c>
      <c r="M34" s="59" t="s">
        <v>346</v>
      </c>
      <c r="N34" s="59" t="s">
        <v>347</v>
      </c>
      <c r="O34" s="60" t="s">
        <v>513</v>
      </c>
      <c r="P34" s="60" t="s">
        <v>514</v>
      </c>
    </row>
    <row r="35" spans="1:16" ht="12.75" customHeight="1" thickBot="1" x14ac:dyDescent="0.25">
      <c r="A35" s="19" t="str">
        <f t="shared" si="0"/>
        <v> BBS 111 </v>
      </c>
      <c r="B35" s="3" t="str">
        <f t="shared" si="1"/>
        <v>II</v>
      </c>
      <c r="C35" s="19">
        <f t="shared" si="2"/>
        <v>50110.440999999999</v>
      </c>
      <c r="D35" t="str">
        <f t="shared" si="3"/>
        <v>vis</v>
      </c>
      <c r="E35" s="57">
        <f>VLOOKUP(C35,'Active 1'!C$21:E$959,3,FALSE)</f>
        <v>14638.995206546459</v>
      </c>
      <c r="F35" s="3" t="s">
        <v>102</v>
      </c>
      <c r="G35" t="str">
        <f t="shared" si="4"/>
        <v>50110.441</v>
      </c>
      <c r="H35" s="19">
        <f t="shared" si="5"/>
        <v>14639.5</v>
      </c>
      <c r="I35" s="58" t="s">
        <v>515</v>
      </c>
      <c r="J35" s="59" t="s">
        <v>516</v>
      </c>
      <c r="K35" s="58">
        <v>14639.5</v>
      </c>
      <c r="L35" s="58" t="s">
        <v>318</v>
      </c>
      <c r="M35" s="59" t="s">
        <v>220</v>
      </c>
      <c r="N35" s="59"/>
      <c r="O35" s="60" t="s">
        <v>517</v>
      </c>
      <c r="P35" s="60" t="s">
        <v>518</v>
      </c>
    </row>
    <row r="36" spans="1:16" ht="12.75" customHeight="1" thickBot="1" x14ac:dyDescent="0.25">
      <c r="A36" s="19" t="str">
        <f t="shared" si="0"/>
        <v>BAVM 99 </v>
      </c>
      <c r="B36" s="3" t="str">
        <f t="shared" si="1"/>
        <v>I</v>
      </c>
      <c r="C36" s="19">
        <f t="shared" si="2"/>
        <v>50248.485699999997</v>
      </c>
      <c r="D36" t="str">
        <f t="shared" si="3"/>
        <v>vis</v>
      </c>
      <c r="E36" s="57">
        <f>VLOOKUP(C36,'Active 1'!C$21:E$959,3,FALSE)</f>
        <v>14728.506313190668</v>
      </c>
      <c r="F36" s="3" t="s">
        <v>102</v>
      </c>
      <c r="G36" t="str">
        <f t="shared" si="4"/>
        <v>50248.4857</v>
      </c>
      <c r="H36" s="19">
        <f t="shared" si="5"/>
        <v>14729</v>
      </c>
      <c r="I36" s="58" t="s">
        <v>519</v>
      </c>
      <c r="J36" s="59" t="s">
        <v>520</v>
      </c>
      <c r="K36" s="58">
        <v>14729</v>
      </c>
      <c r="L36" s="58" t="s">
        <v>521</v>
      </c>
      <c r="M36" s="59" t="s">
        <v>346</v>
      </c>
      <c r="N36" s="59" t="s">
        <v>483</v>
      </c>
      <c r="O36" s="60" t="s">
        <v>448</v>
      </c>
      <c r="P36" s="61" t="s">
        <v>522</v>
      </c>
    </row>
    <row r="37" spans="1:16" ht="12.75" customHeight="1" thickBot="1" x14ac:dyDescent="0.25">
      <c r="A37" s="19" t="str">
        <f t="shared" si="0"/>
        <v>BAVM 102 </v>
      </c>
      <c r="B37" s="3" t="str">
        <f t="shared" si="1"/>
        <v>II</v>
      </c>
      <c r="C37" s="19">
        <f t="shared" si="2"/>
        <v>50369.525900000001</v>
      </c>
      <c r="D37" t="str">
        <f t="shared" si="3"/>
        <v>vis</v>
      </c>
      <c r="E37" s="57">
        <f>VLOOKUP(C37,'Active 1'!C$21:E$959,3,FALSE)</f>
        <v>14806.991341956254</v>
      </c>
      <c r="F37" s="3" t="s">
        <v>102</v>
      </c>
      <c r="G37" t="str">
        <f t="shared" si="4"/>
        <v>50369.5259</v>
      </c>
      <c r="H37" s="19">
        <f t="shared" si="5"/>
        <v>14807.5</v>
      </c>
      <c r="I37" s="58" t="s">
        <v>525</v>
      </c>
      <c r="J37" s="59" t="s">
        <v>526</v>
      </c>
      <c r="K37" s="58">
        <v>14807.5</v>
      </c>
      <c r="L37" s="58" t="s">
        <v>527</v>
      </c>
      <c r="M37" s="59" t="s">
        <v>346</v>
      </c>
      <c r="N37" s="59" t="s">
        <v>488</v>
      </c>
      <c r="O37" s="60" t="s">
        <v>448</v>
      </c>
      <c r="P37" s="61" t="s">
        <v>528</v>
      </c>
    </row>
    <row r="38" spans="1:16" ht="12.75" customHeight="1" thickBot="1" x14ac:dyDescent="0.25">
      <c r="A38" s="19" t="str">
        <f t="shared" si="0"/>
        <v> BBS 113 </v>
      </c>
      <c r="B38" s="3" t="str">
        <f t="shared" si="1"/>
        <v>I</v>
      </c>
      <c r="C38" s="19">
        <f t="shared" si="2"/>
        <v>50370.328600000001</v>
      </c>
      <c r="D38" t="str">
        <f t="shared" si="3"/>
        <v>vis</v>
      </c>
      <c r="E38" s="57">
        <f>VLOOKUP(C38,'Active 1'!C$21:E$959,3,FALSE)</f>
        <v>14807.511829633821</v>
      </c>
      <c r="F38" s="3" t="s">
        <v>102</v>
      </c>
      <c r="G38" t="str">
        <f t="shared" si="4"/>
        <v>50370.3286</v>
      </c>
      <c r="H38" s="19">
        <f t="shared" si="5"/>
        <v>14808</v>
      </c>
      <c r="I38" s="58" t="s">
        <v>529</v>
      </c>
      <c r="J38" s="59" t="s">
        <v>530</v>
      </c>
      <c r="K38" s="58">
        <v>14808</v>
      </c>
      <c r="L38" s="58" t="s">
        <v>531</v>
      </c>
      <c r="M38" s="59" t="s">
        <v>346</v>
      </c>
      <c r="N38" s="59" t="s">
        <v>347</v>
      </c>
      <c r="O38" s="60" t="s">
        <v>478</v>
      </c>
      <c r="P38" s="60" t="s">
        <v>532</v>
      </c>
    </row>
    <row r="39" spans="1:16" ht="12.75" customHeight="1" thickBot="1" x14ac:dyDescent="0.25">
      <c r="A39" s="19" t="str">
        <f t="shared" si="0"/>
        <v> BBS 116 </v>
      </c>
      <c r="B39" s="3" t="str">
        <f t="shared" si="1"/>
        <v>II</v>
      </c>
      <c r="C39" s="19">
        <f t="shared" si="2"/>
        <v>50710.3531</v>
      </c>
      <c r="D39" t="str">
        <f t="shared" si="3"/>
        <v>vis</v>
      </c>
      <c r="E39" s="57">
        <f>VLOOKUP(C39,'Active 1'!C$21:E$959,3,FALSE)</f>
        <v>15027.990915619332</v>
      </c>
      <c r="F39" s="3" t="s">
        <v>102</v>
      </c>
      <c r="G39" t="str">
        <f t="shared" si="4"/>
        <v>50710.3531</v>
      </c>
      <c r="H39" s="19">
        <f t="shared" si="5"/>
        <v>15028.5</v>
      </c>
      <c r="I39" s="58" t="s">
        <v>539</v>
      </c>
      <c r="J39" s="59" t="s">
        <v>540</v>
      </c>
      <c r="K39" s="58">
        <v>15028.5</v>
      </c>
      <c r="L39" s="58" t="s">
        <v>541</v>
      </c>
      <c r="M39" s="59" t="s">
        <v>346</v>
      </c>
      <c r="N39" s="59" t="s">
        <v>347</v>
      </c>
      <c r="O39" s="60" t="s">
        <v>478</v>
      </c>
      <c r="P39" s="60" t="s">
        <v>542</v>
      </c>
    </row>
    <row r="40" spans="1:16" ht="12.75" customHeight="1" thickBot="1" x14ac:dyDescent="0.25">
      <c r="A40" s="19" t="str">
        <f t="shared" si="0"/>
        <v> BBS 116 </v>
      </c>
      <c r="B40" s="3" t="str">
        <f t="shared" si="1"/>
        <v>I</v>
      </c>
      <c r="C40" s="19">
        <f t="shared" si="2"/>
        <v>50726.571100000001</v>
      </c>
      <c r="D40" t="str">
        <f t="shared" si="3"/>
        <v>vis</v>
      </c>
      <c r="E40" s="57">
        <f>VLOOKUP(C40,'Active 1'!C$21:E$959,3,FALSE)</f>
        <v>15038.507010243433</v>
      </c>
      <c r="F40" s="3" t="s">
        <v>102</v>
      </c>
      <c r="G40" t="str">
        <f t="shared" si="4"/>
        <v>50726.5711</v>
      </c>
      <c r="H40" s="19">
        <f t="shared" si="5"/>
        <v>15039</v>
      </c>
      <c r="I40" s="58" t="s">
        <v>543</v>
      </c>
      <c r="J40" s="59" t="s">
        <v>544</v>
      </c>
      <c r="K40" s="58">
        <v>15039</v>
      </c>
      <c r="L40" s="58" t="s">
        <v>545</v>
      </c>
      <c r="M40" s="59" t="s">
        <v>346</v>
      </c>
      <c r="N40" s="59" t="s">
        <v>347</v>
      </c>
      <c r="O40" s="60" t="s">
        <v>478</v>
      </c>
      <c r="P40" s="60" t="s">
        <v>542</v>
      </c>
    </row>
    <row r="41" spans="1:16" ht="12.75" customHeight="1" thickBot="1" x14ac:dyDescent="0.25">
      <c r="A41" s="19" t="str">
        <f t="shared" si="0"/>
        <v>BAVM 131 </v>
      </c>
      <c r="B41" s="3" t="str">
        <f t="shared" si="1"/>
        <v>I</v>
      </c>
      <c r="C41" s="19">
        <f t="shared" si="2"/>
        <v>51468.368000000002</v>
      </c>
      <c r="D41" t="str">
        <f t="shared" si="3"/>
        <v>vis</v>
      </c>
      <c r="E41" s="57">
        <f>VLOOKUP(C41,'Active 1'!C$21:E$959,3,FALSE)</f>
        <v>15519.503828116516</v>
      </c>
      <c r="F41" s="3" t="s">
        <v>102</v>
      </c>
      <c r="G41" t="str">
        <f t="shared" si="4"/>
        <v>51468.368</v>
      </c>
      <c r="H41" s="19">
        <f t="shared" si="5"/>
        <v>15520</v>
      </c>
      <c r="I41" s="58" t="s">
        <v>554</v>
      </c>
      <c r="J41" s="59" t="s">
        <v>555</v>
      </c>
      <c r="K41" s="58">
        <v>15520</v>
      </c>
      <c r="L41" s="58" t="s">
        <v>556</v>
      </c>
      <c r="M41" s="59" t="s">
        <v>220</v>
      </c>
      <c r="N41" s="59"/>
      <c r="O41" s="60" t="s">
        <v>557</v>
      </c>
      <c r="P41" s="61" t="s">
        <v>558</v>
      </c>
    </row>
    <row r="42" spans="1:16" ht="12.75" customHeight="1" thickBot="1" x14ac:dyDescent="0.25">
      <c r="A42" s="19" t="str">
        <f t="shared" si="0"/>
        <v> BBS 122 </v>
      </c>
      <c r="B42" s="3" t="str">
        <f t="shared" si="1"/>
        <v>II</v>
      </c>
      <c r="C42" s="19">
        <f t="shared" si="2"/>
        <v>51549.311399999999</v>
      </c>
      <c r="D42" t="str">
        <f t="shared" si="3"/>
        <v>vis</v>
      </c>
      <c r="E42" s="57">
        <f>VLOOKUP(C42,'Active 1'!C$21:E$959,3,FALSE)</f>
        <v>15571.989242692696</v>
      </c>
      <c r="F42" s="3" t="s">
        <v>102</v>
      </c>
      <c r="G42" t="str">
        <f t="shared" si="4"/>
        <v>51549.3114</v>
      </c>
      <c r="H42" s="19">
        <f t="shared" si="5"/>
        <v>15572.5</v>
      </c>
      <c r="I42" s="58" t="s">
        <v>562</v>
      </c>
      <c r="J42" s="59" t="s">
        <v>563</v>
      </c>
      <c r="K42" s="58">
        <v>15572.5</v>
      </c>
      <c r="L42" s="58" t="s">
        <v>564</v>
      </c>
      <c r="M42" s="59" t="s">
        <v>346</v>
      </c>
      <c r="N42" s="59" t="s">
        <v>347</v>
      </c>
      <c r="O42" s="60" t="s">
        <v>478</v>
      </c>
      <c r="P42" s="60" t="s">
        <v>565</v>
      </c>
    </row>
    <row r="43" spans="1:16" ht="12.75" customHeight="1" thickBot="1" x14ac:dyDescent="0.25">
      <c r="A43" s="19" t="str">
        <f t="shared" si="0"/>
        <v>IBVS 5040 </v>
      </c>
      <c r="B43" s="3" t="str">
        <f t="shared" si="1"/>
        <v>II</v>
      </c>
      <c r="C43" s="19">
        <f t="shared" si="2"/>
        <v>51809.944799999997</v>
      </c>
      <c r="D43" t="str">
        <f t="shared" si="3"/>
        <v>vis</v>
      </c>
      <c r="E43" s="57">
        <f>VLOOKUP(C43,'Active 1'!C$21:E$959,3,FALSE)</f>
        <v>15740.989458292737</v>
      </c>
      <c r="F43" s="3" t="s">
        <v>102</v>
      </c>
      <c r="G43" t="str">
        <f t="shared" si="4"/>
        <v>51809.9448</v>
      </c>
      <c r="H43" s="19">
        <f t="shared" si="5"/>
        <v>15741.5</v>
      </c>
      <c r="I43" s="58" t="s">
        <v>566</v>
      </c>
      <c r="J43" s="59" t="s">
        <v>567</v>
      </c>
      <c r="K43" s="58">
        <v>15741.5</v>
      </c>
      <c r="L43" s="58" t="s">
        <v>568</v>
      </c>
      <c r="M43" s="59" t="s">
        <v>346</v>
      </c>
      <c r="N43" s="59" t="s">
        <v>347</v>
      </c>
      <c r="O43" s="60" t="s">
        <v>569</v>
      </c>
      <c r="P43" s="61" t="s">
        <v>570</v>
      </c>
    </row>
    <row r="44" spans="1:16" ht="12.75" customHeight="1" thickBot="1" x14ac:dyDescent="0.25">
      <c r="A44" s="19" t="str">
        <f t="shared" si="0"/>
        <v> BBS 126 </v>
      </c>
      <c r="B44" s="3" t="str">
        <f t="shared" si="1"/>
        <v>I</v>
      </c>
      <c r="C44" s="19">
        <f t="shared" si="2"/>
        <v>52094.510999999999</v>
      </c>
      <c r="D44" t="str">
        <f t="shared" si="3"/>
        <v>vis</v>
      </c>
      <c r="E44" s="57">
        <f>VLOOKUP(C44,'Active 1'!C$21:E$959,3,FALSE)</f>
        <v>15925.508208201554</v>
      </c>
      <c r="F44" s="3" t="s">
        <v>102</v>
      </c>
      <c r="G44" t="str">
        <f t="shared" si="4"/>
        <v>52094.5110</v>
      </c>
      <c r="H44" s="19">
        <f t="shared" si="5"/>
        <v>15926</v>
      </c>
      <c r="I44" s="58" t="s">
        <v>576</v>
      </c>
      <c r="J44" s="59" t="s">
        <v>577</v>
      </c>
      <c r="K44" s="58">
        <v>15926</v>
      </c>
      <c r="L44" s="58" t="s">
        <v>578</v>
      </c>
      <c r="M44" s="59" t="s">
        <v>346</v>
      </c>
      <c r="N44" s="59" t="s">
        <v>347</v>
      </c>
      <c r="O44" s="60" t="s">
        <v>478</v>
      </c>
      <c r="P44" s="60" t="s">
        <v>579</v>
      </c>
    </row>
    <row r="45" spans="1:16" ht="12.75" customHeight="1" thickBot="1" x14ac:dyDescent="0.25">
      <c r="A45" s="19" t="str">
        <f t="shared" si="0"/>
        <v>BAVM 152 </v>
      </c>
      <c r="B45" s="3" t="str">
        <f t="shared" si="1"/>
        <v>II</v>
      </c>
      <c r="C45" s="19">
        <f t="shared" si="2"/>
        <v>52121.4712</v>
      </c>
      <c r="D45" t="str">
        <f t="shared" si="3"/>
        <v>vis</v>
      </c>
      <c r="E45" s="57">
        <f>VLOOKUP(C45,'Active 1'!C$21:E$959,3,FALSE)</f>
        <v>15942.989772777009</v>
      </c>
      <c r="F45" s="3" t="s">
        <v>102</v>
      </c>
      <c r="G45" t="str">
        <f t="shared" si="4"/>
        <v>52121.4712</v>
      </c>
      <c r="H45" s="19">
        <f t="shared" si="5"/>
        <v>15943.5</v>
      </c>
      <c r="I45" s="58" t="s">
        <v>580</v>
      </c>
      <c r="J45" s="59" t="s">
        <v>581</v>
      </c>
      <c r="K45" s="58">
        <v>15943.5</v>
      </c>
      <c r="L45" s="58" t="s">
        <v>582</v>
      </c>
      <c r="M45" s="59" t="s">
        <v>346</v>
      </c>
      <c r="N45" s="59" t="s">
        <v>583</v>
      </c>
      <c r="O45" s="60" t="s">
        <v>584</v>
      </c>
      <c r="P45" s="61" t="s">
        <v>585</v>
      </c>
    </row>
    <row r="46" spans="1:16" ht="12.75" customHeight="1" thickBot="1" x14ac:dyDescent="0.25">
      <c r="A46" s="19" t="str">
        <f t="shared" si="0"/>
        <v>BAVM 152 </v>
      </c>
      <c r="B46" s="3" t="str">
        <f t="shared" si="1"/>
        <v>I</v>
      </c>
      <c r="C46" s="19">
        <f t="shared" si="2"/>
        <v>52148.489200000004</v>
      </c>
      <c r="D46" t="str">
        <f t="shared" si="3"/>
        <v>vis</v>
      </c>
      <c r="E46" s="57">
        <f>VLOOKUP(C46,'Active 1'!C$21:E$959,3,FALSE)</f>
        <v>15960.50881609641</v>
      </c>
      <c r="F46" s="3" t="s">
        <v>102</v>
      </c>
      <c r="G46" t="str">
        <f t="shared" si="4"/>
        <v>52148.4892</v>
      </c>
      <c r="H46" s="19">
        <f t="shared" si="5"/>
        <v>15961</v>
      </c>
      <c r="I46" s="58" t="s">
        <v>586</v>
      </c>
      <c r="J46" s="59" t="s">
        <v>587</v>
      </c>
      <c r="K46" s="58" t="s">
        <v>588</v>
      </c>
      <c r="L46" s="58" t="s">
        <v>589</v>
      </c>
      <c r="M46" s="59" t="s">
        <v>346</v>
      </c>
      <c r="N46" s="59" t="s">
        <v>590</v>
      </c>
      <c r="O46" s="60" t="s">
        <v>591</v>
      </c>
      <c r="P46" s="61" t="s">
        <v>585</v>
      </c>
    </row>
    <row r="47" spans="1:16" ht="12.75" customHeight="1" thickBot="1" x14ac:dyDescent="0.25">
      <c r="A47" s="19" t="str">
        <f t="shared" si="0"/>
        <v>BAVM 152 </v>
      </c>
      <c r="B47" s="3" t="str">
        <f t="shared" si="1"/>
        <v>I</v>
      </c>
      <c r="C47" s="19">
        <f t="shared" si="2"/>
        <v>52151.5723</v>
      </c>
      <c r="D47" t="str">
        <f t="shared" si="3"/>
        <v>vis</v>
      </c>
      <c r="E47" s="57">
        <f>VLOOKUP(C47,'Active 1'!C$21:E$959,3,FALSE)</f>
        <v>15962.50796342256</v>
      </c>
      <c r="F47" s="3" t="s">
        <v>102</v>
      </c>
      <c r="G47" t="str">
        <f t="shared" si="4"/>
        <v>52151.5723</v>
      </c>
      <c r="H47" s="19">
        <f t="shared" si="5"/>
        <v>15963</v>
      </c>
      <c r="I47" s="58" t="s">
        <v>592</v>
      </c>
      <c r="J47" s="59" t="s">
        <v>593</v>
      </c>
      <c r="K47" s="58" t="s">
        <v>594</v>
      </c>
      <c r="L47" s="58" t="s">
        <v>595</v>
      </c>
      <c r="M47" s="59" t="s">
        <v>346</v>
      </c>
      <c r="N47" s="59" t="s">
        <v>590</v>
      </c>
      <c r="O47" s="60" t="s">
        <v>448</v>
      </c>
      <c r="P47" s="61" t="s">
        <v>585</v>
      </c>
    </row>
    <row r="48" spans="1:16" ht="12.75" customHeight="1" thickBot="1" x14ac:dyDescent="0.25">
      <c r="A48" s="19" t="str">
        <f t="shared" si="0"/>
        <v>BAVM 152 </v>
      </c>
      <c r="B48" s="3" t="str">
        <f t="shared" si="1"/>
        <v>I</v>
      </c>
      <c r="C48" s="19">
        <f t="shared" si="2"/>
        <v>52202.464699999997</v>
      </c>
      <c r="D48" t="str">
        <f t="shared" si="3"/>
        <v>vis</v>
      </c>
      <c r="E48" s="57">
        <f>VLOOKUP(C48,'Active 1'!C$21:E$959,3,FALSE)</f>
        <v>15995.507673254082</v>
      </c>
      <c r="F48" s="3" t="s">
        <v>102</v>
      </c>
      <c r="G48" t="str">
        <f t="shared" si="4"/>
        <v>52202.4647</v>
      </c>
      <c r="H48" s="19">
        <f t="shared" si="5"/>
        <v>15996</v>
      </c>
      <c r="I48" s="58" t="s">
        <v>596</v>
      </c>
      <c r="J48" s="59" t="s">
        <v>597</v>
      </c>
      <c r="K48" s="58" t="s">
        <v>598</v>
      </c>
      <c r="L48" s="58" t="s">
        <v>599</v>
      </c>
      <c r="M48" s="59" t="s">
        <v>346</v>
      </c>
      <c r="N48" s="59" t="s">
        <v>590</v>
      </c>
      <c r="O48" s="60" t="s">
        <v>591</v>
      </c>
      <c r="P48" s="61" t="s">
        <v>585</v>
      </c>
    </row>
    <row r="49" spans="1:16" ht="12.75" customHeight="1" thickBot="1" x14ac:dyDescent="0.25">
      <c r="A49" s="19" t="str">
        <f t="shared" si="0"/>
        <v> BBS 127 </v>
      </c>
      <c r="B49" s="3" t="str">
        <f t="shared" si="1"/>
        <v>I</v>
      </c>
      <c r="C49" s="19">
        <f t="shared" si="2"/>
        <v>52216.344599999997</v>
      </c>
      <c r="D49" t="str">
        <f t="shared" si="3"/>
        <v>vis</v>
      </c>
      <c r="E49" s="57">
        <f>VLOOKUP(C49,'Active 1'!C$21:E$959,3,FALSE)</f>
        <v>16004.507694327771</v>
      </c>
      <c r="F49" s="3" t="s">
        <v>102</v>
      </c>
      <c r="G49" t="str">
        <f t="shared" si="4"/>
        <v>52216.3446</v>
      </c>
      <c r="H49" s="19">
        <f t="shared" si="5"/>
        <v>16005</v>
      </c>
      <c r="I49" s="58" t="s">
        <v>600</v>
      </c>
      <c r="J49" s="59" t="s">
        <v>601</v>
      </c>
      <c r="K49" s="58" t="s">
        <v>602</v>
      </c>
      <c r="L49" s="58" t="s">
        <v>603</v>
      </c>
      <c r="M49" s="59" t="s">
        <v>346</v>
      </c>
      <c r="N49" s="59" t="s">
        <v>347</v>
      </c>
      <c r="O49" s="60" t="s">
        <v>604</v>
      </c>
      <c r="P49" s="60" t="s">
        <v>605</v>
      </c>
    </row>
    <row r="50" spans="1:16" ht="12.75" customHeight="1" thickBot="1" x14ac:dyDescent="0.25">
      <c r="A50" s="19" t="str">
        <f t="shared" si="0"/>
        <v>BAVM 158 </v>
      </c>
      <c r="B50" s="3" t="str">
        <f t="shared" si="1"/>
        <v>II</v>
      </c>
      <c r="C50" s="19">
        <f t="shared" si="2"/>
        <v>52485.432999999997</v>
      </c>
      <c r="D50" t="str">
        <f t="shared" si="3"/>
        <v>vis</v>
      </c>
      <c r="E50" s="57">
        <f>VLOOKUP(C50,'Active 1'!C$21:E$959,3,FALSE)</f>
        <v>16178.990310966583</v>
      </c>
      <c r="F50" s="3" t="s">
        <v>102</v>
      </c>
      <c r="G50" t="str">
        <f t="shared" si="4"/>
        <v>52485.4330</v>
      </c>
      <c r="H50" s="19">
        <f t="shared" si="5"/>
        <v>16179.5</v>
      </c>
      <c r="I50" s="58" t="s">
        <v>614</v>
      </c>
      <c r="J50" s="59" t="s">
        <v>615</v>
      </c>
      <c r="K50" s="58" t="s">
        <v>616</v>
      </c>
      <c r="L50" s="58" t="s">
        <v>617</v>
      </c>
      <c r="M50" s="59" t="s">
        <v>346</v>
      </c>
      <c r="N50" s="59" t="s">
        <v>102</v>
      </c>
      <c r="O50" s="60" t="s">
        <v>584</v>
      </c>
      <c r="P50" s="61" t="s">
        <v>618</v>
      </c>
    </row>
    <row r="51" spans="1:16" ht="12.75" customHeight="1" thickBot="1" x14ac:dyDescent="0.25">
      <c r="A51" s="19" t="str">
        <f t="shared" si="0"/>
        <v>BAVM 158 </v>
      </c>
      <c r="B51" s="3" t="str">
        <f t="shared" si="1"/>
        <v>II</v>
      </c>
      <c r="C51" s="19">
        <f t="shared" si="2"/>
        <v>52536.324800000002</v>
      </c>
      <c r="D51" t="str">
        <f t="shared" si="3"/>
        <v>vis</v>
      </c>
      <c r="E51" s="57">
        <f>VLOOKUP(C51,'Active 1'!C$21:E$959,3,FALSE)</f>
        <v>16211.989631745404</v>
      </c>
      <c r="F51" s="3" t="s">
        <v>102</v>
      </c>
      <c r="G51" t="str">
        <f t="shared" si="4"/>
        <v>52536.3248</v>
      </c>
      <c r="H51" s="19">
        <f t="shared" si="5"/>
        <v>16212.5</v>
      </c>
      <c r="I51" s="58" t="s">
        <v>623</v>
      </c>
      <c r="J51" s="59" t="s">
        <v>624</v>
      </c>
      <c r="K51" s="58" t="s">
        <v>625</v>
      </c>
      <c r="L51" s="58" t="s">
        <v>626</v>
      </c>
      <c r="M51" s="59" t="s">
        <v>346</v>
      </c>
      <c r="N51" s="59" t="s">
        <v>102</v>
      </c>
      <c r="O51" s="60" t="s">
        <v>584</v>
      </c>
      <c r="P51" s="61" t="s">
        <v>618</v>
      </c>
    </row>
    <row r="52" spans="1:16" ht="12.75" customHeight="1" thickBot="1" x14ac:dyDescent="0.25">
      <c r="A52" s="19" t="str">
        <f t="shared" si="0"/>
        <v>BAVM 158 </v>
      </c>
      <c r="B52" s="3" t="str">
        <f t="shared" si="1"/>
        <v>I</v>
      </c>
      <c r="C52" s="19">
        <f t="shared" si="2"/>
        <v>52546.377</v>
      </c>
      <c r="D52" t="str">
        <f t="shared" si="3"/>
        <v>vis</v>
      </c>
      <c r="E52" s="57">
        <f>VLOOKUP(C52,'Active 1'!C$21:E$959,3,FALSE)</f>
        <v>16218.507691085668</v>
      </c>
      <c r="F52" s="3" t="s">
        <v>102</v>
      </c>
      <c r="G52" t="str">
        <f t="shared" si="4"/>
        <v>52546.3770</v>
      </c>
      <c r="H52" s="19">
        <f t="shared" si="5"/>
        <v>16219</v>
      </c>
      <c r="I52" s="58" t="s">
        <v>627</v>
      </c>
      <c r="J52" s="59" t="s">
        <v>628</v>
      </c>
      <c r="K52" s="58" t="s">
        <v>629</v>
      </c>
      <c r="L52" s="58" t="s">
        <v>603</v>
      </c>
      <c r="M52" s="59" t="s">
        <v>346</v>
      </c>
      <c r="N52" s="59" t="s">
        <v>102</v>
      </c>
      <c r="O52" s="60" t="s">
        <v>584</v>
      </c>
      <c r="P52" s="61" t="s">
        <v>618</v>
      </c>
    </row>
    <row r="53" spans="1:16" ht="12.75" customHeight="1" thickBot="1" x14ac:dyDescent="0.25">
      <c r="A53" s="19" t="str">
        <f t="shared" si="0"/>
        <v>BAVM 157 </v>
      </c>
      <c r="B53" s="3" t="str">
        <f t="shared" si="1"/>
        <v>I</v>
      </c>
      <c r="C53" s="19">
        <f t="shared" si="2"/>
        <v>52549.474999999999</v>
      </c>
      <c r="D53" t="str">
        <f t="shared" si="3"/>
        <v>vis</v>
      </c>
      <c r="E53" s="57">
        <f>VLOOKUP(C53,'Active 1'!C$21:E$959,3,FALSE)</f>
        <v>16220.516499887335</v>
      </c>
      <c r="F53" s="3" t="s">
        <v>102</v>
      </c>
      <c r="G53" t="str">
        <f t="shared" si="4"/>
        <v>52549.475</v>
      </c>
      <c r="H53" s="19">
        <f t="shared" si="5"/>
        <v>16221</v>
      </c>
      <c r="I53" s="58" t="s">
        <v>630</v>
      </c>
      <c r="J53" s="59" t="s">
        <v>631</v>
      </c>
      <c r="K53" s="58" t="s">
        <v>632</v>
      </c>
      <c r="L53" s="58" t="s">
        <v>633</v>
      </c>
      <c r="M53" s="59" t="s">
        <v>220</v>
      </c>
      <c r="N53" s="59"/>
      <c r="O53" s="60" t="s">
        <v>557</v>
      </c>
      <c r="P53" s="61" t="s">
        <v>634</v>
      </c>
    </row>
    <row r="54" spans="1:16" ht="12.75" customHeight="1" thickBot="1" x14ac:dyDescent="0.25">
      <c r="A54" s="19" t="str">
        <f t="shared" si="0"/>
        <v>BAVM 172 </v>
      </c>
      <c r="B54" s="3" t="str">
        <f t="shared" si="1"/>
        <v>II</v>
      </c>
      <c r="C54" s="19">
        <f t="shared" si="2"/>
        <v>52835.513599999998</v>
      </c>
      <c r="D54" t="str">
        <f t="shared" si="3"/>
        <v>vis</v>
      </c>
      <c r="E54" s="57">
        <f>VLOOKUP(C54,'Active 1'!C$21:E$959,3,FALSE)</f>
        <v>16405.989985134944</v>
      </c>
      <c r="F54" s="3" t="s">
        <v>102</v>
      </c>
      <c r="G54" t="str">
        <f t="shared" si="4"/>
        <v>52835.5136</v>
      </c>
      <c r="H54" s="19">
        <f t="shared" si="5"/>
        <v>16406.5</v>
      </c>
      <c r="I54" s="58" t="s">
        <v>646</v>
      </c>
      <c r="J54" s="59" t="s">
        <v>647</v>
      </c>
      <c r="K54" s="58" t="s">
        <v>648</v>
      </c>
      <c r="L54" s="58" t="s">
        <v>649</v>
      </c>
      <c r="M54" s="59" t="s">
        <v>346</v>
      </c>
      <c r="N54" s="59" t="s">
        <v>590</v>
      </c>
      <c r="O54" s="60" t="s">
        <v>591</v>
      </c>
      <c r="P54" s="61" t="s">
        <v>650</v>
      </c>
    </row>
    <row r="55" spans="1:16" ht="12.75" customHeight="1" thickBot="1" x14ac:dyDescent="0.25">
      <c r="A55" s="19" t="str">
        <f t="shared" si="0"/>
        <v>IBVS 5592 </v>
      </c>
      <c r="B55" s="3" t="str">
        <f t="shared" si="1"/>
        <v>II</v>
      </c>
      <c r="C55" s="19">
        <f t="shared" si="2"/>
        <v>52968.144200000002</v>
      </c>
      <c r="D55" t="str">
        <f t="shared" si="3"/>
        <v>vis</v>
      </c>
      <c r="E55" s="57">
        <f>VLOOKUP(C55,'Active 1'!C$21:E$959,3,FALSE)</f>
        <v>16491.990474692931</v>
      </c>
      <c r="F55" s="3" t="s">
        <v>102</v>
      </c>
      <c r="G55" t="str">
        <f t="shared" si="4"/>
        <v>52968.1442</v>
      </c>
      <c r="H55" s="19">
        <f t="shared" si="5"/>
        <v>16492.5</v>
      </c>
      <c r="I55" s="58" t="s">
        <v>656</v>
      </c>
      <c r="J55" s="59" t="s">
        <v>657</v>
      </c>
      <c r="K55" s="58" t="s">
        <v>658</v>
      </c>
      <c r="L55" s="58" t="s">
        <v>659</v>
      </c>
      <c r="M55" s="59" t="s">
        <v>346</v>
      </c>
      <c r="N55" s="59" t="s">
        <v>347</v>
      </c>
      <c r="O55" s="60" t="s">
        <v>660</v>
      </c>
      <c r="P55" s="61" t="s">
        <v>661</v>
      </c>
    </row>
    <row r="56" spans="1:16" ht="12.75" customHeight="1" thickBot="1" x14ac:dyDescent="0.25">
      <c r="A56" s="19" t="str">
        <f t="shared" si="0"/>
        <v>BAVM 178 </v>
      </c>
      <c r="B56" s="3" t="str">
        <f t="shared" si="1"/>
        <v>II</v>
      </c>
      <c r="C56" s="19">
        <f t="shared" si="2"/>
        <v>53165.547100000003</v>
      </c>
      <c r="D56" t="str">
        <f t="shared" si="3"/>
        <v>vis</v>
      </c>
      <c r="E56" s="57">
        <f>VLOOKUP(C56,'Active 1'!C$21:E$959,3,FALSE)</f>
        <v>16619.990695156132</v>
      </c>
      <c r="F56" s="3" t="s">
        <v>102</v>
      </c>
      <c r="G56" t="str">
        <f t="shared" si="4"/>
        <v>53165.5471</v>
      </c>
      <c r="H56" s="19">
        <f t="shared" si="5"/>
        <v>16620.5</v>
      </c>
      <c r="I56" s="58" t="s">
        <v>662</v>
      </c>
      <c r="J56" s="59" t="s">
        <v>663</v>
      </c>
      <c r="K56" s="58" t="s">
        <v>664</v>
      </c>
      <c r="L56" s="58" t="s">
        <v>665</v>
      </c>
      <c r="M56" s="59" t="s">
        <v>536</v>
      </c>
      <c r="N56" s="59" t="s">
        <v>102</v>
      </c>
      <c r="O56" s="60" t="s">
        <v>584</v>
      </c>
      <c r="P56" s="61" t="s">
        <v>666</v>
      </c>
    </row>
    <row r="57" spans="1:16" ht="12.75" customHeight="1" thickBot="1" x14ac:dyDescent="0.25">
      <c r="A57" s="19" t="str">
        <f t="shared" si="0"/>
        <v>BAVM 174 </v>
      </c>
      <c r="B57" s="3" t="str">
        <f t="shared" si="1"/>
        <v>II</v>
      </c>
      <c r="C57" s="19">
        <f t="shared" si="2"/>
        <v>53216.449000000001</v>
      </c>
      <c r="D57" t="str">
        <f t="shared" si="3"/>
        <v>vis</v>
      </c>
      <c r="E57" s="57">
        <f>VLOOKUP(C57,'Active 1'!C$21:E$959,3,FALSE)</f>
        <v>16652.996564988822</v>
      </c>
      <c r="F57" s="3" t="s">
        <v>102</v>
      </c>
      <c r="G57" t="str">
        <f t="shared" si="4"/>
        <v>53216.449</v>
      </c>
      <c r="H57" s="19">
        <f t="shared" si="5"/>
        <v>16653.5</v>
      </c>
      <c r="I57" s="58" t="s">
        <v>671</v>
      </c>
      <c r="J57" s="59" t="s">
        <v>672</v>
      </c>
      <c r="K57" s="58" t="s">
        <v>673</v>
      </c>
      <c r="L57" s="58" t="s">
        <v>301</v>
      </c>
      <c r="M57" s="59" t="s">
        <v>220</v>
      </c>
      <c r="N57" s="59"/>
      <c r="O57" s="60" t="s">
        <v>557</v>
      </c>
      <c r="P57" s="61" t="s">
        <v>674</v>
      </c>
    </row>
    <row r="58" spans="1:16" ht="12.75" customHeight="1" thickBot="1" x14ac:dyDescent="0.25">
      <c r="A58" s="19" t="str">
        <f t="shared" si="0"/>
        <v>BAVM 178 </v>
      </c>
      <c r="B58" s="3" t="str">
        <f t="shared" si="1"/>
        <v>I</v>
      </c>
      <c r="C58" s="19">
        <f t="shared" si="2"/>
        <v>53223.405100000004</v>
      </c>
      <c r="D58" t="str">
        <f t="shared" si="3"/>
        <v>vis</v>
      </c>
      <c r="E58" s="57">
        <f>VLOOKUP(C58,'Active 1'!C$21:E$959,3,FALSE)</f>
        <v>16657.507047527652</v>
      </c>
      <c r="F58" s="3" t="s">
        <v>102</v>
      </c>
      <c r="G58" t="str">
        <f t="shared" si="4"/>
        <v>53223.4051</v>
      </c>
      <c r="H58" s="19">
        <f t="shared" si="5"/>
        <v>16658</v>
      </c>
      <c r="I58" s="58" t="s">
        <v>675</v>
      </c>
      <c r="J58" s="59" t="s">
        <v>676</v>
      </c>
      <c r="K58" s="58" t="s">
        <v>677</v>
      </c>
      <c r="L58" s="58" t="s">
        <v>678</v>
      </c>
      <c r="M58" s="59" t="s">
        <v>536</v>
      </c>
      <c r="N58" s="59" t="s">
        <v>102</v>
      </c>
      <c r="O58" s="60" t="s">
        <v>584</v>
      </c>
      <c r="P58" s="61" t="s">
        <v>666</v>
      </c>
    </row>
    <row r="59" spans="1:16" ht="12.75" customHeight="1" thickBot="1" x14ac:dyDescent="0.25">
      <c r="A59" s="19" t="str">
        <f t="shared" si="0"/>
        <v>BAVM 178 </v>
      </c>
      <c r="B59" s="3" t="str">
        <f t="shared" si="1"/>
        <v>I</v>
      </c>
      <c r="C59" s="19">
        <f t="shared" si="2"/>
        <v>53257.333200000001</v>
      </c>
      <c r="D59" t="str">
        <f t="shared" si="3"/>
        <v>vis</v>
      </c>
      <c r="E59" s="57">
        <f>VLOOKUP(C59,'Active 1'!C$21:E$959,3,FALSE)</f>
        <v>16679.506746011804</v>
      </c>
      <c r="F59" s="3" t="s">
        <v>102</v>
      </c>
      <c r="G59" t="str">
        <f t="shared" si="4"/>
        <v>53257.3332</v>
      </c>
      <c r="H59" s="19">
        <f t="shared" si="5"/>
        <v>16680</v>
      </c>
      <c r="I59" s="58" t="s">
        <v>679</v>
      </c>
      <c r="J59" s="59" t="s">
        <v>680</v>
      </c>
      <c r="K59" s="58" t="s">
        <v>681</v>
      </c>
      <c r="L59" s="58" t="s">
        <v>682</v>
      </c>
      <c r="M59" s="59" t="s">
        <v>536</v>
      </c>
      <c r="N59" s="59" t="s">
        <v>102</v>
      </c>
      <c r="O59" s="60" t="s">
        <v>584</v>
      </c>
      <c r="P59" s="61" t="s">
        <v>666</v>
      </c>
    </row>
    <row r="60" spans="1:16" ht="12.75" customHeight="1" thickBot="1" x14ac:dyDescent="0.25">
      <c r="A60" s="19" t="str">
        <f t="shared" si="0"/>
        <v>BAVM 178 </v>
      </c>
      <c r="B60" s="3" t="str">
        <f t="shared" si="1"/>
        <v>II</v>
      </c>
      <c r="C60" s="19">
        <f t="shared" si="2"/>
        <v>53600.4516</v>
      </c>
      <c r="D60" t="str">
        <f t="shared" si="3"/>
        <v>vis</v>
      </c>
      <c r="E60" s="57">
        <f>VLOOKUP(C60,'Active 1'!C$21:E$959,3,FALSE)</f>
        <v>16901.991982272164</v>
      </c>
      <c r="F60" s="3" t="s">
        <v>102</v>
      </c>
      <c r="G60" t="str">
        <f t="shared" si="4"/>
        <v>53600.4516</v>
      </c>
      <c r="H60" s="19">
        <f t="shared" si="5"/>
        <v>16902.5</v>
      </c>
      <c r="I60" s="58" t="s">
        <v>692</v>
      </c>
      <c r="J60" s="59" t="s">
        <v>693</v>
      </c>
      <c r="K60" s="58" t="s">
        <v>694</v>
      </c>
      <c r="L60" s="58" t="s">
        <v>695</v>
      </c>
      <c r="M60" s="59" t="s">
        <v>536</v>
      </c>
      <c r="N60" s="59" t="s">
        <v>102</v>
      </c>
      <c r="O60" s="60" t="s">
        <v>584</v>
      </c>
      <c r="P60" s="61" t="s">
        <v>666</v>
      </c>
    </row>
    <row r="61" spans="1:16" ht="12.75" customHeight="1" thickBot="1" x14ac:dyDescent="0.25">
      <c r="A61" s="19" t="str">
        <f t="shared" si="0"/>
        <v>IBVS 5713 </v>
      </c>
      <c r="B61" s="3" t="str">
        <f t="shared" si="1"/>
        <v>I</v>
      </c>
      <c r="C61" s="19">
        <f t="shared" si="2"/>
        <v>53658.306400000001</v>
      </c>
      <c r="D61" t="str">
        <f t="shared" si="3"/>
        <v>vis</v>
      </c>
      <c r="E61" s="57">
        <f>VLOOKUP(C61,'Active 1'!C$21:E$959,3,FALSE)</f>
        <v>16939.506259695921</v>
      </c>
      <c r="F61" s="3" t="s">
        <v>102</v>
      </c>
      <c r="G61" t="str">
        <f t="shared" si="4"/>
        <v>53658.3064</v>
      </c>
      <c r="H61" s="19">
        <f t="shared" si="5"/>
        <v>16940</v>
      </c>
      <c r="I61" s="58" t="s">
        <v>696</v>
      </c>
      <c r="J61" s="59" t="s">
        <v>697</v>
      </c>
      <c r="K61" s="58" t="s">
        <v>698</v>
      </c>
      <c r="L61" s="58" t="s">
        <v>521</v>
      </c>
      <c r="M61" s="59" t="s">
        <v>346</v>
      </c>
      <c r="N61" s="59" t="s">
        <v>347</v>
      </c>
      <c r="O61" s="60" t="s">
        <v>478</v>
      </c>
      <c r="P61" s="61" t="s">
        <v>699</v>
      </c>
    </row>
    <row r="62" spans="1:16" ht="12.75" customHeight="1" thickBot="1" x14ac:dyDescent="0.25">
      <c r="A62" s="19" t="str">
        <f t="shared" si="0"/>
        <v> BBS 133 (=IBVS 5781) </v>
      </c>
      <c r="B62" s="3" t="str">
        <f t="shared" si="1"/>
        <v>I</v>
      </c>
      <c r="C62" s="19">
        <f t="shared" si="2"/>
        <v>54096.289199999999</v>
      </c>
      <c r="D62" t="str">
        <f t="shared" si="3"/>
        <v>vis</v>
      </c>
      <c r="E62" s="57">
        <f>VLOOKUP(C62,'Active 1'!C$21:E$959,3,FALSE)</f>
        <v>17223.503581716468</v>
      </c>
      <c r="F62" s="3" t="s">
        <v>102</v>
      </c>
      <c r="G62" t="str">
        <f t="shared" si="4"/>
        <v>54096.2892</v>
      </c>
      <c r="H62" s="19">
        <f t="shared" si="5"/>
        <v>17224</v>
      </c>
      <c r="I62" s="58" t="s">
        <v>708</v>
      </c>
      <c r="J62" s="59" t="s">
        <v>709</v>
      </c>
      <c r="K62" s="58" t="s">
        <v>710</v>
      </c>
      <c r="L62" s="58" t="s">
        <v>711</v>
      </c>
      <c r="M62" s="59" t="s">
        <v>536</v>
      </c>
      <c r="N62" s="59" t="s">
        <v>102</v>
      </c>
      <c r="O62" s="60" t="s">
        <v>478</v>
      </c>
      <c r="P62" s="60" t="s">
        <v>712</v>
      </c>
    </row>
    <row r="63" spans="1:16" ht="12.75" customHeight="1" thickBot="1" x14ac:dyDescent="0.25">
      <c r="A63" s="19" t="str">
        <f t="shared" si="0"/>
        <v>BAVM 183 </v>
      </c>
      <c r="B63" s="3" t="str">
        <f t="shared" si="1"/>
        <v>II</v>
      </c>
      <c r="C63" s="19">
        <f t="shared" si="2"/>
        <v>54123.262999999999</v>
      </c>
      <c r="D63" t="str">
        <f t="shared" si="3"/>
        <v>vis</v>
      </c>
      <c r="E63" s="57">
        <f>VLOOKUP(C63,'Active 1'!C$21:E$959,3,FALSE)</f>
        <v>17240.993964819907</v>
      </c>
      <c r="F63" s="3" t="s">
        <v>102</v>
      </c>
      <c r="G63" t="str">
        <f t="shared" si="4"/>
        <v>54123.2630</v>
      </c>
      <c r="H63" s="19">
        <f t="shared" si="5"/>
        <v>17241.5</v>
      </c>
      <c r="I63" s="58" t="s">
        <v>713</v>
      </c>
      <c r="J63" s="59" t="s">
        <v>714</v>
      </c>
      <c r="K63" s="58" t="s">
        <v>715</v>
      </c>
      <c r="L63" s="58" t="s">
        <v>716</v>
      </c>
      <c r="M63" s="59" t="s">
        <v>536</v>
      </c>
      <c r="N63" s="59" t="s">
        <v>102</v>
      </c>
      <c r="O63" s="60" t="s">
        <v>717</v>
      </c>
      <c r="P63" s="61" t="s">
        <v>718</v>
      </c>
    </row>
    <row r="64" spans="1:16" ht="12.75" customHeight="1" thickBot="1" x14ac:dyDescent="0.25">
      <c r="A64" s="19" t="str">
        <f t="shared" si="0"/>
        <v>BAVM 183 </v>
      </c>
      <c r="B64" s="3" t="str">
        <f t="shared" si="1"/>
        <v>II</v>
      </c>
      <c r="C64" s="19">
        <f t="shared" si="2"/>
        <v>54126.346400000002</v>
      </c>
      <c r="D64" t="str">
        <f t="shared" si="3"/>
        <v>vis</v>
      </c>
      <c r="E64" s="57">
        <f>VLOOKUP(C64,'Active 1'!C$21:E$959,3,FALSE)</f>
        <v>17242.993306672415</v>
      </c>
      <c r="F64" s="3" t="s">
        <v>102</v>
      </c>
      <c r="G64" t="str">
        <f t="shared" si="4"/>
        <v>54126.3464</v>
      </c>
      <c r="H64" s="19">
        <f t="shared" si="5"/>
        <v>17243.5</v>
      </c>
      <c r="I64" s="58" t="s">
        <v>719</v>
      </c>
      <c r="J64" s="59" t="s">
        <v>720</v>
      </c>
      <c r="K64" s="58" t="s">
        <v>721</v>
      </c>
      <c r="L64" s="58" t="s">
        <v>722</v>
      </c>
      <c r="M64" s="59" t="s">
        <v>536</v>
      </c>
      <c r="N64" s="59" t="s">
        <v>102</v>
      </c>
      <c r="O64" s="60" t="s">
        <v>717</v>
      </c>
      <c r="P64" s="61" t="s">
        <v>718</v>
      </c>
    </row>
    <row r="65" spans="1:16" ht="12.75" customHeight="1" thickBot="1" x14ac:dyDescent="0.25">
      <c r="A65" s="19" t="str">
        <f t="shared" si="0"/>
        <v>IBVS 5893 </v>
      </c>
      <c r="B65" s="3" t="str">
        <f t="shared" si="1"/>
        <v>I</v>
      </c>
      <c r="C65" s="19">
        <f t="shared" si="2"/>
        <v>54298.318500000001</v>
      </c>
      <c r="D65" t="str">
        <f t="shared" si="3"/>
        <v>vis</v>
      </c>
      <c r="E65" s="57">
        <f>VLOOKUP(C65,'Active 1'!C$21:E$959,3,FALSE)</f>
        <v>17354.503657905956</v>
      </c>
      <c r="F65" s="3" t="s">
        <v>102</v>
      </c>
      <c r="G65" t="str">
        <f t="shared" si="4"/>
        <v>54298.3185</v>
      </c>
      <c r="H65" s="19">
        <f t="shared" si="5"/>
        <v>17355</v>
      </c>
      <c r="I65" s="58" t="s">
        <v>732</v>
      </c>
      <c r="J65" s="59" t="s">
        <v>733</v>
      </c>
      <c r="K65" s="58" t="s">
        <v>734</v>
      </c>
      <c r="L65" s="58" t="s">
        <v>356</v>
      </c>
      <c r="M65" s="59" t="s">
        <v>536</v>
      </c>
      <c r="N65" s="59" t="s">
        <v>735</v>
      </c>
      <c r="O65" s="60" t="s">
        <v>736</v>
      </c>
      <c r="P65" s="61" t="s">
        <v>737</v>
      </c>
    </row>
    <row r="66" spans="1:16" ht="13.5" thickBot="1" x14ac:dyDescent="0.25">
      <c r="A66" s="19" t="str">
        <f t="shared" si="0"/>
        <v>IBVS 5893 </v>
      </c>
      <c r="B66" s="3" t="str">
        <f t="shared" si="1"/>
        <v>I</v>
      </c>
      <c r="C66" s="19">
        <f t="shared" si="2"/>
        <v>54338.415000000001</v>
      </c>
      <c r="D66" t="str">
        <f t="shared" si="3"/>
        <v>vis</v>
      </c>
      <c r="E66" s="57">
        <f>VLOOKUP(C66,'Active 1'!C$21:E$959,3,FALSE)</f>
        <v>17380.503077569003</v>
      </c>
      <c r="F66" s="3" t="s">
        <v>102</v>
      </c>
      <c r="G66" t="str">
        <f t="shared" si="4"/>
        <v>54338.4150</v>
      </c>
      <c r="H66" s="19">
        <f t="shared" si="5"/>
        <v>17381</v>
      </c>
      <c r="I66" s="58" t="s">
        <v>742</v>
      </c>
      <c r="J66" s="59" t="s">
        <v>743</v>
      </c>
      <c r="K66" s="58" t="s">
        <v>744</v>
      </c>
      <c r="L66" s="58" t="s">
        <v>745</v>
      </c>
      <c r="M66" s="59" t="s">
        <v>536</v>
      </c>
      <c r="N66" s="59" t="s">
        <v>735</v>
      </c>
      <c r="O66" s="60" t="s">
        <v>736</v>
      </c>
      <c r="P66" s="61" t="s">
        <v>737</v>
      </c>
    </row>
    <row r="67" spans="1:16" ht="26.25" thickBot="1" x14ac:dyDescent="0.25">
      <c r="A67" s="19" t="str">
        <f t="shared" si="0"/>
        <v>JAAVSO 36(2);171 </v>
      </c>
      <c r="B67" s="3" t="str">
        <f t="shared" si="1"/>
        <v>I</v>
      </c>
      <c r="C67" s="19">
        <f t="shared" si="2"/>
        <v>54370.802000000003</v>
      </c>
      <c r="D67" t="str">
        <f t="shared" si="3"/>
        <v>vis</v>
      </c>
      <c r="E67" s="57">
        <f>VLOOKUP(C67,'Active 1'!C$21:E$959,3,FALSE)</f>
        <v>17401.503494179611</v>
      </c>
      <c r="F67" s="3" t="s">
        <v>102</v>
      </c>
      <c r="G67" t="str">
        <f t="shared" si="4"/>
        <v>54370.8020</v>
      </c>
      <c r="H67" s="19">
        <f t="shared" si="5"/>
        <v>17402</v>
      </c>
      <c r="I67" s="58" t="s">
        <v>751</v>
      </c>
      <c r="J67" s="59" t="s">
        <v>752</v>
      </c>
      <c r="K67" s="58" t="s">
        <v>753</v>
      </c>
      <c r="L67" s="58" t="s">
        <v>754</v>
      </c>
      <c r="M67" s="59" t="s">
        <v>536</v>
      </c>
      <c r="N67" s="59" t="s">
        <v>537</v>
      </c>
      <c r="O67" s="60" t="s">
        <v>691</v>
      </c>
      <c r="P67" s="61" t="s">
        <v>755</v>
      </c>
    </row>
    <row r="68" spans="1:16" ht="26.25" thickBot="1" x14ac:dyDescent="0.25">
      <c r="A68" s="19" t="str">
        <f t="shared" si="0"/>
        <v>JAAVSO 36(2);171 </v>
      </c>
      <c r="B68" s="3" t="str">
        <f t="shared" si="1"/>
        <v>II</v>
      </c>
      <c r="C68" s="19">
        <f t="shared" si="2"/>
        <v>54380.811099999999</v>
      </c>
      <c r="D68" t="str">
        <f t="shared" si="3"/>
        <v>vis</v>
      </c>
      <c r="E68" s="57">
        <f>VLOOKUP(C68,'Active 1'!C$21:E$959,3,FALSE)</f>
        <v>17407.993606567208</v>
      </c>
      <c r="F68" s="3" t="s">
        <v>102</v>
      </c>
      <c r="G68" t="str">
        <f t="shared" si="4"/>
        <v>54380.8111</v>
      </c>
      <c r="H68" s="19">
        <f t="shared" si="5"/>
        <v>17408.5</v>
      </c>
      <c r="I68" s="58" t="s">
        <v>756</v>
      </c>
      <c r="J68" s="59" t="s">
        <v>757</v>
      </c>
      <c r="K68" s="58" t="s">
        <v>758</v>
      </c>
      <c r="L68" s="58" t="s">
        <v>759</v>
      </c>
      <c r="M68" s="59" t="s">
        <v>536</v>
      </c>
      <c r="N68" s="59" t="s">
        <v>537</v>
      </c>
      <c r="O68" s="60" t="s">
        <v>387</v>
      </c>
      <c r="P68" s="61" t="s">
        <v>755</v>
      </c>
    </row>
    <row r="69" spans="1:16" ht="13.5" thickBot="1" x14ac:dyDescent="0.25">
      <c r="A69" s="19" t="str">
        <f t="shared" si="0"/>
        <v>OEJV 0094 </v>
      </c>
      <c r="B69" s="3" t="str">
        <f t="shared" si="1"/>
        <v>II</v>
      </c>
      <c r="C69" s="19">
        <f t="shared" si="2"/>
        <v>54433.246899999998</v>
      </c>
      <c r="D69" t="str">
        <f t="shared" si="3"/>
        <v>vis</v>
      </c>
      <c r="E69" s="57">
        <f>VLOOKUP(C69,'Active 1'!C$21:E$959,3,FALSE)</f>
        <v>17441.994089640983</v>
      </c>
      <c r="F69" s="3" t="s">
        <v>102</v>
      </c>
      <c r="G69" t="str">
        <f t="shared" si="4"/>
        <v>54433.2469</v>
      </c>
      <c r="H69" s="19">
        <f t="shared" si="5"/>
        <v>17442.5</v>
      </c>
      <c r="I69" s="58" t="s">
        <v>764</v>
      </c>
      <c r="J69" s="59" t="s">
        <v>765</v>
      </c>
      <c r="K69" s="58" t="s">
        <v>766</v>
      </c>
      <c r="L69" s="58" t="s">
        <v>749</v>
      </c>
      <c r="M69" s="59" t="s">
        <v>536</v>
      </c>
      <c r="N69" s="59" t="s">
        <v>18</v>
      </c>
      <c r="O69" s="60" t="s">
        <v>767</v>
      </c>
      <c r="P69" s="61" t="s">
        <v>768</v>
      </c>
    </row>
    <row r="70" spans="1:16" ht="13.5" thickBot="1" x14ac:dyDescent="0.25">
      <c r="A70" s="19" t="str">
        <f t="shared" si="0"/>
        <v>OEJV 0094 </v>
      </c>
      <c r="B70" s="3" t="str">
        <f t="shared" si="1"/>
        <v>II</v>
      </c>
      <c r="C70" s="19">
        <f t="shared" si="2"/>
        <v>54433.247199999998</v>
      </c>
      <c r="D70" t="str">
        <f t="shared" si="3"/>
        <v>vis</v>
      </c>
      <c r="E70" s="57">
        <f>VLOOKUP(C70,'Active 1'!C$21:E$959,3,FALSE)</f>
        <v>17441.994284167336</v>
      </c>
      <c r="F70" s="3" t="s">
        <v>102</v>
      </c>
      <c r="G70" t="str">
        <f t="shared" si="4"/>
        <v>54433.2472</v>
      </c>
      <c r="H70" s="19">
        <f t="shared" si="5"/>
        <v>17442.5</v>
      </c>
      <c r="I70" s="58" t="s">
        <v>769</v>
      </c>
      <c r="J70" s="59" t="s">
        <v>765</v>
      </c>
      <c r="K70" s="58" t="s">
        <v>766</v>
      </c>
      <c r="L70" s="58" t="s">
        <v>770</v>
      </c>
      <c r="M70" s="59" t="s">
        <v>536</v>
      </c>
      <c r="N70" s="59" t="s">
        <v>102</v>
      </c>
      <c r="O70" s="60" t="s">
        <v>767</v>
      </c>
      <c r="P70" s="61" t="s">
        <v>768</v>
      </c>
    </row>
    <row r="71" spans="1:16" ht="13.5" thickBot="1" x14ac:dyDescent="0.25">
      <c r="A71" s="19" t="str">
        <f t="shared" si="0"/>
        <v>OEJV 0094 </v>
      </c>
      <c r="B71" s="3" t="str">
        <f t="shared" si="1"/>
        <v>II</v>
      </c>
      <c r="C71" s="19">
        <f t="shared" si="2"/>
        <v>54433.247199999998</v>
      </c>
      <c r="D71" t="str">
        <f t="shared" si="3"/>
        <v>vis</v>
      </c>
      <c r="E71" s="57">
        <f>VLOOKUP(C71,'Active 1'!C$21:E$959,3,FALSE)</f>
        <v>17441.994284167336</v>
      </c>
      <c r="F71" s="3" t="s">
        <v>102</v>
      </c>
      <c r="G71" t="str">
        <f t="shared" si="4"/>
        <v>54433.2472</v>
      </c>
      <c r="H71" s="19">
        <f t="shared" si="5"/>
        <v>17442.5</v>
      </c>
      <c r="I71" s="58" t="s">
        <v>769</v>
      </c>
      <c r="J71" s="59" t="s">
        <v>765</v>
      </c>
      <c r="K71" s="58" t="s">
        <v>766</v>
      </c>
      <c r="L71" s="58" t="s">
        <v>770</v>
      </c>
      <c r="M71" s="59" t="s">
        <v>536</v>
      </c>
      <c r="N71" s="59" t="s">
        <v>771</v>
      </c>
      <c r="O71" s="60" t="s">
        <v>767</v>
      </c>
      <c r="P71" s="61" t="s">
        <v>768</v>
      </c>
    </row>
    <row r="72" spans="1:16" ht="13.5" thickBot="1" x14ac:dyDescent="0.25">
      <c r="A72" s="19" t="str">
        <f t="shared" si="0"/>
        <v>IBVS 5933 </v>
      </c>
      <c r="B72" s="3" t="str">
        <f t="shared" si="1"/>
        <v>I</v>
      </c>
      <c r="C72" s="19">
        <f t="shared" si="2"/>
        <v>54614.469700000001</v>
      </c>
      <c r="D72" t="str">
        <f t="shared" si="3"/>
        <v>vis</v>
      </c>
      <c r="E72" s="57">
        <f>VLOOKUP(C72,'Active 1'!C$21:E$959,3,FALSE)</f>
        <v>17559.502790642633</v>
      </c>
      <c r="F72" s="3" t="s">
        <v>102</v>
      </c>
      <c r="G72" t="str">
        <f t="shared" si="4"/>
        <v>54614.4697</v>
      </c>
      <c r="H72" s="19">
        <f t="shared" si="5"/>
        <v>17560</v>
      </c>
      <c r="I72" s="58" t="s">
        <v>772</v>
      </c>
      <c r="J72" s="59" t="s">
        <v>773</v>
      </c>
      <c r="K72" s="58" t="s">
        <v>774</v>
      </c>
      <c r="L72" s="58" t="s">
        <v>362</v>
      </c>
      <c r="M72" s="59" t="s">
        <v>536</v>
      </c>
      <c r="N72" s="59" t="s">
        <v>102</v>
      </c>
      <c r="O72" s="60" t="s">
        <v>775</v>
      </c>
      <c r="P72" s="61" t="s">
        <v>776</v>
      </c>
    </row>
    <row r="73" spans="1:16" ht="13.5" thickBot="1" x14ac:dyDescent="0.25">
      <c r="A73" s="19" t="str">
        <f t="shared" si="0"/>
        <v>IBVS 5933 </v>
      </c>
      <c r="B73" s="3" t="str">
        <f t="shared" si="1"/>
        <v>II</v>
      </c>
      <c r="C73" s="19">
        <f t="shared" si="2"/>
        <v>54644.53</v>
      </c>
      <c r="D73" t="str">
        <f t="shared" si="3"/>
        <v>vis</v>
      </c>
      <c r="E73" s="57">
        <f>VLOOKUP(C73,'Active 1'!C$21:E$959,3,FALSE)</f>
        <v>17578.994525704224</v>
      </c>
      <c r="F73" s="3" t="s">
        <v>102</v>
      </c>
      <c r="G73" t="str">
        <f t="shared" si="4"/>
        <v>54644.5300</v>
      </c>
      <c r="H73" s="19">
        <f t="shared" si="5"/>
        <v>17579.5</v>
      </c>
      <c r="I73" s="58" t="s">
        <v>777</v>
      </c>
      <c r="J73" s="59" t="s">
        <v>778</v>
      </c>
      <c r="K73" s="58" t="s">
        <v>779</v>
      </c>
      <c r="L73" s="58" t="s">
        <v>780</v>
      </c>
      <c r="M73" s="59" t="s">
        <v>536</v>
      </c>
      <c r="N73" s="59" t="s">
        <v>102</v>
      </c>
      <c r="O73" s="60" t="s">
        <v>775</v>
      </c>
      <c r="P73" s="61" t="s">
        <v>776</v>
      </c>
    </row>
    <row r="74" spans="1:16" ht="26.25" thickBot="1" x14ac:dyDescent="0.25">
      <c r="A74" s="19" t="str">
        <f t="shared" si="0"/>
        <v>JAAVSO 36(2);186 </v>
      </c>
      <c r="B74" s="3" t="str">
        <f t="shared" si="1"/>
        <v>I</v>
      </c>
      <c r="C74" s="19">
        <f t="shared" si="2"/>
        <v>54680.785400000001</v>
      </c>
      <c r="D74" t="str">
        <f t="shared" si="3"/>
        <v>vis</v>
      </c>
      <c r="E74" s="57">
        <f>VLOOKUP(C74,'Active 1'!C$21:E$959,3,FALSE)</f>
        <v>17602.503294790098</v>
      </c>
      <c r="F74" s="3" t="s">
        <v>102</v>
      </c>
      <c r="G74" t="str">
        <f t="shared" si="4"/>
        <v>54680.7854</v>
      </c>
      <c r="H74" s="19">
        <f t="shared" si="5"/>
        <v>17603</v>
      </c>
      <c r="I74" s="58" t="s">
        <v>781</v>
      </c>
      <c r="J74" s="59" t="s">
        <v>782</v>
      </c>
      <c r="K74" s="58" t="s">
        <v>783</v>
      </c>
      <c r="L74" s="58" t="s">
        <v>784</v>
      </c>
      <c r="M74" s="59" t="s">
        <v>536</v>
      </c>
      <c r="N74" s="59" t="s">
        <v>590</v>
      </c>
      <c r="O74" s="60" t="s">
        <v>387</v>
      </c>
      <c r="P74" s="61" t="s">
        <v>785</v>
      </c>
    </row>
    <row r="75" spans="1:16" ht="13.5" thickBot="1" x14ac:dyDescent="0.25">
      <c r="A75" s="19" t="str">
        <f t="shared" ref="A75:A138" si="6">P75</f>
        <v>IBVS 5933 </v>
      </c>
      <c r="B75" s="3" t="str">
        <f t="shared" ref="B75:B138" si="7">IF(H75=INT(H75),"I","II")</f>
        <v>II</v>
      </c>
      <c r="C75" s="19">
        <f t="shared" ref="C75:C138" si="8">1*G75</f>
        <v>54746.316400000003</v>
      </c>
      <c r="D75" t="str">
        <f t="shared" ref="D75:D138" si="9">VLOOKUP(F75,I$1:J$5,2,FALSE)</f>
        <v>vis</v>
      </c>
      <c r="E75" s="57">
        <f>VLOOKUP(C75,'Active 1'!C$21:E$959,3,FALSE)</f>
        <v>17644.994982841155</v>
      </c>
      <c r="F75" s="3" t="s">
        <v>102</v>
      </c>
      <c r="G75" t="str">
        <f t="shared" ref="G75:G138" si="10">MID(I75,3,LEN(I75)-3)</f>
        <v>54746.3164</v>
      </c>
      <c r="H75" s="19">
        <f t="shared" ref="H75:H138" si="11">1*K75</f>
        <v>17645.5</v>
      </c>
      <c r="I75" s="58" t="s">
        <v>786</v>
      </c>
      <c r="J75" s="59" t="s">
        <v>787</v>
      </c>
      <c r="K75" s="58" t="s">
        <v>788</v>
      </c>
      <c r="L75" s="58" t="s">
        <v>491</v>
      </c>
      <c r="M75" s="59" t="s">
        <v>536</v>
      </c>
      <c r="N75" s="59" t="s">
        <v>102</v>
      </c>
      <c r="O75" s="60" t="s">
        <v>775</v>
      </c>
      <c r="P75" s="61" t="s">
        <v>776</v>
      </c>
    </row>
    <row r="76" spans="1:16" ht="13.5" thickBot="1" x14ac:dyDescent="0.25">
      <c r="A76" s="19" t="str">
        <f t="shared" si="6"/>
        <v>JAAVSO 37(1);44 </v>
      </c>
      <c r="B76" s="3" t="str">
        <f t="shared" si="7"/>
        <v>II</v>
      </c>
      <c r="C76" s="19">
        <f t="shared" si="8"/>
        <v>54829.5959</v>
      </c>
      <c r="D76" t="str">
        <f t="shared" si="9"/>
        <v>vis</v>
      </c>
      <c r="E76" s="57">
        <f>VLOOKUP(C76,'Active 1'!C$21:E$959,3,FALSE)</f>
        <v>17698.995174125401</v>
      </c>
      <c r="F76" s="3" t="s">
        <v>102</v>
      </c>
      <c r="G76" t="str">
        <f t="shared" si="10"/>
        <v>54829.5959</v>
      </c>
      <c r="H76" s="19">
        <f t="shared" si="11"/>
        <v>17699.5</v>
      </c>
      <c r="I76" s="58" t="s">
        <v>789</v>
      </c>
      <c r="J76" s="59" t="s">
        <v>790</v>
      </c>
      <c r="K76" s="58" t="s">
        <v>791</v>
      </c>
      <c r="L76" s="58" t="s">
        <v>494</v>
      </c>
      <c r="M76" s="59" t="s">
        <v>536</v>
      </c>
      <c r="N76" s="59" t="s">
        <v>537</v>
      </c>
      <c r="O76" s="60" t="s">
        <v>387</v>
      </c>
      <c r="P76" s="61" t="s">
        <v>792</v>
      </c>
    </row>
    <row r="77" spans="1:16" ht="13.5" thickBot="1" x14ac:dyDescent="0.25">
      <c r="A77" s="19" t="str">
        <f t="shared" si="6"/>
        <v>IBVS 5933 </v>
      </c>
      <c r="B77" s="3" t="str">
        <f t="shared" si="7"/>
        <v>I</v>
      </c>
      <c r="C77" s="19">
        <f t="shared" si="8"/>
        <v>55015.441500000001</v>
      </c>
      <c r="D77" t="str">
        <f t="shared" si="9"/>
        <v>vis</v>
      </c>
      <c r="E77" s="57">
        <f>VLOOKUP(C77,'Active 1'!C$21:E$959,3,FALSE)</f>
        <v>17819.501396537107</v>
      </c>
      <c r="F77" s="3" t="s">
        <v>102</v>
      </c>
      <c r="G77" t="str">
        <f t="shared" si="10"/>
        <v>55015.4415</v>
      </c>
      <c r="H77" s="19">
        <f t="shared" si="11"/>
        <v>17820</v>
      </c>
      <c r="I77" s="58" t="s">
        <v>793</v>
      </c>
      <c r="J77" s="59" t="s">
        <v>794</v>
      </c>
      <c r="K77" s="58" t="s">
        <v>795</v>
      </c>
      <c r="L77" s="58" t="s">
        <v>796</v>
      </c>
      <c r="M77" s="59" t="s">
        <v>536</v>
      </c>
      <c r="N77" s="59" t="s">
        <v>102</v>
      </c>
      <c r="O77" s="60" t="s">
        <v>775</v>
      </c>
      <c r="P77" s="61" t="s">
        <v>776</v>
      </c>
    </row>
    <row r="78" spans="1:16" ht="13.5" thickBot="1" x14ac:dyDescent="0.25">
      <c r="A78" s="19" t="str">
        <f t="shared" si="6"/>
        <v>IBVS 5933 </v>
      </c>
      <c r="B78" s="3" t="str">
        <f t="shared" si="7"/>
        <v>II</v>
      </c>
      <c r="C78" s="19">
        <f t="shared" si="8"/>
        <v>55022.373</v>
      </c>
      <c r="D78" t="str">
        <f t="shared" si="9"/>
        <v>vis</v>
      </c>
      <c r="E78" s="57">
        <f>VLOOKUP(C78,'Active 1'!C$21:E$959,3,FALSE)</f>
        <v>17823.995927915017</v>
      </c>
      <c r="F78" s="3" t="s">
        <v>102</v>
      </c>
      <c r="G78" t="str">
        <f t="shared" si="10"/>
        <v>55022.3730</v>
      </c>
      <c r="H78" s="19">
        <f t="shared" si="11"/>
        <v>17824.5</v>
      </c>
      <c r="I78" s="58" t="s">
        <v>797</v>
      </c>
      <c r="J78" s="59" t="s">
        <v>798</v>
      </c>
      <c r="K78" s="58" t="s">
        <v>799</v>
      </c>
      <c r="L78" s="58" t="s">
        <v>800</v>
      </c>
      <c r="M78" s="59" t="s">
        <v>536</v>
      </c>
      <c r="N78" s="59" t="s">
        <v>102</v>
      </c>
      <c r="O78" s="60" t="s">
        <v>775</v>
      </c>
      <c r="P78" s="61" t="s">
        <v>776</v>
      </c>
    </row>
    <row r="79" spans="1:16" ht="13.5" thickBot="1" x14ac:dyDescent="0.25">
      <c r="A79" s="19" t="str">
        <f t="shared" si="6"/>
        <v> JAAVSO 38;120 </v>
      </c>
      <c r="B79" s="3" t="str">
        <f t="shared" si="7"/>
        <v>II</v>
      </c>
      <c r="C79" s="19">
        <f t="shared" si="8"/>
        <v>55088.688099999999</v>
      </c>
      <c r="D79" t="str">
        <f t="shared" si="9"/>
        <v>vis</v>
      </c>
      <c r="E79" s="57">
        <f>VLOOKUP(C79,'Active 1'!C$21:E$959,3,FALSE)</f>
        <v>17866.996043009774</v>
      </c>
      <c r="F79" s="3" t="s">
        <v>102</v>
      </c>
      <c r="G79" t="str">
        <f t="shared" si="10"/>
        <v>55088.6881</v>
      </c>
      <c r="H79" s="19">
        <f t="shared" si="11"/>
        <v>17867.5</v>
      </c>
      <c r="I79" s="58" t="s">
        <v>801</v>
      </c>
      <c r="J79" s="59" t="s">
        <v>802</v>
      </c>
      <c r="K79" s="58" t="s">
        <v>803</v>
      </c>
      <c r="L79" s="58" t="s">
        <v>804</v>
      </c>
      <c r="M79" s="59" t="s">
        <v>536</v>
      </c>
      <c r="N79" s="59" t="s">
        <v>537</v>
      </c>
      <c r="O79" s="60" t="s">
        <v>805</v>
      </c>
      <c r="P79" s="60" t="s">
        <v>806</v>
      </c>
    </row>
    <row r="80" spans="1:16" ht="13.5" thickBot="1" x14ac:dyDescent="0.25">
      <c r="A80" s="19" t="str">
        <f t="shared" si="6"/>
        <v> JAAVSO 38;120 </v>
      </c>
      <c r="B80" s="3" t="str">
        <f t="shared" si="7"/>
        <v>II</v>
      </c>
      <c r="C80" s="19">
        <f t="shared" si="8"/>
        <v>55105.653599999998</v>
      </c>
      <c r="D80" t="str">
        <f t="shared" si="9"/>
        <v>vis</v>
      </c>
      <c r="E80" s="57">
        <f>VLOOKUP(C80,'Active 1'!C$21:E$959,3,FALSE)</f>
        <v>17877.996832462555</v>
      </c>
      <c r="F80" s="3" t="s">
        <v>102</v>
      </c>
      <c r="G80" t="str">
        <f t="shared" si="10"/>
        <v>55105.6536</v>
      </c>
      <c r="H80" s="19">
        <f t="shared" si="11"/>
        <v>17878.5</v>
      </c>
      <c r="I80" s="58" t="s">
        <v>807</v>
      </c>
      <c r="J80" s="59" t="s">
        <v>808</v>
      </c>
      <c r="K80" s="58" t="s">
        <v>809</v>
      </c>
      <c r="L80" s="58" t="s">
        <v>810</v>
      </c>
      <c r="M80" s="59" t="s">
        <v>536</v>
      </c>
      <c r="N80" s="59" t="s">
        <v>537</v>
      </c>
      <c r="O80" s="60" t="s">
        <v>387</v>
      </c>
      <c r="P80" s="60" t="s">
        <v>806</v>
      </c>
    </row>
    <row r="81" spans="1:16" ht="13.5" thickBot="1" x14ac:dyDescent="0.25">
      <c r="A81" s="19" t="str">
        <f t="shared" si="6"/>
        <v> JAAVSO 38;120 </v>
      </c>
      <c r="B81" s="3" t="str">
        <f t="shared" si="7"/>
        <v>I</v>
      </c>
      <c r="C81" s="19">
        <f t="shared" si="8"/>
        <v>55112.600200000001</v>
      </c>
      <c r="D81" t="str">
        <f t="shared" si="9"/>
        <v>vis</v>
      </c>
      <c r="E81" s="57">
        <f>VLOOKUP(C81,'Active 1'!C$21:E$959,3,FALSE)</f>
        <v>17882.50115500022</v>
      </c>
      <c r="F81" s="3" t="s">
        <v>102</v>
      </c>
      <c r="G81" t="str">
        <f t="shared" si="10"/>
        <v>55112.6002</v>
      </c>
      <c r="H81" s="19">
        <f t="shared" si="11"/>
        <v>17883</v>
      </c>
      <c r="I81" s="58" t="s">
        <v>811</v>
      </c>
      <c r="J81" s="59" t="s">
        <v>812</v>
      </c>
      <c r="K81" s="58" t="s">
        <v>813</v>
      </c>
      <c r="L81" s="58" t="s">
        <v>814</v>
      </c>
      <c r="M81" s="59" t="s">
        <v>536</v>
      </c>
      <c r="N81" s="59" t="s">
        <v>537</v>
      </c>
      <c r="O81" s="60" t="s">
        <v>387</v>
      </c>
      <c r="P81" s="60" t="s">
        <v>806</v>
      </c>
    </row>
    <row r="82" spans="1:16" ht="13.5" thickBot="1" x14ac:dyDescent="0.25">
      <c r="A82" s="19" t="str">
        <f t="shared" si="6"/>
        <v>IBVS 5920 </v>
      </c>
      <c r="B82" s="3" t="str">
        <f t="shared" si="7"/>
        <v>I</v>
      </c>
      <c r="C82" s="19">
        <f t="shared" si="8"/>
        <v>55135.7336</v>
      </c>
      <c r="D82" t="str">
        <f t="shared" si="9"/>
        <v>vis</v>
      </c>
      <c r="E82" s="57">
        <f>VLOOKUP(C82,'Active 1'!C$21:E$959,3,FALSE)</f>
        <v>17897.501341421306</v>
      </c>
      <c r="F82" s="3" t="s">
        <v>102</v>
      </c>
      <c r="G82" t="str">
        <f t="shared" si="10"/>
        <v>55135.7336</v>
      </c>
      <c r="H82" s="19">
        <f t="shared" si="11"/>
        <v>17898</v>
      </c>
      <c r="I82" s="58" t="s">
        <v>825</v>
      </c>
      <c r="J82" s="59" t="s">
        <v>826</v>
      </c>
      <c r="K82" s="58" t="s">
        <v>827</v>
      </c>
      <c r="L82" s="58" t="s">
        <v>828</v>
      </c>
      <c r="M82" s="59" t="s">
        <v>536</v>
      </c>
      <c r="N82" s="59" t="s">
        <v>102</v>
      </c>
      <c r="O82" s="60" t="s">
        <v>478</v>
      </c>
      <c r="P82" s="61" t="s">
        <v>829</v>
      </c>
    </row>
    <row r="83" spans="1:16" ht="13.5" thickBot="1" x14ac:dyDescent="0.25">
      <c r="A83" s="19" t="str">
        <f t="shared" si="6"/>
        <v> JAAVSO 39;177 </v>
      </c>
      <c r="B83" s="3" t="str">
        <f t="shared" si="7"/>
        <v>II</v>
      </c>
      <c r="C83" s="19">
        <f t="shared" si="8"/>
        <v>55486.580099999999</v>
      </c>
      <c r="D83" t="str">
        <f t="shared" si="9"/>
        <v>vis</v>
      </c>
      <c r="E83" s="57">
        <f>VLOOKUP(C83,'Active 1'!C$21:E$959,3,FALSE)</f>
        <v>18124.997641367972</v>
      </c>
      <c r="F83" s="3" t="s">
        <v>102</v>
      </c>
      <c r="G83" t="str">
        <f t="shared" si="10"/>
        <v>55486.5801</v>
      </c>
      <c r="H83" s="19">
        <f t="shared" si="11"/>
        <v>18125.5</v>
      </c>
      <c r="I83" s="58" t="s">
        <v>836</v>
      </c>
      <c r="J83" s="59" t="s">
        <v>837</v>
      </c>
      <c r="K83" s="58" t="s">
        <v>838</v>
      </c>
      <c r="L83" s="58" t="s">
        <v>839</v>
      </c>
      <c r="M83" s="59" t="s">
        <v>536</v>
      </c>
      <c r="N83" s="59" t="s">
        <v>102</v>
      </c>
      <c r="O83" s="60" t="s">
        <v>387</v>
      </c>
      <c r="P83" s="60" t="s">
        <v>840</v>
      </c>
    </row>
    <row r="84" spans="1:16" ht="13.5" thickBot="1" x14ac:dyDescent="0.25">
      <c r="A84" s="19" t="str">
        <f t="shared" si="6"/>
        <v> JAAVSO 40;975 </v>
      </c>
      <c r="B84" s="3" t="str">
        <f t="shared" si="7"/>
        <v>II</v>
      </c>
      <c r="C84" s="19">
        <f t="shared" si="8"/>
        <v>55751.841500000002</v>
      </c>
      <c r="D84" t="str">
        <f t="shared" si="9"/>
        <v>vis</v>
      </c>
      <c r="E84" s="57">
        <f>VLOOKUP(C84,'Active 1'!C$21:E$959,3,FALSE)</f>
        <v>18296.998750168186</v>
      </c>
      <c r="F84" s="3" t="s">
        <v>102</v>
      </c>
      <c r="G84" t="str">
        <f t="shared" si="10"/>
        <v>55751.8415</v>
      </c>
      <c r="H84" s="19">
        <f t="shared" si="11"/>
        <v>18297.5</v>
      </c>
      <c r="I84" s="58" t="s">
        <v>841</v>
      </c>
      <c r="J84" s="59" t="s">
        <v>842</v>
      </c>
      <c r="K84" s="58" t="s">
        <v>843</v>
      </c>
      <c r="L84" s="58" t="s">
        <v>844</v>
      </c>
      <c r="M84" s="59" t="s">
        <v>536</v>
      </c>
      <c r="N84" s="59" t="s">
        <v>102</v>
      </c>
      <c r="O84" s="60" t="s">
        <v>845</v>
      </c>
      <c r="P84" s="60" t="s">
        <v>846</v>
      </c>
    </row>
    <row r="85" spans="1:16" ht="13.5" thickBot="1" x14ac:dyDescent="0.25">
      <c r="A85" s="19" t="str">
        <f t="shared" si="6"/>
        <v> JAAVSO 40;975 </v>
      </c>
      <c r="B85" s="3" t="str">
        <f t="shared" si="7"/>
        <v>I</v>
      </c>
      <c r="C85" s="19">
        <f t="shared" si="8"/>
        <v>55775.744700000003</v>
      </c>
      <c r="D85" t="str">
        <f t="shared" si="9"/>
        <v>vis</v>
      </c>
      <c r="E85" s="57">
        <f>VLOOKUP(C85,'Active 1'!C$21:E$959,3,FALSE)</f>
        <v>18312.498091210167</v>
      </c>
      <c r="F85" s="3" t="s">
        <v>102</v>
      </c>
      <c r="G85" t="str">
        <f t="shared" si="10"/>
        <v>55775.7447</v>
      </c>
      <c r="H85" s="19">
        <f t="shared" si="11"/>
        <v>18313</v>
      </c>
      <c r="I85" s="58" t="s">
        <v>847</v>
      </c>
      <c r="J85" s="59" t="s">
        <v>848</v>
      </c>
      <c r="K85" s="58" t="s">
        <v>849</v>
      </c>
      <c r="L85" s="58" t="s">
        <v>850</v>
      </c>
      <c r="M85" s="59" t="s">
        <v>536</v>
      </c>
      <c r="N85" s="59" t="s">
        <v>102</v>
      </c>
      <c r="O85" s="60" t="s">
        <v>805</v>
      </c>
      <c r="P85" s="60" t="s">
        <v>846</v>
      </c>
    </row>
    <row r="86" spans="1:16" ht="13.5" thickBot="1" x14ac:dyDescent="0.25">
      <c r="A86" s="19" t="str">
        <f t="shared" si="6"/>
        <v>OEJV 0160 </v>
      </c>
      <c r="B86" s="3" t="str">
        <f t="shared" si="7"/>
        <v>I</v>
      </c>
      <c r="C86" s="19">
        <f t="shared" si="8"/>
        <v>55820.467830000001</v>
      </c>
      <c r="D86" t="str">
        <f t="shared" si="9"/>
        <v>vis</v>
      </c>
      <c r="E86" s="57">
        <f>VLOOKUP(C86,'Active 1'!C$21:E$959,3,FALSE)</f>
        <v>18341.497515736373</v>
      </c>
      <c r="F86" s="3" t="s">
        <v>102</v>
      </c>
      <c r="G86" t="str">
        <f t="shared" si="10"/>
        <v>55820.46783</v>
      </c>
      <c r="H86" s="19">
        <f t="shared" si="11"/>
        <v>18342</v>
      </c>
      <c r="I86" s="58" t="s">
        <v>851</v>
      </c>
      <c r="J86" s="59" t="s">
        <v>852</v>
      </c>
      <c r="K86" s="58" t="s">
        <v>853</v>
      </c>
      <c r="L86" s="58" t="s">
        <v>854</v>
      </c>
      <c r="M86" s="59" t="s">
        <v>536</v>
      </c>
      <c r="N86" s="59" t="s">
        <v>94</v>
      </c>
      <c r="O86" s="60" t="s">
        <v>855</v>
      </c>
      <c r="P86" s="61" t="s">
        <v>856</v>
      </c>
    </row>
    <row r="87" spans="1:16" ht="13.5" thickBot="1" x14ac:dyDescent="0.25">
      <c r="A87" s="19" t="str">
        <f t="shared" si="6"/>
        <v>IBVS 6011 </v>
      </c>
      <c r="B87" s="3" t="str">
        <f t="shared" si="7"/>
        <v>I</v>
      </c>
      <c r="C87" s="19">
        <f t="shared" si="8"/>
        <v>55846.685899999997</v>
      </c>
      <c r="D87" t="str">
        <f t="shared" si="9"/>
        <v>vis</v>
      </c>
      <c r="E87" s="57">
        <f>VLOOKUP(C87,'Active 1'!C$21:E$959,3,FALSE)</f>
        <v>18358.497867504855</v>
      </c>
      <c r="F87" s="3" t="s">
        <v>102</v>
      </c>
      <c r="G87" t="str">
        <f t="shared" si="10"/>
        <v>55846.6859</v>
      </c>
      <c r="H87" s="19">
        <f t="shared" si="11"/>
        <v>18359</v>
      </c>
      <c r="I87" s="58" t="s">
        <v>857</v>
      </c>
      <c r="J87" s="59" t="s">
        <v>858</v>
      </c>
      <c r="K87" s="58" t="s">
        <v>859</v>
      </c>
      <c r="L87" s="58" t="s">
        <v>860</v>
      </c>
      <c r="M87" s="59" t="s">
        <v>536</v>
      </c>
      <c r="N87" s="59" t="s">
        <v>102</v>
      </c>
      <c r="O87" s="60" t="s">
        <v>478</v>
      </c>
      <c r="P87" s="61" t="s">
        <v>861</v>
      </c>
    </row>
    <row r="88" spans="1:16" ht="13.5" thickBot="1" x14ac:dyDescent="0.25">
      <c r="A88" s="19" t="str">
        <f t="shared" si="6"/>
        <v>IBVS 6011 </v>
      </c>
      <c r="B88" s="3" t="str">
        <f t="shared" si="7"/>
        <v>II</v>
      </c>
      <c r="C88" s="19">
        <f t="shared" si="8"/>
        <v>55853.6345</v>
      </c>
      <c r="D88" t="str">
        <f t="shared" si="9"/>
        <v>vis</v>
      </c>
      <c r="E88" s="57">
        <f>VLOOKUP(C88,'Active 1'!C$21:E$959,3,FALSE)</f>
        <v>18363.003486884871</v>
      </c>
      <c r="F88" s="3" t="s">
        <v>102</v>
      </c>
      <c r="G88" t="str">
        <f t="shared" si="10"/>
        <v>55853.6345</v>
      </c>
      <c r="H88" s="19">
        <f t="shared" si="11"/>
        <v>18363.5</v>
      </c>
      <c r="I88" s="58" t="s">
        <v>862</v>
      </c>
      <c r="J88" s="59" t="s">
        <v>863</v>
      </c>
      <c r="K88" s="58" t="s">
        <v>864</v>
      </c>
      <c r="L88" s="58" t="s">
        <v>447</v>
      </c>
      <c r="M88" s="59" t="s">
        <v>536</v>
      </c>
      <c r="N88" s="59" t="s">
        <v>102</v>
      </c>
      <c r="O88" s="60" t="s">
        <v>478</v>
      </c>
      <c r="P88" s="61" t="s">
        <v>861</v>
      </c>
    </row>
    <row r="89" spans="1:16" ht="13.5" thickBot="1" x14ac:dyDescent="0.25">
      <c r="A89" s="19" t="str">
        <f t="shared" si="6"/>
        <v>OEJV 0160 </v>
      </c>
      <c r="B89" s="3" t="str">
        <f t="shared" si="7"/>
        <v>II</v>
      </c>
      <c r="C89" s="19">
        <f t="shared" si="8"/>
        <v>55867.506529999999</v>
      </c>
      <c r="D89" t="str">
        <f t="shared" si="9"/>
        <v>vis</v>
      </c>
      <c r="E89" s="57">
        <f>VLOOKUP(C89,'Active 1'!C$21:E$959,3,FALSE)</f>
        <v>18371.998404883907</v>
      </c>
      <c r="F89" s="3" t="s">
        <v>102</v>
      </c>
      <c r="G89" t="str">
        <f t="shared" si="10"/>
        <v>55867.50653</v>
      </c>
      <c r="H89" s="19">
        <f t="shared" si="11"/>
        <v>18372.5</v>
      </c>
      <c r="I89" s="58" t="s">
        <v>870</v>
      </c>
      <c r="J89" s="59" t="s">
        <v>871</v>
      </c>
      <c r="K89" s="58" t="s">
        <v>872</v>
      </c>
      <c r="L89" s="58" t="s">
        <v>873</v>
      </c>
      <c r="M89" s="59" t="s">
        <v>536</v>
      </c>
      <c r="N89" s="59" t="s">
        <v>771</v>
      </c>
      <c r="O89" s="60" t="s">
        <v>767</v>
      </c>
      <c r="P89" s="61" t="s">
        <v>856</v>
      </c>
    </row>
    <row r="90" spans="1:16" ht="13.5" thickBot="1" x14ac:dyDescent="0.25">
      <c r="A90" s="19" t="str">
        <f t="shared" si="6"/>
        <v>OEJV 0160 </v>
      </c>
      <c r="B90" s="3" t="str">
        <f t="shared" si="7"/>
        <v>II</v>
      </c>
      <c r="C90" s="19">
        <f t="shared" si="8"/>
        <v>55867.506730000001</v>
      </c>
      <c r="D90" t="str">
        <f t="shared" si="9"/>
        <v>vis</v>
      </c>
      <c r="E90" s="57">
        <f>VLOOKUP(C90,'Active 1'!C$21:E$959,3,FALSE)</f>
        <v>18371.998534568145</v>
      </c>
      <c r="F90" s="3" t="s">
        <v>102</v>
      </c>
      <c r="G90" t="str">
        <f t="shared" si="10"/>
        <v>55867.50673</v>
      </c>
      <c r="H90" s="19">
        <f t="shared" si="11"/>
        <v>18372.5</v>
      </c>
      <c r="I90" s="58" t="s">
        <v>874</v>
      </c>
      <c r="J90" s="59" t="s">
        <v>871</v>
      </c>
      <c r="K90" s="58" t="s">
        <v>872</v>
      </c>
      <c r="L90" s="58" t="s">
        <v>875</v>
      </c>
      <c r="M90" s="59" t="s">
        <v>536</v>
      </c>
      <c r="N90" s="59" t="s">
        <v>18</v>
      </c>
      <c r="O90" s="60" t="s">
        <v>767</v>
      </c>
      <c r="P90" s="61" t="s">
        <v>856</v>
      </c>
    </row>
    <row r="91" spans="1:16" ht="13.5" thickBot="1" x14ac:dyDescent="0.25">
      <c r="A91" s="19" t="str">
        <f t="shared" si="6"/>
        <v>OEJV 0160 </v>
      </c>
      <c r="B91" s="3" t="str">
        <f t="shared" si="7"/>
        <v>II</v>
      </c>
      <c r="C91" s="19">
        <f t="shared" si="8"/>
        <v>55867.506930000003</v>
      </c>
      <c r="D91" t="str">
        <f t="shared" si="9"/>
        <v>vis</v>
      </c>
      <c r="E91" s="57">
        <f>VLOOKUP(C91,'Active 1'!C$21:E$959,3,FALSE)</f>
        <v>18371.99866425238</v>
      </c>
      <c r="F91" s="3" t="s">
        <v>102</v>
      </c>
      <c r="G91" t="str">
        <f t="shared" si="10"/>
        <v>55867.50693</v>
      </c>
      <c r="H91" s="19">
        <f t="shared" si="11"/>
        <v>18372.5</v>
      </c>
      <c r="I91" s="58" t="s">
        <v>876</v>
      </c>
      <c r="J91" s="59" t="s">
        <v>871</v>
      </c>
      <c r="K91" s="58" t="s">
        <v>872</v>
      </c>
      <c r="L91" s="58" t="s">
        <v>877</v>
      </c>
      <c r="M91" s="59" t="s">
        <v>536</v>
      </c>
      <c r="N91" s="59" t="s">
        <v>102</v>
      </c>
      <c r="O91" s="60" t="s">
        <v>767</v>
      </c>
      <c r="P91" s="61" t="s">
        <v>856</v>
      </c>
    </row>
    <row r="92" spans="1:16" ht="13.5" thickBot="1" x14ac:dyDescent="0.25">
      <c r="A92" s="19" t="str">
        <f t="shared" si="6"/>
        <v>OEJV 0160 </v>
      </c>
      <c r="B92" s="3" t="str">
        <f t="shared" si="7"/>
        <v>II</v>
      </c>
      <c r="C92" s="19">
        <f t="shared" si="8"/>
        <v>55867.507279999998</v>
      </c>
      <c r="D92" t="str">
        <f t="shared" si="9"/>
        <v>vis</v>
      </c>
      <c r="E92" s="57">
        <f>VLOOKUP(C92,'Active 1'!C$21:E$959,3,FALSE)</f>
        <v>18371.99889119979</v>
      </c>
      <c r="F92" s="3" t="s">
        <v>102</v>
      </c>
      <c r="G92" t="str">
        <f t="shared" si="10"/>
        <v>55867.50728</v>
      </c>
      <c r="H92" s="19">
        <f t="shared" si="11"/>
        <v>18372.5</v>
      </c>
      <c r="I92" s="58" t="s">
        <v>878</v>
      </c>
      <c r="J92" s="59" t="s">
        <v>879</v>
      </c>
      <c r="K92" s="58" t="s">
        <v>872</v>
      </c>
      <c r="L92" s="58" t="s">
        <v>880</v>
      </c>
      <c r="M92" s="59" t="s">
        <v>536</v>
      </c>
      <c r="N92" s="59" t="s">
        <v>102</v>
      </c>
      <c r="O92" s="60" t="s">
        <v>881</v>
      </c>
      <c r="P92" s="61" t="s">
        <v>856</v>
      </c>
    </row>
    <row r="93" spans="1:16" ht="13.5" thickBot="1" x14ac:dyDescent="0.25">
      <c r="A93" s="19" t="str">
        <f t="shared" si="6"/>
        <v>OEJV 0160 </v>
      </c>
      <c r="B93" s="3" t="str">
        <f t="shared" si="7"/>
        <v>II</v>
      </c>
      <c r="C93" s="19">
        <f t="shared" si="8"/>
        <v>55867.507279999998</v>
      </c>
      <c r="D93" t="str">
        <f t="shared" si="9"/>
        <v>vis</v>
      </c>
      <c r="E93" s="57">
        <f>VLOOKUP(C93,'Active 1'!C$21:E$959,3,FALSE)</f>
        <v>18371.99889119979</v>
      </c>
      <c r="F93" s="3" t="s">
        <v>102</v>
      </c>
      <c r="G93" t="str">
        <f t="shared" si="10"/>
        <v>55867.50728</v>
      </c>
      <c r="H93" s="19">
        <f t="shared" si="11"/>
        <v>18372.5</v>
      </c>
      <c r="I93" s="58" t="s">
        <v>878</v>
      </c>
      <c r="J93" s="59" t="s">
        <v>879</v>
      </c>
      <c r="K93" s="58" t="s">
        <v>872</v>
      </c>
      <c r="L93" s="58" t="s">
        <v>880</v>
      </c>
      <c r="M93" s="59" t="s">
        <v>536</v>
      </c>
      <c r="N93" s="59" t="s">
        <v>771</v>
      </c>
      <c r="O93" s="60" t="s">
        <v>881</v>
      </c>
      <c r="P93" s="61" t="s">
        <v>856</v>
      </c>
    </row>
    <row r="94" spans="1:16" ht="13.5" thickBot="1" x14ac:dyDescent="0.25">
      <c r="A94" s="19" t="str">
        <f t="shared" si="6"/>
        <v> JAAVSO 41;122 </v>
      </c>
      <c r="B94" s="3" t="str">
        <f t="shared" si="7"/>
        <v>I</v>
      </c>
      <c r="C94" s="19">
        <f t="shared" si="8"/>
        <v>56173.632700000002</v>
      </c>
      <c r="D94" t="str">
        <f t="shared" si="9"/>
        <v>vis</v>
      </c>
      <c r="E94" s="57">
        <f>VLOOKUP(C94,'Active 1'!C$21:E$959,3,FALSE)</f>
        <v>18570.49709588366</v>
      </c>
      <c r="F94" s="3" t="s">
        <v>102</v>
      </c>
      <c r="G94" t="str">
        <f t="shared" si="10"/>
        <v>56173.6327</v>
      </c>
      <c r="H94" s="19">
        <f t="shared" si="11"/>
        <v>18571</v>
      </c>
      <c r="I94" s="58" t="s">
        <v>886</v>
      </c>
      <c r="J94" s="59" t="s">
        <v>887</v>
      </c>
      <c r="K94" s="58" t="s">
        <v>888</v>
      </c>
      <c r="L94" s="58" t="s">
        <v>889</v>
      </c>
      <c r="M94" s="59" t="s">
        <v>536</v>
      </c>
      <c r="N94" s="59" t="s">
        <v>102</v>
      </c>
      <c r="O94" s="60" t="s">
        <v>387</v>
      </c>
      <c r="P94" s="60" t="s">
        <v>890</v>
      </c>
    </row>
    <row r="95" spans="1:16" ht="13.5" thickBot="1" x14ac:dyDescent="0.25">
      <c r="A95" s="19" t="str">
        <f t="shared" si="6"/>
        <v>IBVS 6042 </v>
      </c>
      <c r="B95" s="3" t="str">
        <f t="shared" si="7"/>
        <v>II</v>
      </c>
      <c r="C95" s="19">
        <f t="shared" si="8"/>
        <v>56203.709499999997</v>
      </c>
      <c r="D95" t="str">
        <f t="shared" si="9"/>
        <v>vis</v>
      </c>
      <c r="E95" s="57">
        <f>VLOOKUP(C95,'Active 1'!C$21:E$959,3,FALSE)</f>
        <v>18589.999529894645</v>
      </c>
      <c r="F95" s="3" t="s">
        <v>102</v>
      </c>
      <c r="G95" t="str">
        <f t="shared" si="10"/>
        <v>56203.7095</v>
      </c>
      <c r="H95" s="19">
        <f t="shared" si="11"/>
        <v>18590.5</v>
      </c>
      <c r="I95" s="58" t="s">
        <v>891</v>
      </c>
      <c r="J95" s="59" t="s">
        <v>892</v>
      </c>
      <c r="K95" s="58" t="s">
        <v>893</v>
      </c>
      <c r="L95" s="58" t="s">
        <v>894</v>
      </c>
      <c r="M95" s="59" t="s">
        <v>536</v>
      </c>
      <c r="N95" s="59" t="s">
        <v>102</v>
      </c>
      <c r="O95" s="60" t="s">
        <v>478</v>
      </c>
      <c r="P95" s="61" t="s">
        <v>895</v>
      </c>
    </row>
    <row r="96" spans="1:16" ht="13.5" thickBot="1" x14ac:dyDescent="0.25">
      <c r="A96" s="19" t="str">
        <f t="shared" si="6"/>
        <v>IBVS 6042 </v>
      </c>
      <c r="B96" s="3" t="str">
        <f t="shared" si="7"/>
        <v>I</v>
      </c>
      <c r="C96" s="19">
        <f t="shared" si="8"/>
        <v>56230.695699999997</v>
      </c>
      <c r="D96" t="str">
        <f t="shared" si="9"/>
        <v>vis</v>
      </c>
      <c r="E96" s="57">
        <f>VLOOKUP(C96,'Active 1'!C$21:E$959,3,FALSE)</f>
        <v>18607.497953420661</v>
      </c>
      <c r="F96" s="3" t="s">
        <v>102</v>
      </c>
      <c r="G96" t="str">
        <f t="shared" si="10"/>
        <v>56230.6957</v>
      </c>
      <c r="H96" s="19">
        <f t="shared" si="11"/>
        <v>18608</v>
      </c>
      <c r="I96" s="58" t="s">
        <v>896</v>
      </c>
      <c r="J96" s="59" t="s">
        <v>897</v>
      </c>
      <c r="K96" s="58" t="s">
        <v>898</v>
      </c>
      <c r="L96" s="58" t="s">
        <v>899</v>
      </c>
      <c r="M96" s="59" t="s">
        <v>536</v>
      </c>
      <c r="N96" s="59" t="s">
        <v>102</v>
      </c>
      <c r="O96" s="60" t="s">
        <v>478</v>
      </c>
      <c r="P96" s="61" t="s">
        <v>895</v>
      </c>
    </row>
    <row r="97" spans="1:16" ht="13.5" thickBot="1" x14ac:dyDescent="0.25">
      <c r="A97" s="19" t="str">
        <f t="shared" si="6"/>
        <v>OEJV 0160 </v>
      </c>
      <c r="B97" s="3" t="str">
        <f t="shared" si="7"/>
        <v>I</v>
      </c>
      <c r="C97" s="19">
        <f t="shared" si="8"/>
        <v>56232.235139999997</v>
      </c>
      <c r="D97" t="str">
        <f t="shared" si="9"/>
        <v>vis</v>
      </c>
      <c r="E97" s="57">
        <f>VLOOKUP(C97,'Active 1'!C$21:E$959,3,FALSE)</f>
        <v>18608.496158915059</v>
      </c>
      <c r="F97" s="3" t="s">
        <v>102</v>
      </c>
      <c r="G97" t="str">
        <f t="shared" si="10"/>
        <v>56232.23514</v>
      </c>
      <c r="H97" s="19">
        <f t="shared" si="11"/>
        <v>18609</v>
      </c>
      <c r="I97" s="58" t="s">
        <v>900</v>
      </c>
      <c r="J97" s="59" t="s">
        <v>901</v>
      </c>
      <c r="K97" s="58" t="s">
        <v>902</v>
      </c>
      <c r="L97" s="58" t="s">
        <v>903</v>
      </c>
      <c r="M97" s="59" t="s">
        <v>536</v>
      </c>
      <c r="N97" s="59" t="s">
        <v>102</v>
      </c>
      <c r="O97" s="60" t="s">
        <v>767</v>
      </c>
      <c r="P97" s="61" t="s">
        <v>856</v>
      </c>
    </row>
    <row r="98" spans="1:16" ht="13.5" thickBot="1" x14ac:dyDescent="0.25">
      <c r="A98" s="19" t="str">
        <f t="shared" si="6"/>
        <v>OEJV 0160 </v>
      </c>
      <c r="B98" s="3" t="str">
        <f t="shared" si="7"/>
        <v>I</v>
      </c>
      <c r="C98" s="19">
        <f t="shared" si="8"/>
        <v>56232.235480000003</v>
      </c>
      <c r="D98" t="str">
        <f t="shared" si="9"/>
        <v>vis</v>
      </c>
      <c r="E98" s="57">
        <f>VLOOKUP(C98,'Active 1'!C$21:E$959,3,FALSE)</f>
        <v>18608.496379378263</v>
      </c>
      <c r="F98" s="3" t="s">
        <v>102</v>
      </c>
      <c r="G98" t="str">
        <f t="shared" si="10"/>
        <v>56232.23548</v>
      </c>
      <c r="H98" s="19">
        <f t="shared" si="11"/>
        <v>18609</v>
      </c>
      <c r="I98" s="58" t="s">
        <v>904</v>
      </c>
      <c r="J98" s="59" t="s">
        <v>905</v>
      </c>
      <c r="K98" s="58" t="s">
        <v>902</v>
      </c>
      <c r="L98" s="58" t="s">
        <v>906</v>
      </c>
      <c r="M98" s="59" t="s">
        <v>536</v>
      </c>
      <c r="N98" s="59" t="s">
        <v>771</v>
      </c>
      <c r="O98" s="60" t="s">
        <v>767</v>
      </c>
      <c r="P98" s="61" t="s">
        <v>856</v>
      </c>
    </row>
    <row r="99" spans="1:16" ht="13.5" thickBot="1" x14ac:dyDescent="0.25">
      <c r="A99" s="19" t="str">
        <f t="shared" si="6"/>
        <v>OEJV 0160 </v>
      </c>
      <c r="B99" s="3" t="str">
        <f t="shared" si="7"/>
        <v>I</v>
      </c>
      <c r="C99" s="19">
        <f t="shared" si="8"/>
        <v>56232.235659999998</v>
      </c>
      <c r="D99" t="str">
        <f t="shared" si="9"/>
        <v>vis</v>
      </c>
      <c r="E99" s="57">
        <f>VLOOKUP(C99,'Active 1'!C$21:E$959,3,FALSE)</f>
        <v>18608.496496094071</v>
      </c>
      <c r="F99" s="3" t="s">
        <v>102</v>
      </c>
      <c r="G99" t="str">
        <f t="shared" si="10"/>
        <v>56232.23566</v>
      </c>
      <c r="H99" s="19">
        <f t="shared" si="11"/>
        <v>18609</v>
      </c>
      <c r="I99" s="58" t="s">
        <v>907</v>
      </c>
      <c r="J99" s="59" t="s">
        <v>905</v>
      </c>
      <c r="K99" s="58" t="s">
        <v>902</v>
      </c>
      <c r="L99" s="58" t="s">
        <v>908</v>
      </c>
      <c r="M99" s="59" t="s">
        <v>536</v>
      </c>
      <c r="N99" s="59" t="s">
        <v>18</v>
      </c>
      <c r="O99" s="60" t="s">
        <v>767</v>
      </c>
      <c r="P99" s="61" t="s">
        <v>856</v>
      </c>
    </row>
    <row r="100" spans="1:16" ht="13.5" thickBot="1" x14ac:dyDescent="0.25">
      <c r="A100" s="19" t="str">
        <f t="shared" si="6"/>
        <v> JAAVSO 41;122 </v>
      </c>
      <c r="B100" s="3" t="str">
        <f t="shared" si="7"/>
        <v>I</v>
      </c>
      <c r="C100" s="19">
        <f t="shared" si="8"/>
        <v>56258.453200000004</v>
      </c>
      <c r="D100" t="str">
        <f t="shared" si="9"/>
        <v>vis</v>
      </c>
      <c r="E100" s="57">
        <f>VLOOKUP(C100,'Active 1'!C$21:E$959,3,FALSE)</f>
        <v>18625.496504199338</v>
      </c>
      <c r="F100" s="3" t="s">
        <v>102</v>
      </c>
      <c r="G100" t="str">
        <f t="shared" si="10"/>
        <v>56258.4532</v>
      </c>
      <c r="H100" s="19">
        <f t="shared" si="11"/>
        <v>18626</v>
      </c>
      <c r="I100" s="58" t="s">
        <v>909</v>
      </c>
      <c r="J100" s="59" t="s">
        <v>910</v>
      </c>
      <c r="K100" s="58" t="s">
        <v>911</v>
      </c>
      <c r="L100" s="58" t="s">
        <v>912</v>
      </c>
      <c r="M100" s="59" t="s">
        <v>536</v>
      </c>
      <c r="N100" s="59" t="s">
        <v>102</v>
      </c>
      <c r="O100" s="60" t="s">
        <v>805</v>
      </c>
      <c r="P100" s="60" t="s">
        <v>890</v>
      </c>
    </row>
    <row r="101" spans="1:16" ht="13.5" thickBot="1" x14ac:dyDescent="0.25">
      <c r="A101" s="19" t="str">
        <f t="shared" si="6"/>
        <v>OEJV 0160 </v>
      </c>
      <c r="B101" s="3" t="str">
        <f t="shared" si="7"/>
        <v>I</v>
      </c>
      <c r="C101" s="19">
        <f t="shared" si="8"/>
        <v>56457.401210000004</v>
      </c>
      <c r="D101" t="str">
        <f t="shared" si="9"/>
        <v>vis</v>
      </c>
      <c r="E101" s="57">
        <f>VLOOKUP(C101,'Active 1'!C$21:E$959,3,FALSE)</f>
        <v>18754.498606705001</v>
      </c>
      <c r="F101" s="3" t="s">
        <v>102</v>
      </c>
      <c r="G101" t="str">
        <f t="shared" si="10"/>
        <v>56457.40121</v>
      </c>
      <c r="H101" s="19">
        <f t="shared" si="11"/>
        <v>18755</v>
      </c>
      <c r="I101" s="58" t="s">
        <v>913</v>
      </c>
      <c r="J101" s="59" t="s">
        <v>914</v>
      </c>
      <c r="K101" s="58" t="s">
        <v>915</v>
      </c>
      <c r="L101" s="58" t="s">
        <v>916</v>
      </c>
      <c r="M101" s="59" t="s">
        <v>536</v>
      </c>
      <c r="N101" s="59" t="s">
        <v>94</v>
      </c>
      <c r="O101" s="60" t="s">
        <v>881</v>
      </c>
      <c r="P101" s="61" t="s">
        <v>856</v>
      </c>
    </row>
    <row r="102" spans="1:16" ht="13.5" thickBot="1" x14ac:dyDescent="0.25">
      <c r="A102" s="19" t="str">
        <f t="shared" si="6"/>
        <v>OEJV 0160 </v>
      </c>
      <c r="B102" s="3" t="str">
        <f t="shared" si="7"/>
        <v>II</v>
      </c>
      <c r="C102" s="19">
        <f t="shared" si="8"/>
        <v>56504.442130000003</v>
      </c>
      <c r="D102" t="str">
        <f t="shared" si="9"/>
        <v>vis</v>
      </c>
      <c r="E102" s="57">
        <f>VLOOKUP(C102,'Active 1'!C$21:E$959,3,FALSE)</f>
        <v>18785.000935347547</v>
      </c>
      <c r="F102" s="3" t="s">
        <v>102</v>
      </c>
      <c r="G102" t="str">
        <f t="shared" si="10"/>
        <v>56504.44213</v>
      </c>
      <c r="H102" s="19">
        <f t="shared" si="11"/>
        <v>18785.5</v>
      </c>
      <c r="I102" s="58" t="s">
        <v>917</v>
      </c>
      <c r="J102" s="59" t="s">
        <v>918</v>
      </c>
      <c r="K102" s="58" t="s">
        <v>919</v>
      </c>
      <c r="L102" s="58" t="s">
        <v>920</v>
      </c>
      <c r="M102" s="59" t="s">
        <v>536</v>
      </c>
      <c r="N102" s="59" t="s">
        <v>102</v>
      </c>
      <c r="O102" s="60" t="s">
        <v>921</v>
      </c>
      <c r="P102" s="61" t="s">
        <v>856</v>
      </c>
    </row>
    <row r="103" spans="1:16" ht="13.5" thickBot="1" x14ac:dyDescent="0.25">
      <c r="A103" s="19" t="str">
        <f t="shared" si="6"/>
        <v>OEJV 0160 </v>
      </c>
      <c r="B103" s="3" t="str">
        <f t="shared" si="7"/>
        <v>II</v>
      </c>
      <c r="C103" s="19">
        <f t="shared" si="8"/>
        <v>56504.442190000002</v>
      </c>
      <c r="D103" t="str">
        <f t="shared" si="9"/>
        <v>vis</v>
      </c>
      <c r="E103" s="57">
        <f>VLOOKUP(C103,'Active 1'!C$21:E$959,3,FALSE)</f>
        <v>18785.000974252816</v>
      </c>
      <c r="F103" s="3" t="s">
        <v>102</v>
      </c>
      <c r="G103" t="str">
        <f t="shared" si="10"/>
        <v>56504.44219</v>
      </c>
      <c r="H103" s="19">
        <f t="shared" si="11"/>
        <v>18785.5</v>
      </c>
      <c r="I103" s="58" t="s">
        <v>922</v>
      </c>
      <c r="J103" s="59" t="s">
        <v>918</v>
      </c>
      <c r="K103" s="58" t="s">
        <v>919</v>
      </c>
      <c r="L103" s="58" t="s">
        <v>923</v>
      </c>
      <c r="M103" s="59" t="s">
        <v>536</v>
      </c>
      <c r="N103" s="59" t="s">
        <v>18</v>
      </c>
      <c r="O103" s="60" t="s">
        <v>921</v>
      </c>
      <c r="P103" s="61" t="s">
        <v>856</v>
      </c>
    </row>
    <row r="104" spans="1:16" ht="13.5" thickBot="1" x14ac:dyDescent="0.25">
      <c r="A104" s="19" t="str">
        <f t="shared" si="6"/>
        <v>OEJV 0160 </v>
      </c>
      <c r="B104" s="3" t="str">
        <f t="shared" si="7"/>
        <v>II</v>
      </c>
      <c r="C104" s="19">
        <f t="shared" si="8"/>
        <v>56504.442280000003</v>
      </c>
      <c r="D104" t="str">
        <f t="shared" si="9"/>
        <v>vis</v>
      </c>
      <c r="E104" s="57">
        <f>VLOOKUP(C104,'Active 1'!C$21:E$959,3,FALSE)</f>
        <v>18785.001032610722</v>
      </c>
      <c r="F104" s="3" t="s">
        <v>102</v>
      </c>
      <c r="G104" t="str">
        <f t="shared" si="10"/>
        <v>56504.44228</v>
      </c>
      <c r="H104" s="19">
        <f t="shared" si="11"/>
        <v>18785.5</v>
      </c>
      <c r="I104" s="58" t="s">
        <v>924</v>
      </c>
      <c r="J104" s="59" t="s">
        <v>918</v>
      </c>
      <c r="K104" s="58" t="s">
        <v>919</v>
      </c>
      <c r="L104" s="58" t="s">
        <v>925</v>
      </c>
      <c r="M104" s="59" t="s">
        <v>536</v>
      </c>
      <c r="N104" s="59" t="s">
        <v>18</v>
      </c>
      <c r="O104" s="60" t="s">
        <v>921</v>
      </c>
      <c r="P104" s="61" t="s">
        <v>856</v>
      </c>
    </row>
    <row r="105" spans="1:16" ht="13.5" thickBot="1" x14ac:dyDescent="0.25">
      <c r="A105" s="19" t="str">
        <f t="shared" si="6"/>
        <v>OEJV 0160 </v>
      </c>
      <c r="B105" s="3" t="str">
        <f t="shared" si="7"/>
        <v>II</v>
      </c>
      <c r="C105" s="19">
        <f t="shared" si="8"/>
        <v>56504.443579999999</v>
      </c>
      <c r="D105" t="str">
        <f t="shared" si="9"/>
        <v>vis</v>
      </c>
      <c r="E105" s="57">
        <f>VLOOKUP(C105,'Active 1'!C$21:E$959,3,FALSE)</f>
        <v>18785.00187555825</v>
      </c>
      <c r="F105" s="3" t="s">
        <v>102</v>
      </c>
      <c r="G105" t="str">
        <f t="shared" si="10"/>
        <v>56504.44358</v>
      </c>
      <c r="H105" s="19">
        <f t="shared" si="11"/>
        <v>18785.5</v>
      </c>
      <c r="I105" s="58" t="s">
        <v>926</v>
      </c>
      <c r="J105" s="59" t="s">
        <v>927</v>
      </c>
      <c r="K105" s="58" t="s">
        <v>919</v>
      </c>
      <c r="L105" s="58" t="s">
        <v>928</v>
      </c>
      <c r="M105" s="59" t="s">
        <v>536</v>
      </c>
      <c r="N105" s="59" t="s">
        <v>492</v>
      </c>
      <c r="O105" s="60" t="s">
        <v>921</v>
      </c>
      <c r="P105" s="61" t="s">
        <v>856</v>
      </c>
    </row>
    <row r="106" spans="1:16" ht="13.5" thickBot="1" x14ac:dyDescent="0.25">
      <c r="A106" s="19" t="str">
        <f t="shared" si="6"/>
        <v>OEJV 0160 </v>
      </c>
      <c r="B106" s="3" t="str">
        <f t="shared" si="7"/>
        <v>II</v>
      </c>
      <c r="C106" s="19">
        <f t="shared" si="8"/>
        <v>56504.443850000003</v>
      </c>
      <c r="D106" t="str">
        <f t="shared" si="9"/>
        <v>vis</v>
      </c>
      <c r="E106" s="57">
        <f>VLOOKUP(C106,'Active 1'!C$21:E$959,3,FALSE)</f>
        <v>18785.002050631971</v>
      </c>
      <c r="F106" s="3" t="s">
        <v>102</v>
      </c>
      <c r="G106" t="str">
        <f t="shared" si="10"/>
        <v>56504.44385</v>
      </c>
      <c r="H106" s="19">
        <f t="shared" si="11"/>
        <v>18785.5</v>
      </c>
      <c r="I106" s="58" t="s">
        <v>929</v>
      </c>
      <c r="J106" s="59" t="s">
        <v>930</v>
      </c>
      <c r="K106" s="58" t="s">
        <v>919</v>
      </c>
      <c r="L106" s="58" t="s">
        <v>931</v>
      </c>
      <c r="M106" s="59" t="s">
        <v>536</v>
      </c>
      <c r="N106" s="59" t="s">
        <v>771</v>
      </c>
      <c r="O106" s="60" t="s">
        <v>921</v>
      </c>
      <c r="P106" s="61" t="s">
        <v>856</v>
      </c>
    </row>
    <row r="107" spans="1:16" ht="13.5" thickBot="1" x14ac:dyDescent="0.25">
      <c r="A107" s="19" t="str">
        <f t="shared" si="6"/>
        <v>OEJV 0160 </v>
      </c>
      <c r="B107" s="3" t="str">
        <f t="shared" si="7"/>
        <v>II</v>
      </c>
      <c r="C107" s="19">
        <f t="shared" si="8"/>
        <v>56504.444009999999</v>
      </c>
      <c r="D107" t="str">
        <f t="shared" si="9"/>
        <v>vis</v>
      </c>
      <c r="E107" s="57">
        <f>VLOOKUP(C107,'Active 1'!C$21:E$959,3,FALSE)</f>
        <v>18785.002154379355</v>
      </c>
      <c r="F107" s="3" t="s">
        <v>102</v>
      </c>
      <c r="G107" t="str">
        <f t="shared" si="10"/>
        <v>56504.44401</v>
      </c>
      <c r="H107" s="19">
        <f t="shared" si="11"/>
        <v>18785.5</v>
      </c>
      <c r="I107" s="58" t="s">
        <v>932</v>
      </c>
      <c r="J107" s="59" t="s">
        <v>930</v>
      </c>
      <c r="K107" s="58" t="s">
        <v>919</v>
      </c>
      <c r="L107" s="58" t="s">
        <v>933</v>
      </c>
      <c r="M107" s="59" t="s">
        <v>536</v>
      </c>
      <c r="N107" s="59" t="s">
        <v>771</v>
      </c>
      <c r="O107" s="60" t="s">
        <v>921</v>
      </c>
      <c r="P107" s="61" t="s">
        <v>856</v>
      </c>
    </row>
    <row r="108" spans="1:16" ht="13.5" thickBot="1" x14ac:dyDescent="0.25">
      <c r="A108" s="19" t="str">
        <f t="shared" si="6"/>
        <v>OEJV 0160 </v>
      </c>
      <c r="B108" s="3" t="str">
        <f t="shared" si="7"/>
        <v>II</v>
      </c>
      <c r="C108" s="19">
        <f t="shared" si="8"/>
        <v>56504.44412</v>
      </c>
      <c r="D108" t="str">
        <f t="shared" si="9"/>
        <v>vis</v>
      </c>
      <c r="E108" s="57">
        <f>VLOOKUP(C108,'Active 1'!C$21:E$959,3,FALSE)</f>
        <v>18785.002225705684</v>
      </c>
      <c r="F108" s="3" t="s">
        <v>102</v>
      </c>
      <c r="G108" t="str">
        <f t="shared" si="10"/>
        <v>56504.44412</v>
      </c>
      <c r="H108" s="19">
        <f t="shared" si="11"/>
        <v>18785.5</v>
      </c>
      <c r="I108" s="58" t="s">
        <v>934</v>
      </c>
      <c r="J108" s="59" t="s">
        <v>930</v>
      </c>
      <c r="K108" s="58" t="s">
        <v>919</v>
      </c>
      <c r="L108" s="58" t="s">
        <v>935</v>
      </c>
      <c r="M108" s="59" t="s">
        <v>536</v>
      </c>
      <c r="N108" s="59" t="s">
        <v>102</v>
      </c>
      <c r="O108" s="60" t="s">
        <v>921</v>
      </c>
      <c r="P108" s="61" t="s">
        <v>856</v>
      </c>
    </row>
    <row r="109" spans="1:16" ht="13.5" thickBot="1" x14ac:dyDescent="0.25">
      <c r="A109" s="19" t="str">
        <f t="shared" si="6"/>
        <v>OEJV 0160 </v>
      </c>
      <c r="B109" s="3" t="str">
        <f t="shared" si="7"/>
        <v>II</v>
      </c>
      <c r="C109" s="19">
        <f t="shared" si="8"/>
        <v>56504.444340000002</v>
      </c>
      <c r="D109" t="str">
        <f t="shared" si="9"/>
        <v>vis</v>
      </c>
      <c r="E109" s="57">
        <f>VLOOKUP(C109,'Active 1'!C$21:E$959,3,FALSE)</f>
        <v>18785.002368358346</v>
      </c>
      <c r="F109" s="3" t="s">
        <v>102</v>
      </c>
      <c r="G109" t="str">
        <f t="shared" si="10"/>
        <v>56504.44434</v>
      </c>
      <c r="H109" s="19">
        <f t="shared" si="11"/>
        <v>18785.5</v>
      </c>
      <c r="I109" s="58" t="s">
        <v>936</v>
      </c>
      <c r="J109" s="59" t="s">
        <v>930</v>
      </c>
      <c r="K109" s="58" t="s">
        <v>919</v>
      </c>
      <c r="L109" s="58" t="s">
        <v>937</v>
      </c>
      <c r="M109" s="59" t="s">
        <v>536</v>
      </c>
      <c r="N109" s="59" t="s">
        <v>492</v>
      </c>
      <c r="O109" s="60" t="s">
        <v>921</v>
      </c>
      <c r="P109" s="61" t="s">
        <v>856</v>
      </c>
    </row>
    <row r="110" spans="1:16" ht="13.5" thickBot="1" x14ac:dyDescent="0.25">
      <c r="A110" s="19" t="str">
        <f t="shared" si="6"/>
        <v>OEJV 0160 </v>
      </c>
      <c r="B110" s="3" t="str">
        <f t="shared" si="7"/>
        <v>I</v>
      </c>
      <c r="C110" s="19">
        <f t="shared" si="8"/>
        <v>56511.374450000003</v>
      </c>
      <c r="D110" t="str">
        <f t="shared" si="9"/>
        <v>vis</v>
      </c>
      <c r="E110" s="57">
        <f>VLOOKUP(C110,'Active 1'!C$21:E$959,3,FALSE)</f>
        <v>18789.495998430823</v>
      </c>
      <c r="F110" s="3" t="s">
        <v>102</v>
      </c>
      <c r="G110" t="str">
        <f t="shared" si="10"/>
        <v>56511.37445</v>
      </c>
      <c r="H110" s="19">
        <f t="shared" si="11"/>
        <v>18790</v>
      </c>
      <c r="I110" s="58" t="s">
        <v>938</v>
      </c>
      <c r="J110" s="59" t="s">
        <v>939</v>
      </c>
      <c r="K110" s="58" t="s">
        <v>940</v>
      </c>
      <c r="L110" s="58" t="s">
        <v>941</v>
      </c>
      <c r="M110" s="59" t="s">
        <v>536</v>
      </c>
      <c r="N110" s="59" t="s">
        <v>94</v>
      </c>
      <c r="O110" s="60" t="s">
        <v>881</v>
      </c>
      <c r="P110" s="61" t="s">
        <v>856</v>
      </c>
    </row>
    <row r="111" spans="1:16" ht="13.5" thickBot="1" x14ac:dyDescent="0.25">
      <c r="A111" s="19" t="str">
        <f t="shared" si="6"/>
        <v>IBVS 6093 </v>
      </c>
      <c r="B111" s="3" t="str">
        <f t="shared" si="7"/>
        <v>II</v>
      </c>
      <c r="C111" s="19">
        <f t="shared" si="8"/>
        <v>56524.4899</v>
      </c>
      <c r="D111" t="str">
        <f t="shared" si="9"/>
        <v>vis</v>
      </c>
      <c r="E111" s="57">
        <f>VLOOKUP(C111,'Active 1'!C$21:E$959,3,FALSE)</f>
        <v>18798.000333936907</v>
      </c>
      <c r="F111" s="3" t="s">
        <v>102</v>
      </c>
      <c r="G111" t="str">
        <f t="shared" si="10"/>
        <v>56524.4899</v>
      </c>
      <c r="H111" s="19">
        <f t="shared" si="11"/>
        <v>18798.5</v>
      </c>
      <c r="I111" s="58" t="s">
        <v>942</v>
      </c>
      <c r="J111" s="59" t="s">
        <v>943</v>
      </c>
      <c r="K111" s="58" t="s">
        <v>944</v>
      </c>
      <c r="L111" s="58" t="s">
        <v>945</v>
      </c>
      <c r="M111" s="59" t="s">
        <v>536</v>
      </c>
      <c r="N111" s="59" t="s">
        <v>102</v>
      </c>
      <c r="O111" s="60" t="s">
        <v>478</v>
      </c>
      <c r="P111" s="61" t="s">
        <v>946</v>
      </c>
    </row>
    <row r="112" spans="1:16" ht="13.5" thickBot="1" x14ac:dyDescent="0.25">
      <c r="A112" s="19" t="str">
        <f t="shared" si="6"/>
        <v>OEJV 0160 </v>
      </c>
      <c r="B112" s="3" t="str">
        <f t="shared" si="7"/>
        <v>II</v>
      </c>
      <c r="C112" s="19">
        <f t="shared" si="8"/>
        <v>56527.574569999997</v>
      </c>
      <c r="D112" t="str">
        <f t="shared" si="9"/>
        <v>vis</v>
      </c>
      <c r="E112" s="57">
        <f>VLOOKUP(C112,'Active 1'!C$21:E$959,3,FALSE)</f>
        <v>18800.000499284302</v>
      </c>
      <c r="F112" s="3" t="s">
        <v>102</v>
      </c>
      <c r="G112" t="str">
        <f t="shared" si="10"/>
        <v>56527.57457</v>
      </c>
      <c r="H112" s="19">
        <f t="shared" si="11"/>
        <v>18800.5</v>
      </c>
      <c r="I112" s="58" t="s">
        <v>947</v>
      </c>
      <c r="J112" s="59" t="s">
        <v>948</v>
      </c>
      <c r="K112" s="58" t="s">
        <v>949</v>
      </c>
      <c r="L112" s="58" t="s">
        <v>950</v>
      </c>
      <c r="M112" s="59" t="s">
        <v>536</v>
      </c>
      <c r="N112" s="59" t="s">
        <v>18</v>
      </c>
      <c r="O112" s="60" t="s">
        <v>921</v>
      </c>
      <c r="P112" s="61" t="s">
        <v>856</v>
      </c>
    </row>
    <row r="113" spans="1:16" ht="13.5" thickBot="1" x14ac:dyDescent="0.25">
      <c r="A113" s="19" t="str">
        <f t="shared" si="6"/>
        <v>OEJV 0160 </v>
      </c>
      <c r="B113" s="3" t="str">
        <f t="shared" si="7"/>
        <v>II</v>
      </c>
      <c r="C113" s="19">
        <f t="shared" si="8"/>
        <v>56527.575190000003</v>
      </c>
      <c r="D113" t="str">
        <f t="shared" si="9"/>
        <v>vis</v>
      </c>
      <c r="E113" s="57">
        <f>VLOOKUP(C113,'Active 1'!C$21:E$959,3,FALSE)</f>
        <v>18800.000901305437</v>
      </c>
      <c r="F113" s="3" t="s">
        <v>102</v>
      </c>
      <c r="G113" t="str">
        <f t="shared" si="10"/>
        <v>56527.57519</v>
      </c>
      <c r="H113" s="19">
        <f t="shared" si="11"/>
        <v>18800.5</v>
      </c>
      <c r="I113" s="58" t="s">
        <v>951</v>
      </c>
      <c r="J113" s="59" t="s">
        <v>952</v>
      </c>
      <c r="K113" s="58" t="s">
        <v>949</v>
      </c>
      <c r="L113" s="58" t="s">
        <v>953</v>
      </c>
      <c r="M113" s="59" t="s">
        <v>536</v>
      </c>
      <c r="N113" s="59" t="s">
        <v>771</v>
      </c>
      <c r="O113" s="60" t="s">
        <v>921</v>
      </c>
      <c r="P113" s="61" t="s">
        <v>856</v>
      </c>
    </row>
    <row r="114" spans="1:16" ht="13.5" thickBot="1" x14ac:dyDescent="0.25">
      <c r="A114" s="19" t="str">
        <f t="shared" si="6"/>
        <v>OEJV 0160 </v>
      </c>
      <c r="B114" s="3" t="str">
        <f t="shared" si="7"/>
        <v>II</v>
      </c>
      <c r="C114" s="19">
        <f t="shared" si="8"/>
        <v>56527.575199999999</v>
      </c>
      <c r="D114" t="str">
        <f t="shared" si="9"/>
        <v>vis</v>
      </c>
      <c r="E114" s="57">
        <f>VLOOKUP(C114,'Active 1'!C$21:E$959,3,FALSE)</f>
        <v>18800.000907789643</v>
      </c>
      <c r="F114" s="3" t="s">
        <v>102</v>
      </c>
      <c r="G114" t="str">
        <f t="shared" si="10"/>
        <v>56527.5752</v>
      </c>
      <c r="H114" s="19">
        <f t="shared" si="11"/>
        <v>18800.5</v>
      </c>
      <c r="I114" s="58" t="s">
        <v>954</v>
      </c>
      <c r="J114" s="59" t="s">
        <v>952</v>
      </c>
      <c r="K114" s="58" t="s">
        <v>949</v>
      </c>
      <c r="L114" s="58" t="s">
        <v>955</v>
      </c>
      <c r="M114" s="59" t="s">
        <v>536</v>
      </c>
      <c r="N114" s="59" t="s">
        <v>492</v>
      </c>
      <c r="O114" s="60" t="s">
        <v>921</v>
      </c>
      <c r="P114" s="61" t="s">
        <v>856</v>
      </c>
    </row>
    <row r="115" spans="1:16" ht="13.5" thickBot="1" x14ac:dyDescent="0.25">
      <c r="A115" s="19" t="str">
        <f t="shared" si="6"/>
        <v>OEJV 0160 </v>
      </c>
      <c r="B115" s="3" t="str">
        <f t="shared" si="7"/>
        <v>II</v>
      </c>
      <c r="C115" s="19">
        <f t="shared" si="8"/>
        <v>56527.575369999999</v>
      </c>
      <c r="D115" t="str">
        <f t="shared" si="9"/>
        <v>vis</v>
      </c>
      <c r="E115" s="57">
        <f>VLOOKUP(C115,'Active 1'!C$21:E$959,3,FALSE)</f>
        <v>18800.001018021245</v>
      </c>
      <c r="F115" s="3" t="s">
        <v>102</v>
      </c>
      <c r="G115" t="str">
        <f t="shared" si="10"/>
        <v>56527.57537</v>
      </c>
      <c r="H115" s="19">
        <f t="shared" si="11"/>
        <v>18800.5</v>
      </c>
      <c r="I115" s="58" t="s">
        <v>956</v>
      </c>
      <c r="J115" s="59" t="s">
        <v>952</v>
      </c>
      <c r="K115" s="58" t="s">
        <v>949</v>
      </c>
      <c r="L115" s="58" t="s">
        <v>957</v>
      </c>
      <c r="M115" s="59" t="s">
        <v>536</v>
      </c>
      <c r="N115" s="59" t="s">
        <v>102</v>
      </c>
      <c r="O115" s="60" t="s">
        <v>921</v>
      </c>
      <c r="P115" s="61" t="s">
        <v>856</v>
      </c>
    </row>
    <row r="116" spans="1:16" ht="13.5" thickBot="1" x14ac:dyDescent="0.25">
      <c r="A116" s="19" t="str">
        <f t="shared" si="6"/>
        <v>OEJV 0160 </v>
      </c>
      <c r="B116" s="3" t="str">
        <f t="shared" si="7"/>
        <v>I</v>
      </c>
      <c r="C116" s="19">
        <f t="shared" si="8"/>
        <v>56545.302680000001</v>
      </c>
      <c r="D116" t="str">
        <f t="shared" si="9"/>
        <v>vis</v>
      </c>
      <c r="E116" s="57">
        <f>VLOOKUP(C116,'Active 1'!C$21:E$959,3,FALSE)</f>
        <v>18811.495781209727</v>
      </c>
      <c r="F116" s="3" t="s">
        <v>102</v>
      </c>
      <c r="G116" t="str">
        <f t="shared" si="10"/>
        <v>56545.30268</v>
      </c>
      <c r="H116" s="19">
        <f t="shared" si="11"/>
        <v>18812</v>
      </c>
      <c r="I116" s="58" t="s">
        <v>958</v>
      </c>
      <c r="J116" s="59" t="s">
        <v>959</v>
      </c>
      <c r="K116" s="58" t="s">
        <v>960</v>
      </c>
      <c r="L116" s="58" t="s">
        <v>961</v>
      </c>
      <c r="M116" s="59" t="s">
        <v>536</v>
      </c>
      <c r="N116" s="59" t="s">
        <v>771</v>
      </c>
      <c r="O116" s="60" t="s">
        <v>921</v>
      </c>
      <c r="P116" s="61" t="s">
        <v>856</v>
      </c>
    </row>
    <row r="117" spans="1:16" ht="13.5" thickBot="1" x14ac:dyDescent="0.25">
      <c r="A117" s="19" t="str">
        <f t="shared" si="6"/>
        <v>OEJV 0160 </v>
      </c>
      <c r="B117" s="3" t="str">
        <f t="shared" si="7"/>
        <v>I</v>
      </c>
      <c r="C117" s="19">
        <f t="shared" si="8"/>
        <v>56545.3027</v>
      </c>
      <c r="D117" t="str">
        <f t="shared" si="9"/>
        <v>vis</v>
      </c>
      <c r="E117" s="57">
        <f>VLOOKUP(C117,'Active 1'!C$21:E$959,3,FALSE)</f>
        <v>18811.49579417815</v>
      </c>
      <c r="F117" s="3" t="s">
        <v>102</v>
      </c>
      <c r="G117" t="str">
        <f t="shared" si="10"/>
        <v>56545.3027</v>
      </c>
      <c r="H117" s="19">
        <f t="shared" si="11"/>
        <v>18812</v>
      </c>
      <c r="I117" s="58" t="s">
        <v>962</v>
      </c>
      <c r="J117" s="59" t="s">
        <v>959</v>
      </c>
      <c r="K117" s="58" t="s">
        <v>960</v>
      </c>
      <c r="L117" s="58" t="s">
        <v>963</v>
      </c>
      <c r="M117" s="59" t="s">
        <v>536</v>
      </c>
      <c r="N117" s="59" t="s">
        <v>492</v>
      </c>
      <c r="O117" s="60" t="s">
        <v>921</v>
      </c>
      <c r="P117" s="61" t="s">
        <v>856</v>
      </c>
    </row>
    <row r="118" spans="1:16" ht="13.5" thickBot="1" x14ac:dyDescent="0.25">
      <c r="A118" s="19" t="str">
        <f t="shared" si="6"/>
        <v>OEJV 0160 </v>
      </c>
      <c r="B118" s="3" t="str">
        <f t="shared" si="7"/>
        <v>I</v>
      </c>
      <c r="C118" s="19">
        <f t="shared" si="8"/>
        <v>56545.303240000001</v>
      </c>
      <c r="D118" t="str">
        <f t="shared" si="9"/>
        <v>vis</v>
      </c>
      <c r="E118" s="57">
        <f>VLOOKUP(C118,'Active 1'!C$21:E$959,3,FALSE)</f>
        <v>18811.496144325585</v>
      </c>
      <c r="F118" s="3" t="s">
        <v>102</v>
      </c>
      <c r="G118" t="str">
        <f t="shared" si="10"/>
        <v>56545.30324</v>
      </c>
      <c r="H118" s="19">
        <f t="shared" si="11"/>
        <v>18812</v>
      </c>
      <c r="I118" s="58" t="s">
        <v>964</v>
      </c>
      <c r="J118" s="59" t="s">
        <v>965</v>
      </c>
      <c r="K118" s="58" t="s">
        <v>960</v>
      </c>
      <c r="L118" s="58" t="s">
        <v>966</v>
      </c>
      <c r="M118" s="59" t="s">
        <v>536</v>
      </c>
      <c r="N118" s="59" t="s">
        <v>102</v>
      </c>
      <c r="O118" s="60" t="s">
        <v>921</v>
      </c>
      <c r="P118" s="61" t="s">
        <v>856</v>
      </c>
    </row>
    <row r="119" spans="1:16" ht="13.5" thickBot="1" x14ac:dyDescent="0.25">
      <c r="A119" s="19" t="str">
        <f t="shared" si="6"/>
        <v>OEJV 0160 </v>
      </c>
      <c r="B119" s="3" t="str">
        <f t="shared" si="7"/>
        <v>I</v>
      </c>
      <c r="C119" s="19">
        <f t="shared" si="8"/>
        <v>56545.303350000002</v>
      </c>
      <c r="D119" t="str">
        <f t="shared" si="9"/>
        <v>vis</v>
      </c>
      <c r="E119" s="57">
        <f>VLOOKUP(C119,'Active 1'!C$21:E$959,3,FALSE)</f>
        <v>18811.496215651914</v>
      </c>
      <c r="F119" s="3" t="s">
        <v>102</v>
      </c>
      <c r="G119" t="str">
        <f t="shared" si="10"/>
        <v>56545.30335</v>
      </c>
      <c r="H119" s="19">
        <f t="shared" si="11"/>
        <v>18812</v>
      </c>
      <c r="I119" s="58" t="s">
        <v>967</v>
      </c>
      <c r="J119" s="59" t="s">
        <v>965</v>
      </c>
      <c r="K119" s="58" t="s">
        <v>960</v>
      </c>
      <c r="L119" s="58" t="s">
        <v>968</v>
      </c>
      <c r="M119" s="59" t="s">
        <v>536</v>
      </c>
      <c r="N119" s="59" t="s">
        <v>18</v>
      </c>
      <c r="O119" s="60" t="s">
        <v>921</v>
      </c>
      <c r="P119" s="61" t="s">
        <v>856</v>
      </c>
    </row>
    <row r="120" spans="1:16" ht="13.5" thickBot="1" x14ac:dyDescent="0.25">
      <c r="A120" s="19" t="str">
        <f t="shared" si="6"/>
        <v> JAAVSO 42;426 </v>
      </c>
      <c r="B120" s="3" t="str">
        <f t="shared" si="7"/>
        <v>II</v>
      </c>
      <c r="C120" s="19">
        <f t="shared" si="8"/>
        <v>56567.673600000002</v>
      </c>
      <c r="D120" t="str">
        <f t="shared" si="9"/>
        <v>vis</v>
      </c>
      <c r="E120" s="57">
        <f>VLOOKUP(C120,'Active 1'!C$21:E$959,3,FALSE)</f>
        <v>18826.001559452929</v>
      </c>
      <c r="F120" s="3" t="s">
        <v>102</v>
      </c>
      <c r="G120" t="str">
        <f t="shared" si="10"/>
        <v>56567.6736</v>
      </c>
      <c r="H120" s="19">
        <f t="shared" si="11"/>
        <v>18826.5</v>
      </c>
      <c r="I120" s="58" t="s">
        <v>969</v>
      </c>
      <c r="J120" s="59" t="s">
        <v>970</v>
      </c>
      <c r="K120" s="58" t="s">
        <v>971</v>
      </c>
      <c r="L120" s="58" t="s">
        <v>972</v>
      </c>
      <c r="M120" s="59" t="s">
        <v>536</v>
      </c>
      <c r="N120" s="59" t="s">
        <v>102</v>
      </c>
      <c r="O120" s="60" t="s">
        <v>387</v>
      </c>
      <c r="P120" s="60" t="s">
        <v>973</v>
      </c>
    </row>
    <row r="121" spans="1:16" ht="13.5" thickBot="1" x14ac:dyDescent="0.25">
      <c r="A121" s="19" t="str">
        <f t="shared" si="6"/>
        <v>BAVM 234 </v>
      </c>
      <c r="B121" s="3" t="str">
        <f t="shared" si="7"/>
        <v>I</v>
      </c>
      <c r="C121" s="19">
        <f t="shared" si="8"/>
        <v>56568.436000000002</v>
      </c>
      <c r="D121" t="str">
        <f t="shared" si="9"/>
        <v>vis</v>
      </c>
      <c r="E121" s="57">
        <f>VLOOKUP(C121,'Active 1'!C$21:E$959,3,FALSE)</f>
        <v>18826.495915757121</v>
      </c>
      <c r="F121" s="3" t="s">
        <v>102</v>
      </c>
      <c r="G121" t="str">
        <f t="shared" si="10"/>
        <v>56568.436</v>
      </c>
      <c r="H121" s="19">
        <f t="shared" si="11"/>
        <v>18827</v>
      </c>
      <c r="I121" s="58" t="s">
        <v>974</v>
      </c>
      <c r="J121" s="59" t="s">
        <v>975</v>
      </c>
      <c r="K121" s="58" t="s">
        <v>976</v>
      </c>
      <c r="L121" s="58" t="s">
        <v>403</v>
      </c>
      <c r="M121" s="59" t="s">
        <v>536</v>
      </c>
      <c r="N121" s="59" t="s">
        <v>583</v>
      </c>
      <c r="O121" s="60" t="s">
        <v>448</v>
      </c>
      <c r="P121" s="61" t="s">
        <v>977</v>
      </c>
    </row>
    <row r="122" spans="1:16" ht="13.5" thickBot="1" x14ac:dyDescent="0.25">
      <c r="A122" s="19" t="str">
        <f t="shared" si="6"/>
        <v> JAAVSO 42;426 </v>
      </c>
      <c r="B122" s="3" t="str">
        <f t="shared" si="7"/>
        <v>I</v>
      </c>
      <c r="C122" s="19">
        <f t="shared" si="8"/>
        <v>56574.604299999999</v>
      </c>
      <c r="D122" t="str">
        <f t="shared" si="9"/>
        <v>vis</v>
      </c>
      <c r="E122" s="57">
        <f>VLOOKUP(C122,'Active 1'!C$21:E$959,3,FALSE)</f>
        <v>18830.495572093896</v>
      </c>
      <c r="F122" s="3" t="s">
        <v>102</v>
      </c>
      <c r="G122" t="str">
        <f t="shared" si="10"/>
        <v>56574.6043</v>
      </c>
      <c r="H122" s="19">
        <f t="shared" si="11"/>
        <v>18831</v>
      </c>
      <c r="I122" s="58" t="s">
        <v>978</v>
      </c>
      <c r="J122" s="59" t="s">
        <v>979</v>
      </c>
      <c r="K122" s="58" t="s">
        <v>980</v>
      </c>
      <c r="L122" s="58" t="s">
        <v>981</v>
      </c>
      <c r="M122" s="59" t="s">
        <v>536</v>
      </c>
      <c r="N122" s="59" t="s">
        <v>102</v>
      </c>
      <c r="O122" s="60" t="s">
        <v>387</v>
      </c>
      <c r="P122" s="60" t="s">
        <v>973</v>
      </c>
    </row>
    <row r="123" spans="1:16" ht="13.5" thickBot="1" x14ac:dyDescent="0.25">
      <c r="A123" s="19" t="str">
        <f t="shared" si="6"/>
        <v>BAVM 238 </v>
      </c>
      <c r="B123" s="3" t="str">
        <f t="shared" si="7"/>
        <v>II</v>
      </c>
      <c r="C123" s="19">
        <f t="shared" si="8"/>
        <v>56683.339699999997</v>
      </c>
      <c r="D123" t="str">
        <f t="shared" si="9"/>
        <v>vis</v>
      </c>
      <c r="E123" s="57">
        <f>VLOOKUP(C123,'Active 1'!C$21:E$959,3,FALSE)</f>
        <v>18901.001907979306</v>
      </c>
      <c r="F123" s="3" t="s">
        <v>102</v>
      </c>
      <c r="G123" t="str">
        <f t="shared" si="10"/>
        <v>56683.3397</v>
      </c>
      <c r="H123" s="19">
        <f t="shared" si="11"/>
        <v>18901.5</v>
      </c>
      <c r="I123" s="58" t="s">
        <v>982</v>
      </c>
      <c r="J123" s="59" t="s">
        <v>983</v>
      </c>
      <c r="K123" s="58" t="s">
        <v>984</v>
      </c>
      <c r="L123" s="58" t="s">
        <v>985</v>
      </c>
      <c r="M123" s="59" t="s">
        <v>536</v>
      </c>
      <c r="N123" s="59" t="s">
        <v>102</v>
      </c>
      <c r="O123" s="60" t="s">
        <v>986</v>
      </c>
      <c r="P123" s="61" t="s">
        <v>987</v>
      </c>
    </row>
    <row r="124" spans="1:16" ht="13.5" thickBot="1" x14ac:dyDescent="0.25">
      <c r="A124" s="19" t="str">
        <f t="shared" si="6"/>
        <v>BAVM 238 </v>
      </c>
      <c r="B124" s="3" t="str">
        <f t="shared" si="7"/>
        <v>II</v>
      </c>
      <c r="C124" s="19">
        <f t="shared" si="8"/>
        <v>56834.476199999997</v>
      </c>
      <c r="D124" t="str">
        <f t="shared" si="9"/>
        <v>vis</v>
      </c>
      <c r="E124" s="57">
        <f>VLOOKUP(C124,'Active 1'!C$21:E$959,3,FALSE)</f>
        <v>18999.002014968799</v>
      </c>
      <c r="F124" s="3" t="s">
        <v>102</v>
      </c>
      <c r="G124" t="str">
        <f t="shared" si="10"/>
        <v>56834.4762</v>
      </c>
      <c r="H124" s="19">
        <f t="shared" si="11"/>
        <v>18999.5</v>
      </c>
      <c r="I124" s="58" t="s">
        <v>988</v>
      </c>
      <c r="J124" s="59" t="s">
        <v>989</v>
      </c>
      <c r="K124" s="58" t="s">
        <v>990</v>
      </c>
      <c r="L124" s="58" t="s">
        <v>991</v>
      </c>
      <c r="M124" s="59" t="s">
        <v>536</v>
      </c>
      <c r="N124" s="59" t="s">
        <v>583</v>
      </c>
      <c r="O124" s="60" t="s">
        <v>448</v>
      </c>
      <c r="P124" s="61" t="s">
        <v>987</v>
      </c>
    </row>
    <row r="125" spans="1:16" ht="13.5" thickBot="1" x14ac:dyDescent="0.25">
      <c r="A125" s="19" t="str">
        <f t="shared" si="6"/>
        <v>BAVM 239 </v>
      </c>
      <c r="B125" s="3" t="str">
        <f t="shared" si="7"/>
        <v>I</v>
      </c>
      <c r="C125" s="19">
        <f t="shared" si="8"/>
        <v>56949.358899999999</v>
      </c>
      <c r="D125" t="str">
        <f t="shared" si="9"/>
        <v>vis</v>
      </c>
      <c r="E125" s="57">
        <f>VLOOKUP(C125,'Active 1'!C$21:E$959,3,FALSE)</f>
        <v>19073.494390346306</v>
      </c>
      <c r="F125" s="3" t="s">
        <v>102</v>
      </c>
      <c r="G125" t="str">
        <f t="shared" si="10"/>
        <v>56949.3589</v>
      </c>
      <c r="H125" s="19">
        <f t="shared" si="11"/>
        <v>19074</v>
      </c>
      <c r="I125" s="58" t="s">
        <v>992</v>
      </c>
      <c r="J125" s="59" t="s">
        <v>993</v>
      </c>
      <c r="K125" s="58" t="s">
        <v>994</v>
      </c>
      <c r="L125" s="58" t="s">
        <v>995</v>
      </c>
      <c r="M125" s="59" t="s">
        <v>536</v>
      </c>
      <c r="N125" s="59" t="s">
        <v>590</v>
      </c>
      <c r="O125" s="60" t="s">
        <v>591</v>
      </c>
      <c r="P125" s="61" t="s">
        <v>996</v>
      </c>
    </row>
    <row r="126" spans="1:16" ht="26.25" thickBot="1" x14ac:dyDescent="0.25">
      <c r="A126" s="19" t="str">
        <f t="shared" si="6"/>
        <v>BAVM 241 (=IBVS 6157) </v>
      </c>
      <c r="B126" s="3" t="str">
        <f t="shared" si="7"/>
        <v>I</v>
      </c>
      <c r="C126" s="19">
        <f t="shared" si="8"/>
        <v>57225.414100000002</v>
      </c>
      <c r="D126" t="str">
        <f t="shared" si="9"/>
        <v>vis</v>
      </c>
      <c r="E126" s="57">
        <f>VLOOKUP(C126,'Active 1'!C$21:E$959,3,FALSE)</f>
        <v>19252.494427630525</v>
      </c>
      <c r="F126" s="3" t="s">
        <v>102</v>
      </c>
      <c r="G126" t="str">
        <f t="shared" si="10"/>
        <v>57225.4141</v>
      </c>
      <c r="H126" s="19">
        <f t="shared" si="11"/>
        <v>19253</v>
      </c>
      <c r="I126" s="58" t="s">
        <v>1002</v>
      </c>
      <c r="J126" s="59" t="s">
        <v>1003</v>
      </c>
      <c r="K126" s="58" t="s">
        <v>1004</v>
      </c>
      <c r="L126" s="58" t="s">
        <v>1005</v>
      </c>
      <c r="M126" s="59" t="s">
        <v>536</v>
      </c>
      <c r="N126" s="59" t="s">
        <v>583</v>
      </c>
      <c r="O126" s="60" t="s">
        <v>448</v>
      </c>
      <c r="P126" s="61" t="s">
        <v>1006</v>
      </c>
    </row>
    <row r="127" spans="1:16" ht="12.75" customHeight="1" thickBot="1" x14ac:dyDescent="0.25">
      <c r="A127" s="19" t="str">
        <f t="shared" si="6"/>
        <v> CPRI 19.12 </v>
      </c>
      <c r="B127" s="3" t="str">
        <f t="shared" si="7"/>
        <v>I</v>
      </c>
      <c r="C127" s="19">
        <f t="shared" si="8"/>
        <v>12395.785</v>
      </c>
      <c r="D127" t="str">
        <f t="shared" si="9"/>
        <v>vis</v>
      </c>
      <c r="E127" s="57">
        <f>VLOOKUP(C127,'Active 1'!C$21:E$959,3,FALSE)</f>
        <v>-9815.9863701868926</v>
      </c>
      <c r="F127" s="3" t="s">
        <v>102</v>
      </c>
      <c r="G127" t="str">
        <f t="shared" si="10"/>
        <v>12395.785</v>
      </c>
      <c r="H127" s="19">
        <f t="shared" si="11"/>
        <v>-9816</v>
      </c>
      <c r="I127" s="58" t="s">
        <v>104</v>
      </c>
      <c r="J127" s="59" t="s">
        <v>105</v>
      </c>
      <c r="K127" s="58">
        <v>-9816</v>
      </c>
      <c r="L127" s="58" t="s">
        <v>106</v>
      </c>
      <c r="M127" s="59" t="s">
        <v>103</v>
      </c>
      <c r="N127" s="59"/>
      <c r="O127" s="60" t="s">
        <v>107</v>
      </c>
      <c r="P127" s="60" t="s">
        <v>108</v>
      </c>
    </row>
    <row r="128" spans="1:16" ht="12.75" customHeight="1" thickBot="1" x14ac:dyDescent="0.25">
      <c r="A128" s="19" t="str">
        <f t="shared" si="6"/>
        <v> CPRI 19.12 </v>
      </c>
      <c r="B128" s="3" t="str">
        <f t="shared" si="7"/>
        <v>II</v>
      </c>
      <c r="C128" s="19">
        <f t="shared" si="8"/>
        <v>12519.903</v>
      </c>
      <c r="D128" t="str">
        <f t="shared" si="9"/>
        <v>vis</v>
      </c>
      <c r="E128" s="57">
        <f>VLOOKUP(C128,'Active 1'!C$21:E$959,3,FALSE)</f>
        <v>-9735.5056307273844</v>
      </c>
      <c r="F128" s="3" t="s">
        <v>102</v>
      </c>
      <c r="G128" t="str">
        <f t="shared" si="10"/>
        <v>12519.903</v>
      </c>
      <c r="H128" s="19">
        <f t="shared" si="11"/>
        <v>-9735.5</v>
      </c>
      <c r="I128" s="58" t="s">
        <v>109</v>
      </c>
      <c r="J128" s="59" t="s">
        <v>110</v>
      </c>
      <c r="K128" s="58">
        <v>-9735.5</v>
      </c>
      <c r="L128" s="58" t="s">
        <v>111</v>
      </c>
      <c r="M128" s="59" t="s">
        <v>103</v>
      </c>
      <c r="N128" s="59"/>
      <c r="O128" s="60" t="s">
        <v>107</v>
      </c>
      <c r="P128" s="60" t="s">
        <v>108</v>
      </c>
    </row>
    <row r="129" spans="1:16" ht="12.75" customHeight="1" thickBot="1" x14ac:dyDescent="0.25">
      <c r="A129" s="19" t="str">
        <f t="shared" si="6"/>
        <v> CPRI 19.12 </v>
      </c>
      <c r="B129" s="3" t="str">
        <f t="shared" si="7"/>
        <v>II</v>
      </c>
      <c r="C129" s="19">
        <f t="shared" si="8"/>
        <v>13105.936</v>
      </c>
      <c r="D129" t="str">
        <f t="shared" si="9"/>
        <v>vis</v>
      </c>
      <c r="E129" s="57">
        <f>VLOOKUP(C129,'Active 1'!C$21:E$959,3,FALSE)</f>
        <v>-9355.5094239912614</v>
      </c>
      <c r="F129" s="3" t="s">
        <v>102</v>
      </c>
      <c r="G129" t="str">
        <f t="shared" si="10"/>
        <v>13105.936</v>
      </c>
      <c r="H129" s="19">
        <f t="shared" si="11"/>
        <v>-9355.5</v>
      </c>
      <c r="I129" s="58" t="s">
        <v>112</v>
      </c>
      <c r="J129" s="59" t="s">
        <v>113</v>
      </c>
      <c r="K129" s="58">
        <v>-9355.5</v>
      </c>
      <c r="L129" s="58" t="s">
        <v>114</v>
      </c>
      <c r="M129" s="59" t="s">
        <v>103</v>
      </c>
      <c r="N129" s="59"/>
      <c r="O129" s="60" t="s">
        <v>107</v>
      </c>
      <c r="P129" s="60" t="s">
        <v>108</v>
      </c>
    </row>
    <row r="130" spans="1:16" ht="12.75" customHeight="1" thickBot="1" x14ac:dyDescent="0.25">
      <c r="A130" s="19" t="str">
        <f t="shared" si="6"/>
        <v> CPRI 19.12 </v>
      </c>
      <c r="B130" s="3" t="str">
        <f t="shared" si="7"/>
        <v>I</v>
      </c>
      <c r="C130" s="19">
        <f t="shared" si="8"/>
        <v>13552.428</v>
      </c>
      <c r="D130" t="str">
        <f t="shared" si="9"/>
        <v>vis</v>
      </c>
      <c r="E130" s="57">
        <f>VLOOKUP(C130,'Active 1'!C$21:E$959,3,FALSE)</f>
        <v>-9065.9945565042326</v>
      </c>
      <c r="F130" s="3" t="s">
        <v>102</v>
      </c>
      <c r="G130" t="str">
        <f t="shared" si="10"/>
        <v>13552.428</v>
      </c>
      <c r="H130" s="19">
        <f t="shared" si="11"/>
        <v>-9066</v>
      </c>
      <c r="I130" s="58" t="s">
        <v>115</v>
      </c>
      <c r="J130" s="59" t="s">
        <v>116</v>
      </c>
      <c r="K130" s="58">
        <v>-9066</v>
      </c>
      <c r="L130" s="58" t="s">
        <v>117</v>
      </c>
      <c r="M130" s="59" t="s">
        <v>103</v>
      </c>
      <c r="N130" s="59"/>
      <c r="O130" s="60" t="s">
        <v>107</v>
      </c>
      <c r="P130" s="60" t="s">
        <v>108</v>
      </c>
    </row>
    <row r="131" spans="1:16" ht="12.75" customHeight="1" thickBot="1" x14ac:dyDescent="0.25">
      <c r="A131" s="19" t="str">
        <f t="shared" si="6"/>
        <v> CPRI 19.12 </v>
      </c>
      <c r="B131" s="3" t="str">
        <f t="shared" si="7"/>
        <v>I</v>
      </c>
      <c r="C131" s="19">
        <f t="shared" si="8"/>
        <v>14801.618</v>
      </c>
      <c r="D131" t="str">
        <f t="shared" si="9"/>
        <v>vis</v>
      </c>
      <c r="E131" s="57">
        <f>VLOOKUP(C131,'Active 1'!C$21:E$959,3,FALSE)</f>
        <v>-8255.9933082934695</v>
      </c>
      <c r="F131" s="3" t="s">
        <v>102</v>
      </c>
      <c r="G131" t="str">
        <f t="shared" si="10"/>
        <v>14801.618</v>
      </c>
      <c r="H131" s="19">
        <f t="shared" si="11"/>
        <v>-8256</v>
      </c>
      <c r="I131" s="58" t="s">
        <v>118</v>
      </c>
      <c r="J131" s="59" t="s">
        <v>119</v>
      </c>
      <c r="K131" s="58">
        <v>-8256</v>
      </c>
      <c r="L131" s="58" t="s">
        <v>120</v>
      </c>
      <c r="M131" s="59" t="s">
        <v>103</v>
      </c>
      <c r="N131" s="59"/>
      <c r="O131" s="60" t="s">
        <v>107</v>
      </c>
      <c r="P131" s="60" t="s">
        <v>108</v>
      </c>
    </row>
    <row r="132" spans="1:16" ht="12.75" customHeight="1" thickBot="1" x14ac:dyDescent="0.25">
      <c r="A132" s="19" t="str">
        <f t="shared" si="6"/>
        <v> CPRI 19.12 </v>
      </c>
      <c r="B132" s="3" t="str">
        <f t="shared" si="7"/>
        <v>II</v>
      </c>
      <c r="C132" s="19">
        <f t="shared" si="8"/>
        <v>15357.574000000001</v>
      </c>
      <c r="D132" t="str">
        <f t="shared" si="9"/>
        <v>vis</v>
      </c>
      <c r="E132" s="57">
        <f>VLOOKUP(C132,'Active 1'!C$21:E$959,3,FALSE)</f>
        <v>-7895.4996652525688</v>
      </c>
      <c r="F132" s="3" t="s">
        <v>102</v>
      </c>
      <c r="G132" t="str">
        <f t="shared" si="10"/>
        <v>15357.574</v>
      </c>
      <c r="H132" s="19">
        <f t="shared" si="11"/>
        <v>-7895.5</v>
      </c>
      <c r="I132" s="58" t="s">
        <v>121</v>
      </c>
      <c r="J132" s="59" t="s">
        <v>122</v>
      </c>
      <c r="K132" s="58">
        <v>-7895.5</v>
      </c>
      <c r="L132" s="58" t="s">
        <v>123</v>
      </c>
      <c r="M132" s="59" t="s">
        <v>103</v>
      </c>
      <c r="N132" s="59"/>
      <c r="O132" s="60" t="s">
        <v>107</v>
      </c>
      <c r="P132" s="60" t="s">
        <v>108</v>
      </c>
    </row>
    <row r="133" spans="1:16" ht="12.75" customHeight="1" thickBot="1" x14ac:dyDescent="0.25">
      <c r="A133" s="19" t="str">
        <f t="shared" si="6"/>
        <v> CPRI 19.12 </v>
      </c>
      <c r="B133" s="3" t="str">
        <f t="shared" si="7"/>
        <v>I</v>
      </c>
      <c r="C133" s="19">
        <f t="shared" si="8"/>
        <v>15603.574000000001</v>
      </c>
      <c r="D133" t="str">
        <f t="shared" si="9"/>
        <v>vis</v>
      </c>
      <c r="E133" s="57">
        <f>VLOOKUP(C133,'Active 1'!C$21:E$959,3,FALSE)</f>
        <v>-7735.9880560819483</v>
      </c>
      <c r="F133" s="3" t="s">
        <v>102</v>
      </c>
      <c r="G133" t="str">
        <f t="shared" si="10"/>
        <v>15603.574</v>
      </c>
      <c r="H133" s="19">
        <f t="shared" si="11"/>
        <v>-7736</v>
      </c>
      <c r="I133" s="58" t="s">
        <v>124</v>
      </c>
      <c r="J133" s="59" t="s">
        <v>125</v>
      </c>
      <c r="K133" s="58">
        <v>-7736</v>
      </c>
      <c r="L133" s="58" t="s">
        <v>126</v>
      </c>
      <c r="M133" s="59" t="s">
        <v>103</v>
      </c>
      <c r="N133" s="59"/>
      <c r="O133" s="60" t="s">
        <v>107</v>
      </c>
      <c r="P133" s="60" t="s">
        <v>108</v>
      </c>
    </row>
    <row r="134" spans="1:16" ht="12.75" customHeight="1" thickBot="1" x14ac:dyDescent="0.25">
      <c r="A134" s="19" t="str">
        <f t="shared" si="6"/>
        <v> CPRI 19.12 </v>
      </c>
      <c r="B134" s="3" t="str">
        <f t="shared" si="7"/>
        <v>I</v>
      </c>
      <c r="C134" s="19">
        <f t="shared" si="8"/>
        <v>16451.787</v>
      </c>
      <c r="D134" t="str">
        <f t="shared" si="9"/>
        <v>vis</v>
      </c>
      <c r="E134" s="57">
        <f>VLOOKUP(C134,'Active 1'!C$21:E$959,3,FALSE)</f>
        <v>-7185.9887855557708</v>
      </c>
      <c r="F134" s="3" t="s">
        <v>102</v>
      </c>
      <c r="G134" t="str">
        <f t="shared" si="10"/>
        <v>16451.787</v>
      </c>
      <c r="H134" s="19">
        <f t="shared" si="11"/>
        <v>-7186</v>
      </c>
      <c r="I134" s="58" t="s">
        <v>127</v>
      </c>
      <c r="J134" s="59" t="s">
        <v>128</v>
      </c>
      <c r="K134" s="58">
        <v>-7186</v>
      </c>
      <c r="L134" s="58" t="s">
        <v>129</v>
      </c>
      <c r="M134" s="59" t="s">
        <v>103</v>
      </c>
      <c r="N134" s="59"/>
      <c r="O134" s="60" t="s">
        <v>107</v>
      </c>
      <c r="P134" s="60" t="s">
        <v>108</v>
      </c>
    </row>
    <row r="135" spans="1:16" ht="12.75" customHeight="1" thickBot="1" x14ac:dyDescent="0.25">
      <c r="A135" s="19" t="str">
        <f t="shared" si="6"/>
        <v> CPRI 19.12 </v>
      </c>
      <c r="B135" s="3" t="str">
        <f t="shared" si="7"/>
        <v>II</v>
      </c>
      <c r="C135" s="19">
        <f t="shared" si="8"/>
        <v>16452.538</v>
      </c>
      <c r="D135" t="str">
        <f t="shared" si="9"/>
        <v>vis</v>
      </c>
      <c r="E135" s="57">
        <f>VLOOKUP(C135,'Active 1'!C$21:E$959,3,FALSE)</f>
        <v>-7185.5018212529776</v>
      </c>
      <c r="F135" s="3" t="s">
        <v>102</v>
      </c>
      <c r="G135" t="str">
        <f t="shared" si="10"/>
        <v>16452.538</v>
      </c>
      <c r="H135" s="19">
        <f t="shared" si="11"/>
        <v>-7185.5</v>
      </c>
      <c r="I135" s="58" t="s">
        <v>130</v>
      </c>
      <c r="J135" s="59" t="s">
        <v>131</v>
      </c>
      <c r="K135" s="58">
        <v>-7185.5</v>
      </c>
      <c r="L135" s="58" t="s">
        <v>132</v>
      </c>
      <c r="M135" s="59" t="s">
        <v>103</v>
      </c>
      <c r="N135" s="59"/>
      <c r="O135" s="60" t="s">
        <v>107</v>
      </c>
      <c r="P135" s="60" t="s">
        <v>108</v>
      </c>
    </row>
    <row r="136" spans="1:16" ht="12.75" customHeight="1" thickBot="1" x14ac:dyDescent="0.25">
      <c r="A136" s="19" t="str">
        <f t="shared" si="6"/>
        <v> CPRI 19.12 </v>
      </c>
      <c r="B136" s="3" t="str">
        <f t="shared" si="7"/>
        <v>I</v>
      </c>
      <c r="C136" s="19">
        <f t="shared" si="8"/>
        <v>17299.973999999998</v>
      </c>
      <c r="D136" t="str">
        <f t="shared" si="9"/>
        <v>vis</v>
      </c>
      <c r="E136" s="57">
        <f>VLOOKUP(C136,'Active 1'!C$21:E$959,3,FALSE)</f>
        <v>-6636.0063739801572</v>
      </c>
      <c r="F136" s="3" t="s">
        <v>102</v>
      </c>
      <c r="G136" t="str">
        <f t="shared" si="10"/>
        <v>17299.974</v>
      </c>
      <c r="H136" s="19">
        <f t="shared" si="11"/>
        <v>-6636</v>
      </c>
      <c r="I136" s="58" t="s">
        <v>133</v>
      </c>
      <c r="J136" s="59" t="s">
        <v>134</v>
      </c>
      <c r="K136" s="58">
        <v>-6636</v>
      </c>
      <c r="L136" s="58" t="s">
        <v>135</v>
      </c>
      <c r="M136" s="59" t="s">
        <v>103</v>
      </c>
      <c r="N136" s="59"/>
      <c r="O136" s="60" t="s">
        <v>107</v>
      </c>
      <c r="P136" s="60" t="s">
        <v>108</v>
      </c>
    </row>
    <row r="137" spans="1:16" ht="12.75" customHeight="1" thickBot="1" x14ac:dyDescent="0.25">
      <c r="A137" s="19" t="str">
        <f t="shared" si="6"/>
        <v> CPRI 19.12 </v>
      </c>
      <c r="B137" s="3" t="str">
        <f t="shared" si="7"/>
        <v>II</v>
      </c>
      <c r="C137" s="19">
        <f t="shared" si="8"/>
        <v>17454.978999999999</v>
      </c>
      <c r="D137" t="str">
        <f t="shared" si="9"/>
        <v>vis</v>
      </c>
      <c r="E137" s="57">
        <f>VLOOKUP(C137,'Active 1'!C$21:E$959,3,FALSE)</f>
        <v>-6535.4978496732783</v>
      </c>
      <c r="F137" s="3" t="s">
        <v>102</v>
      </c>
      <c r="G137" t="str">
        <f t="shared" si="10"/>
        <v>17454.979</v>
      </c>
      <c r="H137" s="19">
        <f t="shared" si="11"/>
        <v>-6535.5</v>
      </c>
      <c r="I137" s="58" t="s">
        <v>136</v>
      </c>
      <c r="J137" s="59" t="s">
        <v>137</v>
      </c>
      <c r="K137" s="58">
        <v>-6535.5</v>
      </c>
      <c r="L137" s="58" t="s">
        <v>138</v>
      </c>
      <c r="M137" s="59" t="s">
        <v>103</v>
      </c>
      <c r="N137" s="59"/>
      <c r="O137" s="60" t="s">
        <v>107</v>
      </c>
      <c r="P137" s="60" t="s">
        <v>108</v>
      </c>
    </row>
    <row r="138" spans="1:16" ht="12.75" customHeight="1" thickBot="1" x14ac:dyDescent="0.25">
      <c r="A138" s="19" t="str">
        <f t="shared" si="6"/>
        <v> CPRI 19.12 </v>
      </c>
      <c r="B138" s="3" t="str">
        <f t="shared" si="7"/>
        <v>I</v>
      </c>
      <c r="C138" s="19">
        <f t="shared" si="8"/>
        <v>18595.425999999999</v>
      </c>
      <c r="D138" t="str">
        <f t="shared" si="9"/>
        <v>vis</v>
      </c>
      <c r="E138" s="57">
        <f>VLOOKUP(C138,'Active 1'!C$21:E$959,3,FALSE)</f>
        <v>-5796.0078653488599</v>
      </c>
      <c r="F138" s="3" t="s">
        <v>102</v>
      </c>
      <c r="G138" t="str">
        <f t="shared" si="10"/>
        <v>18595.426</v>
      </c>
      <c r="H138" s="19">
        <f t="shared" si="11"/>
        <v>-5796</v>
      </c>
      <c r="I138" s="58" t="s">
        <v>139</v>
      </c>
      <c r="J138" s="59" t="s">
        <v>140</v>
      </c>
      <c r="K138" s="58">
        <v>-5796</v>
      </c>
      <c r="L138" s="58" t="s">
        <v>141</v>
      </c>
      <c r="M138" s="59" t="s">
        <v>103</v>
      </c>
      <c r="N138" s="59"/>
      <c r="O138" s="60" t="s">
        <v>107</v>
      </c>
      <c r="P138" s="60" t="s">
        <v>108</v>
      </c>
    </row>
    <row r="139" spans="1:16" ht="12.75" customHeight="1" thickBot="1" x14ac:dyDescent="0.25">
      <c r="A139" s="19" t="str">
        <f t="shared" ref="A139:A202" si="12">P139</f>
        <v> CPRI 19.12 </v>
      </c>
      <c r="B139" s="3" t="str">
        <f t="shared" ref="B139:B202" si="13">IF(H139=INT(H139),"I","II")</f>
        <v>II</v>
      </c>
      <c r="C139" s="19">
        <f t="shared" ref="C139:C202" si="14">1*G139</f>
        <v>18596.23</v>
      </c>
      <c r="D139" t="str">
        <f t="shared" ref="D139:D202" si="15">VLOOKUP(F139,I$1:J$5,2,FALSE)</f>
        <v>vis</v>
      </c>
      <c r="E139" s="57">
        <f>VLOOKUP(C139,'Active 1'!C$21:E$959,3,FALSE)</f>
        <v>-5795.4865347237665</v>
      </c>
      <c r="F139" s="3" t="s">
        <v>102</v>
      </c>
      <c r="G139" t="str">
        <f t="shared" ref="G139:G202" si="16">MID(I139,3,LEN(I139)-3)</f>
        <v>18596.230</v>
      </c>
      <c r="H139" s="19">
        <f t="shared" ref="H139:H202" si="17">1*K139</f>
        <v>-5795.5</v>
      </c>
      <c r="I139" s="58" t="s">
        <v>142</v>
      </c>
      <c r="J139" s="59" t="s">
        <v>143</v>
      </c>
      <c r="K139" s="58">
        <v>-5795.5</v>
      </c>
      <c r="L139" s="58" t="s">
        <v>144</v>
      </c>
      <c r="M139" s="59" t="s">
        <v>103</v>
      </c>
      <c r="N139" s="59"/>
      <c r="O139" s="60" t="s">
        <v>107</v>
      </c>
      <c r="P139" s="60" t="s">
        <v>108</v>
      </c>
    </row>
    <row r="140" spans="1:16" ht="12.75" customHeight="1" thickBot="1" x14ac:dyDescent="0.25">
      <c r="A140" s="19" t="str">
        <f t="shared" si="12"/>
        <v> CPRI 19.12 </v>
      </c>
      <c r="B140" s="3" t="str">
        <f t="shared" si="13"/>
        <v>I</v>
      </c>
      <c r="C140" s="19">
        <f t="shared" si="14"/>
        <v>19243.163</v>
      </c>
      <c r="D140" t="str">
        <f t="shared" si="15"/>
        <v>vis</v>
      </c>
      <c r="E140" s="57">
        <f>VLOOKUP(C140,'Active 1'!C$21:E$959,3,FALSE)</f>
        <v>-5376.0014784002815</v>
      </c>
      <c r="F140" s="3" t="s">
        <v>102</v>
      </c>
      <c r="G140" t="str">
        <f t="shared" si="16"/>
        <v>19243.163</v>
      </c>
      <c r="H140" s="19">
        <f t="shared" si="17"/>
        <v>-5376</v>
      </c>
      <c r="I140" s="58" t="s">
        <v>145</v>
      </c>
      <c r="J140" s="59" t="s">
        <v>146</v>
      </c>
      <c r="K140" s="58">
        <v>-5376</v>
      </c>
      <c r="L140" s="58" t="s">
        <v>147</v>
      </c>
      <c r="M140" s="59" t="s">
        <v>103</v>
      </c>
      <c r="N140" s="59"/>
      <c r="O140" s="60" t="s">
        <v>107</v>
      </c>
      <c r="P140" s="60" t="s">
        <v>108</v>
      </c>
    </row>
    <row r="141" spans="1:16" ht="12.75" customHeight="1" thickBot="1" x14ac:dyDescent="0.25">
      <c r="A141" s="19" t="str">
        <f t="shared" si="12"/>
        <v> CPRI 19.12 </v>
      </c>
      <c r="B141" s="3" t="str">
        <f t="shared" si="13"/>
        <v>II</v>
      </c>
      <c r="C141" s="19">
        <f t="shared" si="14"/>
        <v>19305.638999999999</v>
      </c>
      <c r="D141" t="str">
        <f t="shared" si="15"/>
        <v>vis</v>
      </c>
      <c r="E141" s="57">
        <f>VLOOKUP(C141,'Active 1'!C$21:E$959,3,FALSE)</f>
        <v>-5335.4907170403485</v>
      </c>
      <c r="F141" s="3" t="s">
        <v>102</v>
      </c>
      <c r="G141" t="str">
        <f t="shared" si="16"/>
        <v>19305.639</v>
      </c>
      <c r="H141" s="19">
        <f t="shared" si="17"/>
        <v>-5335.5</v>
      </c>
      <c r="I141" s="58" t="s">
        <v>148</v>
      </c>
      <c r="J141" s="59" t="s">
        <v>149</v>
      </c>
      <c r="K141" s="58">
        <v>-5335.5</v>
      </c>
      <c r="L141" s="58" t="s">
        <v>150</v>
      </c>
      <c r="M141" s="59" t="s">
        <v>103</v>
      </c>
      <c r="N141" s="59"/>
      <c r="O141" s="60" t="s">
        <v>107</v>
      </c>
      <c r="P141" s="60" t="s">
        <v>108</v>
      </c>
    </row>
    <row r="142" spans="1:16" ht="12.75" customHeight="1" thickBot="1" x14ac:dyDescent="0.25">
      <c r="A142" s="19" t="str">
        <f t="shared" si="12"/>
        <v> CPRI 19.12 </v>
      </c>
      <c r="B142" s="3" t="str">
        <f t="shared" si="13"/>
        <v>II</v>
      </c>
      <c r="C142" s="19">
        <f t="shared" si="14"/>
        <v>20400.61</v>
      </c>
      <c r="D142" t="str">
        <f t="shared" si="15"/>
        <v>vis</v>
      </c>
      <c r="E142" s="57">
        <f>VLOOKUP(C142,'Active 1'!C$21:E$959,3,FALSE)</f>
        <v>-4625.4883340925271</v>
      </c>
      <c r="F142" s="3" t="s">
        <v>102</v>
      </c>
      <c r="G142" t="str">
        <f t="shared" si="16"/>
        <v>20400.610</v>
      </c>
      <c r="H142" s="19">
        <f t="shared" si="17"/>
        <v>-4625.5</v>
      </c>
      <c r="I142" s="58" t="s">
        <v>151</v>
      </c>
      <c r="J142" s="59" t="s">
        <v>152</v>
      </c>
      <c r="K142" s="58">
        <v>-4625.5</v>
      </c>
      <c r="L142" s="58" t="s">
        <v>153</v>
      </c>
      <c r="M142" s="59" t="s">
        <v>103</v>
      </c>
      <c r="N142" s="59"/>
      <c r="O142" s="60" t="s">
        <v>107</v>
      </c>
      <c r="P142" s="60" t="s">
        <v>108</v>
      </c>
    </row>
    <row r="143" spans="1:16" ht="12.75" customHeight="1" thickBot="1" x14ac:dyDescent="0.25">
      <c r="A143" s="19" t="str">
        <f t="shared" si="12"/>
        <v> CPRI 19.12 </v>
      </c>
      <c r="B143" s="3" t="str">
        <f t="shared" si="13"/>
        <v>I</v>
      </c>
      <c r="C143" s="19">
        <f t="shared" si="14"/>
        <v>20646.562999999998</v>
      </c>
      <c r="D143" t="str">
        <f t="shared" si="15"/>
        <v>vis</v>
      </c>
      <c r="E143" s="57">
        <f>VLOOKUP(C143,'Active 1'!C$21:E$959,3,FALSE)</f>
        <v>-4466.0072007171566</v>
      </c>
      <c r="F143" s="3" t="s">
        <v>102</v>
      </c>
      <c r="G143" t="str">
        <f t="shared" si="16"/>
        <v>20646.563</v>
      </c>
      <c r="H143" s="19">
        <f t="shared" si="17"/>
        <v>-4466</v>
      </c>
      <c r="I143" s="58" t="s">
        <v>154</v>
      </c>
      <c r="J143" s="59" t="s">
        <v>155</v>
      </c>
      <c r="K143" s="58">
        <v>-4466</v>
      </c>
      <c r="L143" s="58" t="s">
        <v>156</v>
      </c>
      <c r="M143" s="59" t="s">
        <v>103</v>
      </c>
      <c r="N143" s="59"/>
      <c r="O143" s="60" t="s">
        <v>107</v>
      </c>
      <c r="P143" s="60" t="s">
        <v>108</v>
      </c>
    </row>
    <row r="144" spans="1:16" ht="12.75" customHeight="1" thickBot="1" x14ac:dyDescent="0.25">
      <c r="A144" s="19" t="str">
        <f t="shared" si="12"/>
        <v> BAN 7.161 </v>
      </c>
      <c r="B144" s="3" t="str">
        <f t="shared" si="13"/>
        <v>I</v>
      </c>
      <c r="C144" s="19">
        <f t="shared" si="14"/>
        <v>20800.781999999999</v>
      </c>
      <c r="D144" t="str">
        <f t="shared" si="15"/>
        <v>vis</v>
      </c>
      <c r="E144" s="57">
        <f>VLOOKUP(C144,'Active 1'!C$21:E$959,3,FALSE)</f>
        <v>-4366.008335454213</v>
      </c>
      <c r="F144" s="3" t="s">
        <v>102</v>
      </c>
      <c r="G144" t="str">
        <f t="shared" si="16"/>
        <v>20800.782</v>
      </c>
      <c r="H144" s="19">
        <f t="shared" si="17"/>
        <v>-4366</v>
      </c>
      <c r="I144" s="58" t="s">
        <v>157</v>
      </c>
      <c r="J144" s="59" t="s">
        <v>158</v>
      </c>
      <c r="K144" s="58">
        <v>-4366</v>
      </c>
      <c r="L144" s="58" t="s">
        <v>159</v>
      </c>
      <c r="M144" s="59" t="s">
        <v>103</v>
      </c>
      <c r="N144" s="59"/>
      <c r="O144" s="60" t="s">
        <v>160</v>
      </c>
      <c r="P144" s="60" t="s">
        <v>161</v>
      </c>
    </row>
    <row r="145" spans="1:16" ht="12.75" customHeight="1" thickBot="1" x14ac:dyDescent="0.25">
      <c r="A145" s="19" t="str">
        <f t="shared" si="12"/>
        <v> BAN 7.161 </v>
      </c>
      <c r="B145" s="3" t="str">
        <f t="shared" si="13"/>
        <v>II</v>
      </c>
      <c r="C145" s="19">
        <f t="shared" si="14"/>
        <v>20801.579000000002</v>
      </c>
      <c r="D145" t="str">
        <f t="shared" si="15"/>
        <v>vis</v>
      </c>
      <c r="E145" s="57">
        <f>VLOOKUP(C145,'Active 1'!C$21:E$959,3,FALSE)</f>
        <v>-4365.4915437773452</v>
      </c>
      <c r="F145" s="3" t="s">
        <v>102</v>
      </c>
      <c r="G145" t="str">
        <f t="shared" si="16"/>
        <v>20801.579</v>
      </c>
      <c r="H145" s="19">
        <f t="shared" si="17"/>
        <v>-4365.5</v>
      </c>
      <c r="I145" s="58" t="s">
        <v>162</v>
      </c>
      <c r="J145" s="59" t="s">
        <v>163</v>
      </c>
      <c r="K145" s="58">
        <v>-4365.5</v>
      </c>
      <c r="L145" s="58" t="s">
        <v>164</v>
      </c>
      <c r="M145" s="59" t="s">
        <v>103</v>
      </c>
      <c r="N145" s="59"/>
      <c r="O145" s="60" t="s">
        <v>160</v>
      </c>
      <c r="P145" s="60" t="s">
        <v>161</v>
      </c>
    </row>
    <row r="146" spans="1:16" ht="12.75" customHeight="1" thickBot="1" x14ac:dyDescent="0.25">
      <c r="A146" s="19" t="str">
        <f t="shared" si="12"/>
        <v> CPRI 19.12 </v>
      </c>
      <c r="B146" s="3" t="str">
        <f t="shared" si="13"/>
        <v>I</v>
      </c>
      <c r="C146" s="19">
        <f t="shared" si="14"/>
        <v>21494.777999999998</v>
      </c>
      <c r="D146" t="str">
        <f t="shared" si="15"/>
        <v>vis</v>
      </c>
      <c r="E146" s="57">
        <f>VLOOKUP(C146,'Active 1'!C$21:E$959,3,FALSE)</f>
        <v>-3916.0066333486275</v>
      </c>
      <c r="F146" s="3" t="s">
        <v>102</v>
      </c>
      <c r="G146" t="str">
        <f t="shared" si="16"/>
        <v>21494.778</v>
      </c>
      <c r="H146" s="19">
        <f t="shared" si="17"/>
        <v>-3916</v>
      </c>
      <c r="I146" s="58" t="s">
        <v>165</v>
      </c>
      <c r="J146" s="59" t="s">
        <v>166</v>
      </c>
      <c r="K146" s="58">
        <v>-3916</v>
      </c>
      <c r="L146" s="58" t="s">
        <v>135</v>
      </c>
      <c r="M146" s="59" t="s">
        <v>103</v>
      </c>
      <c r="N146" s="59"/>
      <c r="O146" s="60" t="s">
        <v>107</v>
      </c>
      <c r="P146" s="60" t="s">
        <v>108</v>
      </c>
    </row>
    <row r="147" spans="1:16" ht="12.75" customHeight="1" thickBot="1" x14ac:dyDescent="0.25">
      <c r="A147" s="19" t="str">
        <f t="shared" si="12"/>
        <v> CPRI 19.12 </v>
      </c>
      <c r="B147" s="3" t="str">
        <f t="shared" si="13"/>
        <v>II</v>
      </c>
      <c r="C147" s="19">
        <f t="shared" si="14"/>
        <v>21495.567999999999</v>
      </c>
      <c r="D147" t="str">
        <f t="shared" si="15"/>
        <v>vis</v>
      </c>
      <c r="E147" s="57">
        <f>VLOOKUP(C147,'Active 1'!C$21:E$959,3,FALSE)</f>
        <v>-3915.4943806199894</v>
      </c>
      <c r="F147" s="3" t="s">
        <v>102</v>
      </c>
      <c r="G147" t="str">
        <f t="shared" si="16"/>
        <v>21495.568</v>
      </c>
      <c r="H147" s="19">
        <f t="shared" si="17"/>
        <v>-3915.5</v>
      </c>
      <c r="I147" s="58" t="s">
        <v>167</v>
      </c>
      <c r="J147" s="59" t="s">
        <v>168</v>
      </c>
      <c r="K147" s="58">
        <v>-3915.5</v>
      </c>
      <c r="L147" s="58" t="s">
        <v>169</v>
      </c>
      <c r="M147" s="59" t="s">
        <v>103</v>
      </c>
      <c r="N147" s="59"/>
      <c r="O147" s="60" t="s">
        <v>107</v>
      </c>
      <c r="P147" s="60" t="s">
        <v>108</v>
      </c>
    </row>
    <row r="148" spans="1:16" ht="12.75" customHeight="1" thickBot="1" x14ac:dyDescent="0.25">
      <c r="A148" s="19" t="str">
        <f t="shared" si="12"/>
        <v> CPRI 19.12 </v>
      </c>
      <c r="B148" s="3" t="str">
        <f t="shared" si="13"/>
        <v>I</v>
      </c>
      <c r="C148" s="19">
        <f t="shared" si="14"/>
        <v>22543.473999999998</v>
      </c>
      <c r="D148" t="str">
        <f t="shared" si="15"/>
        <v>vis</v>
      </c>
      <c r="E148" s="57">
        <f>VLOOKUP(C148,'Active 1'!C$21:E$959,3,FALSE)</f>
        <v>-3236.0099402966225</v>
      </c>
      <c r="F148" s="3" t="s">
        <v>102</v>
      </c>
      <c r="G148" t="str">
        <f t="shared" si="16"/>
        <v>22543.474</v>
      </c>
      <c r="H148" s="19">
        <f t="shared" si="17"/>
        <v>-3236</v>
      </c>
      <c r="I148" s="58" t="s">
        <v>170</v>
      </c>
      <c r="J148" s="59" t="s">
        <v>171</v>
      </c>
      <c r="K148" s="58">
        <v>-3236</v>
      </c>
      <c r="L148" s="58" t="s">
        <v>144</v>
      </c>
      <c r="M148" s="59" t="s">
        <v>103</v>
      </c>
      <c r="N148" s="59"/>
      <c r="O148" s="60" t="s">
        <v>107</v>
      </c>
      <c r="P148" s="60" t="s">
        <v>108</v>
      </c>
    </row>
    <row r="149" spans="1:16" ht="12.75" customHeight="1" thickBot="1" x14ac:dyDescent="0.25">
      <c r="A149" s="19" t="str">
        <f t="shared" si="12"/>
        <v> CPRI 19.12 </v>
      </c>
      <c r="B149" s="3" t="str">
        <f t="shared" si="13"/>
        <v>II</v>
      </c>
      <c r="C149" s="19">
        <f t="shared" si="14"/>
        <v>22544.251</v>
      </c>
      <c r="D149" t="str">
        <f t="shared" si="15"/>
        <v>vis</v>
      </c>
      <c r="E149" s="57">
        <f>VLOOKUP(C149,'Active 1'!C$21:E$959,3,FALSE)</f>
        <v>-3235.5061170432655</v>
      </c>
      <c r="F149" s="3" t="s">
        <v>102</v>
      </c>
      <c r="G149" t="str">
        <f t="shared" si="16"/>
        <v>22544.251</v>
      </c>
      <c r="H149" s="19">
        <f t="shared" si="17"/>
        <v>-3235.5</v>
      </c>
      <c r="I149" s="58" t="s">
        <v>172</v>
      </c>
      <c r="J149" s="59" t="s">
        <v>173</v>
      </c>
      <c r="K149" s="58">
        <v>-3235.5</v>
      </c>
      <c r="L149" s="58" t="s">
        <v>174</v>
      </c>
      <c r="M149" s="59" t="s">
        <v>103</v>
      </c>
      <c r="N149" s="59"/>
      <c r="O149" s="60" t="s">
        <v>107</v>
      </c>
      <c r="P149" s="60" t="s">
        <v>108</v>
      </c>
    </row>
    <row r="150" spans="1:16" ht="12.75" customHeight="1" thickBot="1" x14ac:dyDescent="0.25">
      <c r="A150" s="19" t="str">
        <f t="shared" si="12"/>
        <v> CPRI 19.12 </v>
      </c>
      <c r="B150" s="3" t="str">
        <f t="shared" si="13"/>
        <v>I</v>
      </c>
      <c r="C150" s="19">
        <f t="shared" si="14"/>
        <v>23391.705999999998</v>
      </c>
      <c r="D150" t="str">
        <f t="shared" si="15"/>
        <v>vis</v>
      </c>
      <c r="E150" s="57">
        <f>VLOOKUP(C150,'Active 1'!C$21:E$959,3,FALSE)</f>
        <v>-2685.9983497681105</v>
      </c>
      <c r="F150" s="3" t="s">
        <v>102</v>
      </c>
      <c r="G150" t="str">
        <f t="shared" si="16"/>
        <v>23391.706</v>
      </c>
      <c r="H150" s="19">
        <f t="shared" si="17"/>
        <v>-2686</v>
      </c>
      <c r="I150" s="58" t="s">
        <v>175</v>
      </c>
      <c r="J150" s="59" t="s">
        <v>176</v>
      </c>
      <c r="K150" s="58">
        <v>-2686</v>
      </c>
      <c r="L150" s="58" t="s">
        <v>177</v>
      </c>
      <c r="M150" s="59" t="s">
        <v>103</v>
      </c>
      <c r="N150" s="59"/>
      <c r="O150" s="60" t="s">
        <v>107</v>
      </c>
      <c r="P150" s="60" t="s">
        <v>108</v>
      </c>
    </row>
    <row r="151" spans="1:16" ht="12.75" customHeight="1" thickBot="1" x14ac:dyDescent="0.25">
      <c r="A151" s="19" t="str">
        <f t="shared" si="12"/>
        <v> CPRI 19.12 </v>
      </c>
      <c r="B151" s="3" t="str">
        <f t="shared" si="13"/>
        <v>II</v>
      </c>
      <c r="C151" s="19">
        <f t="shared" si="14"/>
        <v>23392.462</v>
      </c>
      <c r="D151" t="str">
        <f t="shared" si="15"/>
        <v>vis</v>
      </c>
      <c r="E151" s="57">
        <f>VLOOKUP(C151,'Active 1'!C$21:E$959,3,FALSE)</f>
        <v>-2685.5081433594391</v>
      </c>
      <c r="F151" s="3" t="s">
        <v>102</v>
      </c>
      <c r="G151" t="str">
        <f t="shared" si="16"/>
        <v>23392.462</v>
      </c>
      <c r="H151" s="19">
        <f t="shared" si="17"/>
        <v>-2685.5</v>
      </c>
      <c r="I151" s="58" t="s">
        <v>178</v>
      </c>
      <c r="J151" s="59" t="s">
        <v>179</v>
      </c>
      <c r="K151" s="58">
        <v>-2685.5</v>
      </c>
      <c r="L151" s="58" t="s">
        <v>180</v>
      </c>
      <c r="M151" s="59" t="s">
        <v>103</v>
      </c>
      <c r="N151" s="59"/>
      <c r="O151" s="60" t="s">
        <v>107</v>
      </c>
      <c r="P151" s="60" t="s">
        <v>108</v>
      </c>
    </row>
    <row r="152" spans="1:16" ht="12.75" customHeight="1" thickBot="1" x14ac:dyDescent="0.25">
      <c r="A152" s="19" t="str">
        <f t="shared" si="12"/>
        <v> CPRI 19.12 </v>
      </c>
      <c r="B152" s="3" t="str">
        <f t="shared" si="13"/>
        <v>I</v>
      </c>
      <c r="C152" s="19">
        <f t="shared" si="14"/>
        <v>24502.081999999999</v>
      </c>
      <c r="D152" t="str">
        <f t="shared" si="15"/>
        <v>vis</v>
      </c>
      <c r="E152" s="57">
        <f>VLOOKUP(C152,'Active 1'!C$21:E$959,3,FALSE)</f>
        <v>-1966.0070386118621</v>
      </c>
      <c r="F152" s="3" t="s">
        <v>102</v>
      </c>
      <c r="G152" t="str">
        <f t="shared" si="16"/>
        <v>24502.082</v>
      </c>
      <c r="H152" s="19">
        <f t="shared" si="17"/>
        <v>-1966</v>
      </c>
      <c r="I152" s="58" t="s">
        <v>181</v>
      </c>
      <c r="J152" s="59" t="s">
        <v>182</v>
      </c>
      <c r="K152" s="58">
        <v>-1966</v>
      </c>
      <c r="L152" s="58" t="s">
        <v>156</v>
      </c>
      <c r="M152" s="59" t="s">
        <v>103</v>
      </c>
      <c r="N152" s="59"/>
      <c r="O152" s="60" t="s">
        <v>107</v>
      </c>
      <c r="P152" s="60" t="s">
        <v>108</v>
      </c>
    </row>
    <row r="153" spans="1:16" ht="12.75" customHeight="1" thickBot="1" x14ac:dyDescent="0.25">
      <c r="A153" s="19" t="str">
        <f t="shared" si="12"/>
        <v> CPRI 19.12 </v>
      </c>
      <c r="B153" s="3" t="str">
        <f t="shared" si="13"/>
        <v>II</v>
      </c>
      <c r="C153" s="19">
        <f t="shared" si="14"/>
        <v>24595.395</v>
      </c>
      <c r="D153" t="str">
        <f t="shared" si="15"/>
        <v>vis</v>
      </c>
      <c r="E153" s="57">
        <f>VLOOKUP(C153,'Active 1'!C$21:E$959,3,FALSE)</f>
        <v>-1905.5009134633319</v>
      </c>
      <c r="F153" s="3" t="s">
        <v>102</v>
      </c>
      <c r="G153" t="str">
        <f t="shared" si="16"/>
        <v>24595.395</v>
      </c>
      <c r="H153" s="19">
        <f t="shared" si="17"/>
        <v>-1905.5</v>
      </c>
      <c r="I153" s="58" t="s">
        <v>183</v>
      </c>
      <c r="J153" s="59" t="s">
        <v>184</v>
      </c>
      <c r="K153" s="58">
        <v>-1905.5</v>
      </c>
      <c r="L153" s="58" t="s">
        <v>185</v>
      </c>
      <c r="M153" s="59" t="s">
        <v>103</v>
      </c>
      <c r="N153" s="59"/>
      <c r="O153" s="60" t="s">
        <v>107</v>
      </c>
      <c r="P153" s="60" t="s">
        <v>108</v>
      </c>
    </row>
    <row r="154" spans="1:16" ht="12.75" customHeight="1" thickBot="1" x14ac:dyDescent="0.25">
      <c r="A154" s="19" t="str">
        <f t="shared" si="12"/>
        <v> CPRI 19.12 </v>
      </c>
      <c r="B154" s="3" t="str">
        <f t="shared" si="13"/>
        <v>II</v>
      </c>
      <c r="C154" s="19">
        <f t="shared" si="14"/>
        <v>25597.824000000001</v>
      </c>
      <c r="D154" t="str">
        <f t="shared" si="15"/>
        <v>vis</v>
      </c>
      <c r="E154" s="57">
        <f>VLOOKUP(C154,'Active 1'!C$21:E$959,3,FALSE)</f>
        <v>-1255.5047229377378</v>
      </c>
      <c r="F154" s="3" t="s">
        <v>102</v>
      </c>
      <c r="G154" t="str">
        <f t="shared" si="16"/>
        <v>25597.824</v>
      </c>
      <c r="H154" s="19">
        <f t="shared" si="17"/>
        <v>-1255.5</v>
      </c>
      <c r="I154" s="58" t="s">
        <v>186</v>
      </c>
      <c r="J154" s="59" t="s">
        <v>187</v>
      </c>
      <c r="K154" s="58">
        <v>-1255.5</v>
      </c>
      <c r="L154" s="58" t="s">
        <v>188</v>
      </c>
      <c r="M154" s="59" t="s">
        <v>103</v>
      </c>
      <c r="N154" s="59"/>
      <c r="O154" s="60" t="s">
        <v>107</v>
      </c>
      <c r="P154" s="60" t="s">
        <v>108</v>
      </c>
    </row>
    <row r="155" spans="1:16" ht="12.75" customHeight="1" thickBot="1" x14ac:dyDescent="0.25">
      <c r="A155" s="19" t="str">
        <f t="shared" si="12"/>
        <v> CPRI 19.12 </v>
      </c>
      <c r="B155" s="3" t="str">
        <f t="shared" si="13"/>
        <v>I</v>
      </c>
      <c r="C155" s="19">
        <f t="shared" si="14"/>
        <v>25905.519</v>
      </c>
      <c r="D155" t="str">
        <f t="shared" si="15"/>
        <v>vis</v>
      </c>
      <c r="E155" s="57">
        <f>VLOOKUP(C155,'Active 1'!C$21:E$959,3,FALSE)</f>
        <v>-1055.9887693452415</v>
      </c>
      <c r="F155" s="3" t="s">
        <v>102</v>
      </c>
      <c r="G155" t="str">
        <f t="shared" si="16"/>
        <v>25905.519</v>
      </c>
      <c r="H155" s="19">
        <f t="shared" si="17"/>
        <v>-1056</v>
      </c>
      <c r="I155" s="58" t="s">
        <v>189</v>
      </c>
      <c r="J155" s="59" t="s">
        <v>190</v>
      </c>
      <c r="K155" s="58">
        <v>-1056</v>
      </c>
      <c r="L155" s="58" t="s">
        <v>129</v>
      </c>
      <c r="M155" s="59" t="s">
        <v>103</v>
      </c>
      <c r="N155" s="59"/>
      <c r="O155" s="60" t="s">
        <v>107</v>
      </c>
      <c r="P155" s="60" t="s">
        <v>108</v>
      </c>
    </row>
    <row r="156" spans="1:16" ht="12.75" customHeight="1" thickBot="1" x14ac:dyDescent="0.25">
      <c r="A156" s="19" t="str">
        <f t="shared" si="12"/>
        <v> CPRI 19.12 </v>
      </c>
      <c r="B156" s="3" t="str">
        <f t="shared" si="13"/>
        <v>I</v>
      </c>
      <c r="C156" s="19">
        <f t="shared" si="14"/>
        <v>26506.973999999998</v>
      </c>
      <c r="D156" t="str">
        <f t="shared" si="15"/>
        <v>vis</v>
      </c>
      <c r="E156" s="57">
        <f>VLOOKUP(C156,'Active 1'!C$21:E$959,3,FALSE)</f>
        <v>-665.99261124070756</v>
      </c>
      <c r="F156" s="3" t="s">
        <v>102</v>
      </c>
      <c r="G156" t="str">
        <f t="shared" si="16"/>
        <v>26506.974</v>
      </c>
      <c r="H156" s="19">
        <f t="shared" si="17"/>
        <v>-666</v>
      </c>
      <c r="I156" s="58" t="s">
        <v>191</v>
      </c>
      <c r="J156" s="59" t="s">
        <v>192</v>
      </c>
      <c r="K156" s="58">
        <v>-666</v>
      </c>
      <c r="L156" s="58" t="s">
        <v>193</v>
      </c>
      <c r="M156" s="59" t="s">
        <v>103</v>
      </c>
      <c r="N156" s="59"/>
      <c r="O156" s="60" t="s">
        <v>107</v>
      </c>
      <c r="P156" s="60" t="s">
        <v>108</v>
      </c>
    </row>
    <row r="157" spans="1:16" ht="12.75" customHeight="1" thickBot="1" x14ac:dyDescent="0.25">
      <c r="A157" s="19" t="str">
        <f t="shared" si="12"/>
        <v> CPRI 19.12 </v>
      </c>
      <c r="B157" s="3" t="str">
        <f t="shared" si="13"/>
        <v>II</v>
      </c>
      <c r="C157" s="19">
        <f t="shared" si="14"/>
        <v>26507.723000000002</v>
      </c>
      <c r="D157" t="str">
        <f t="shared" si="15"/>
        <v>vis</v>
      </c>
      <c r="E157" s="57">
        <f>VLOOKUP(C157,'Active 1'!C$21:E$959,3,FALSE)</f>
        <v>-665.50694378026299</v>
      </c>
      <c r="F157" s="3" t="s">
        <v>102</v>
      </c>
      <c r="G157" t="str">
        <f t="shared" si="16"/>
        <v>26507.723</v>
      </c>
      <c r="H157" s="19">
        <f t="shared" si="17"/>
        <v>-665.5</v>
      </c>
      <c r="I157" s="58" t="s">
        <v>194</v>
      </c>
      <c r="J157" s="59" t="s">
        <v>195</v>
      </c>
      <c r="K157" s="58">
        <v>-665.5</v>
      </c>
      <c r="L157" s="58" t="s">
        <v>196</v>
      </c>
      <c r="M157" s="59" t="s">
        <v>103</v>
      </c>
      <c r="N157" s="59"/>
      <c r="O157" s="60" t="s">
        <v>107</v>
      </c>
      <c r="P157" s="60" t="s">
        <v>108</v>
      </c>
    </row>
    <row r="158" spans="1:16" ht="12.75" customHeight="1" thickBot="1" x14ac:dyDescent="0.25">
      <c r="A158" s="19" t="str">
        <f t="shared" si="12"/>
        <v> WILN 17.14 </v>
      </c>
      <c r="B158" s="3" t="str">
        <f t="shared" si="13"/>
        <v>I</v>
      </c>
      <c r="C158" s="19">
        <f t="shared" si="14"/>
        <v>26812.332999999999</v>
      </c>
      <c r="D158" t="str">
        <f t="shared" si="15"/>
        <v>vis</v>
      </c>
      <c r="E158" s="57">
        <f>VLOOKUP(C158,'Active 1'!C$21:E$959,3,FALSE)</f>
        <v>-467.99136951415619</v>
      </c>
      <c r="F158" s="3" t="s">
        <v>102</v>
      </c>
      <c r="G158" t="str">
        <f t="shared" si="16"/>
        <v>26812.333</v>
      </c>
      <c r="H158" s="19">
        <f t="shared" si="17"/>
        <v>-468</v>
      </c>
      <c r="I158" s="58" t="s">
        <v>197</v>
      </c>
      <c r="J158" s="59" t="s">
        <v>198</v>
      </c>
      <c r="K158" s="58">
        <v>-468</v>
      </c>
      <c r="L158" s="58" t="s">
        <v>199</v>
      </c>
      <c r="M158" s="59" t="s">
        <v>103</v>
      </c>
      <c r="N158" s="59"/>
      <c r="O158" s="60" t="s">
        <v>200</v>
      </c>
      <c r="P158" s="60" t="s">
        <v>201</v>
      </c>
    </row>
    <row r="159" spans="1:16" ht="12.75" customHeight="1" thickBot="1" x14ac:dyDescent="0.25">
      <c r="A159" s="19" t="str">
        <f t="shared" si="12"/>
        <v> WILN 17.14 </v>
      </c>
      <c r="B159" s="3" t="str">
        <f t="shared" si="13"/>
        <v>II</v>
      </c>
      <c r="C159" s="19">
        <f t="shared" si="14"/>
        <v>26813.080999999998</v>
      </c>
      <c r="D159" t="str">
        <f t="shared" si="15"/>
        <v>vis</v>
      </c>
      <c r="E159" s="57">
        <f>VLOOKUP(C159,'Active 1'!C$21:E$959,3,FALSE)</f>
        <v>-467.5063504748897</v>
      </c>
      <c r="F159" s="3" t="s">
        <v>102</v>
      </c>
      <c r="G159" t="str">
        <f t="shared" si="16"/>
        <v>26813.081</v>
      </c>
      <c r="H159" s="19">
        <f t="shared" si="17"/>
        <v>-467.5</v>
      </c>
      <c r="I159" s="58" t="s">
        <v>202</v>
      </c>
      <c r="J159" s="59" t="s">
        <v>203</v>
      </c>
      <c r="K159" s="58">
        <v>-467.5</v>
      </c>
      <c r="L159" s="58" t="s">
        <v>174</v>
      </c>
      <c r="M159" s="59" t="s">
        <v>103</v>
      </c>
      <c r="N159" s="59"/>
      <c r="O159" s="60" t="s">
        <v>200</v>
      </c>
      <c r="P159" s="60" t="s">
        <v>201</v>
      </c>
    </row>
    <row r="160" spans="1:16" ht="12.75" customHeight="1" thickBot="1" x14ac:dyDescent="0.25">
      <c r="A160" s="19" t="str">
        <f t="shared" si="12"/>
        <v> WILN 14.6 </v>
      </c>
      <c r="B160" s="3" t="str">
        <f t="shared" si="13"/>
        <v>I</v>
      </c>
      <c r="C160" s="19">
        <f t="shared" si="14"/>
        <v>26830.82</v>
      </c>
      <c r="D160" t="str">
        <f t="shared" si="15"/>
        <v>vis</v>
      </c>
      <c r="E160" s="57">
        <f>VLOOKUP(C160,'Active 1'!C$21:E$959,3,FALSE)</f>
        <v>-456.00400724286584</v>
      </c>
      <c r="F160" s="3" t="s">
        <v>102</v>
      </c>
      <c r="G160" t="str">
        <f t="shared" si="16"/>
        <v>26830.820</v>
      </c>
      <c r="H160" s="19">
        <f t="shared" si="17"/>
        <v>-456</v>
      </c>
      <c r="I160" s="58" t="s">
        <v>204</v>
      </c>
      <c r="J160" s="59" t="s">
        <v>205</v>
      </c>
      <c r="K160" s="58">
        <v>-456</v>
      </c>
      <c r="L160" s="58" t="s">
        <v>206</v>
      </c>
      <c r="M160" s="59" t="s">
        <v>103</v>
      </c>
      <c r="N160" s="59"/>
      <c r="O160" s="60" t="s">
        <v>200</v>
      </c>
      <c r="P160" s="60" t="s">
        <v>207</v>
      </c>
    </row>
    <row r="161" spans="1:16" ht="12.75" customHeight="1" thickBot="1" x14ac:dyDescent="0.25">
      <c r="A161" s="19" t="str">
        <f t="shared" si="12"/>
        <v> WILN 14.6 </v>
      </c>
      <c r="B161" s="3" t="str">
        <f t="shared" si="13"/>
        <v>II</v>
      </c>
      <c r="C161" s="19">
        <f t="shared" si="14"/>
        <v>27280.37</v>
      </c>
      <c r="D161" t="str">
        <f t="shared" si="15"/>
        <v>vis</v>
      </c>
      <c r="E161" s="57">
        <f>VLOOKUP(C161,'Active 1'!C$21:E$959,3,FALSE)</f>
        <v>-164.50626780118938</v>
      </c>
      <c r="F161" s="3" t="s">
        <v>102</v>
      </c>
      <c r="G161" t="str">
        <f t="shared" si="16"/>
        <v>27280.370</v>
      </c>
      <c r="H161" s="19">
        <f t="shared" si="17"/>
        <v>-164.5</v>
      </c>
      <c r="I161" s="58" t="s">
        <v>208</v>
      </c>
      <c r="J161" s="59" t="s">
        <v>209</v>
      </c>
      <c r="K161" s="58">
        <v>-164.5</v>
      </c>
      <c r="L161" s="58" t="s">
        <v>174</v>
      </c>
      <c r="M161" s="59" t="s">
        <v>103</v>
      </c>
      <c r="N161" s="59"/>
      <c r="O161" s="60" t="s">
        <v>200</v>
      </c>
      <c r="P161" s="60" t="s">
        <v>207</v>
      </c>
    </row>
    <row r="162" spans="1:16" ht="12.75" customHeight="1" thickBot="1" x14ac:dyDescent="0.25">
      <c r="A162" s="19" t="str">
        <f t="shared" si="12"/>
        <v> WILN 14.6 </v>
      </c>
      <c r="B162" s="3" t="str">
        <f t="shared" si="13"/>
        <v>II</v>
      </c>
      <c r="C162" s="19">
        <f t="shared" si="14"/>
        <v>27283.47</v>
      </c>
      <c r="D162" t="str">
        <f t="shared" si="15"/>
        <v>vis</v>
      </c>
      <c r="E162" s="57">
        <f>VLOOKUP(C162,'Active 1'!C$21:E$959,3,FALSE)</f>
        <v>-162.49616215716793</v>
      </c>
      <c r="F162" s="3" t="s">
        <v>102</v>
      </c>
      <c r="G162" t="str">
        <f t="shared" si="16"/>
        <v>27283.470</v>
      </c>
      <c r="H162" s="19">
        <f t="shared" si="17"/>
        <v>-162.5</v>
      </c>
      <c r="I162" s="58" t="s">
        <v>210</v>
      </c>
      <c r="J162" s="59" t="s">
        <v>211</v>
      </c>
      <c r="K162" s="58">
        <v>-162.5</v>
      </c>
      <c r="L162" s="58" t="s">
        <v>212</v>
      </c>
      <c r="M162" s="59" t="s">
        <v>103</v>
      </c>
      <c r="N162" s="59"/>
      <c r="O162" s="60" t="s">
        <v>200</v>
      </c>
      <c r="P162" s="60" t="s">
        <v>207</v>
      </c>
    </row>
    <row r="163" spans="1:16" ht="12.75" customHeight="1" thickBot="1" x14ac:dyDescent="0.25">
      <c r="A163" s="19" t="str">
        <f t="shared" si="12"/>
        <v> WILN 14.6 </v>
      </c>
      <c r="B163" s="3" t="str">
        <f t="shared" si="13"/>
        <v>II</v>
      </c>
      <c r="C163" s="19">
        <f t="shared" si="14"/>
        <v>27300.42</v>
      </c>
      <c r="D163" t="str">
        <f t="shared" si="15"/>
        <v>vis</v>
      </c>
      <c r="E163" s="57">
        <f>VLOOKUP(C163,'Active 1'!C$21:E$959,3,FALSE)</f>
        <v>-151.50542323260876</v>
      </c>
      <c r="F163" s="3" t="s">
        <v>102</v>
      </c>
      <c r="G163" t="str">
        <f t="shared" si="16"/>
        <v>27300.420</v>
      </c>
      <c r="H163" s="19">
        <f t="shared" si="17"/>
        <v>-151.5</v>
      </c>
      <c r="I163" s="58" t="s">
        <v>213</v>
      </c>
      <c r="J163" s="59" t="s">
        <v>214</v>
      </c>
      <c r="K163" s="58">
        <v>-151.5</v>
      </c>
      <c r="L163" s="58" t="s">
        <v>111</v>
      </c>
      <c r="M163" s="59" t="s">
        <v>103</v>
      </c>
      <c r="N163" s="59"/>
      <c r="O163" s="60" t="s">
        <v>200</v>
      </c>
      <c r="P163" s="60" t="s">
        <v>207</v>
      </c>
    </row>
    <row r="164" spans="1:16" ht="12.75" customHeight="1" thickBot="1" x14ac:dyDescent="0.25">
      <c r="A164" s="19" t="str">
        <f t="shared" si="12"/>
        <v> WILN 14.6 </v>
      </c>
      <c r="B164" s="3" t="str">
        <f t="shared" si="13"/>
        <v>I</v>
      </c>
      <c r="C164" s="19">
        <f t="shared" si="14"/>
        <v>27313.54</v>
      </c>
      <c r="D164" t="str">
        <f t="shared" si="15"/>
        <v>vis</v>
      </c>
      <c r="E164" s="57">
        <f>VLOOKUP(C164,'Active 1'!C$21:E$959,3,FALSE)</f>
        <v>-142.99813741017397</v>
      </c>
      <c r="F164" s="3" t="s">
        <v>102</v>
      </c>
      <c r="G164" t="str">
        <f t="shared" si="16"/>
        <v>27313.540</v>
      </c>
      <c r="H164" s="19">
        <f t="shared" si="17"/>
        <v>-143</v>
      </c>
      <c r="I164" s="58" t="s">
        <v>215</v>
      </c>
      <c r="J164" s="59" t="s">
        <v>216</v>
      </c>
      <c r="K164" s="58">
        <v>-143</v>
      </c>
      <c r="L164" s="58" t="s">
        <v>177</v>
      </c>
      <c r="M164" s="59" t="s">
        <v>103</v>
      </c>
      <c r="N164" s="59"/>
      <c r="O164" s="60" t="s">
        <v>200</v>
      </c>
      <c r="P164" s="60" t="s">
        <v>207</v>
      </c>
    </row>
    <row r="165" spans="1:16" ht="12.75" customHeight="1" thickBot="1" x14ac:dyDescent="0.25">
      <c r="A165" s="19" t="str">
        <f t="shared" si="12"/>
        <v> BAN 7.161 </v>
      </c>
      <c r="B165" s="3" t="str">
        <f t="shared" si="13"/>
        <v>I</v>
      </c>
      <c r="C165" s="19">
        <f t="shared" si="14"/>
        <v>27341.323</v>
      </c>
      <c r="D165" t="str">
        <f t="shared" si="15"/>
        <v>vis</v>
      </c>
      <c r="E165" s="57">
        <f>VLOOKUP(C165,'Active 1'!C$21:E$959,3,FALSE)</f>
        <v>-124.98305189152654</v>
      </c>
      <c r="F165" s="3" t="s">
        <v>102</v>
      </c>
      <c r="G165" t="str">
        <f t="shared" si="16"/>
        <v>27341.323</v>
      </c>
      <c r="H165" s="19">
        <f t="shared" si="17"/>
        <v>-125</v>
      </c>
      <c r="I165" s="58" t="s">
        <v>217</v>
      </c>
      <c r="J165" s="59" t="s">
        <v>218</v>
      </c>
      <c r="K165" s="58">
        <v>-125</v>
      </c>
      <c r="L165" s="58" t="s">
        <v>219</v>
      </c>
      <c r="M165" s="59" t="s">
        <v>220</v>
      </c>
      <c r="N165" s="59"/>
      <c r="O165" s="60" t="s">
        <v>160</v>
      </c>
      <c r="P165" s="60" t="s">
        <v>161</v>
      </c>
    </row>
    <row r="166" spans="1:16" ht="12.75" customHeight="1" thickBot="1" x14ac:dyDescent="0.25">
      <c r="A166" s="19" t="str">
        <f t="shared" si="12"/>
        <v> BAN 7.161 </v>
      </c>
      <c r="B166" s="3" t="str">
        <f t="shared" si="13"/>
        <v>II</v>
      </c>
      <c r="C166" s="19">
        <f t="shared" si="14"/>
        <v>27351.317999999999</v>
      </c>
      <c r="D166" t="str">
        <f t="shared" si="15"/>
        <v>vis</v>
      </c>
      <c r="E166" s="57">
        <f>VLOOKUP(C166,'Active 1'!C$21:E$959,3,FALSE)</f>
        <v>-118.50208224250137</v>
      </c>
      <c r="F166" s="3" t="s">
        <v>102</v>
      </c>
      <c r="G166" t="str">
        <f t="shared" si="16"/>
        <v>27351.318</v>
      </c>
      <c r="H166" s="19">
        <f t="shared" si="17"/>
        <v>-118.5</v>
      </c>
      <c r="I166" s="58" t="s">
        <v>221</v>
      </c>
      <c r="J166" s="59" t="s">
        <v>222</v>
      </c>
      <c r="K166" s="58">
        <v>-118.5</v>
      </c>
      <c r="L166" s="58" t="s">
        <v>223</v>
      </c>
      <c r="M166" s="59" t="s">
        <v>220</v>
      </c>
      <c r="N166" s="59"/>
      <c r="O166" s="60" t="s">
        <v>160</v>
      </c>
      <c r="P166" s="60" t="s">
        <v>161</v>
      </c>
    </row>
    <row r="167" spans="1:16" ht="12.75" customHeight="1" thickBot="1" x14ac:dyDescent="0.25">
      <c r="A167" s="19" t="str">
        <f t="shared" si="12"/>
        <v> WILN 14.6 </v>
      </c>
      <c r="B167" s="3" t="str">
        <f t="shared" si="13"/>
        <v>II</v>
      </c>
      <c r="C167" s="19">
        <f t="shared" si="14"/>
        <v>27368.28</v>
      </c>
      <c r="D167" t="str">
        <f t="shared" si="15"/>
        <v>vis</v>
      </c>
      <c r="E167" s="57">
        <f>VLOOKUP(C167,'Active 1'!C$21:E$959,3,FALSE)</f>
        <v>-107.50356226383474</v>
      </c>
      <c r="F167" s="3" t="s">
        <v>102</v>
      </c>
      <c r="G167" t="str">
        <f t="shared" si="16"/>
        <v>27368.280</v>
      </c>
      <c r="H167" s="19">
        <f t="shared" si="17"/>
        <v>-107.5</v>
      </c>
      <c r="I167" s="58" t="s">
        <v>224</v>
      </c>
      <c r="J167" s="59" t="s">
        <v>225</v>
      </c>
      <c r="K167" s="58">
        <v>-107.5</v>
      </c>
      <c r="L167" s="58" t="s">
        <v>226</v>
      </c>
      <c r="M167" s="59" t="s">
        <v>103</v>
      </c>
      <c r="N167" s="59"/>
      <c r="O167" s="60" t="s">
        <v>200</v>
      </c>
      <c r="P167" s="60" t="s">
        <v>207</v>
      </c>
    </row>
    <row r="168" spans="1:16" ht="12.75" customHeight="1" thickBot="1" x14ac:dyDescent="0.25">
      <c r="A168" s="19" t="str">
        <f t="shared" si="12"/>
        <v> WILN 14.6 </v>
      </c>
      <c r="B168" s="3" t="str">
        <f t="shared" si="13"/>
        <v>I</v>
      </c>
      <c r="C168" s="19">
        <f t="shared" si="14"/>
        <v>27370.595000000001</v>
      </c>
      <c r="D168" t="str">
        <f t="shared" si="15"/>
        <v>vis</v>
      </c>
      <c r="E168" s="57">
        <f>VLOOKUP(C168,'Active 1'!C$21:E$959,3,FALSE)</f>
        <v>-106.00246724257312</v>
      </c>
      <c r="F168" s="3" t="s">
        <v>102</v>
      </c>
      <c r="G168" t="str">
        <f t="shared" si="16"/>
        <v>27370.595</v>
      </c>
      <c r="H168" s="19">
        <f t="shared" si="17"/>
        <v>-106</v>
      </c>
      <c r="I168" s="58" t="s">
        <v>227</v>
      </c>
      <c r="J168" s="59" t="s">
        <v>228</v>
      </c>
      <c r="K168" s="58">
        <v>-106</v>
      </c>
      <c r="L168" s="58" t="s">
        <v>229</v>
      </c>
      <c r="M168" s="59" t="s">
        <v>103</v>
      </c>
      <c r="N168" s="59"/>
      <c r="O168" s="60" t="s">
        <v>200</v>
      </c>
      <c r="P168" s="60" t="s">
        <v>207</v>
      </c>
    </row>
    <row r="169" spans="1:16" ht="12.75" customHeight="1" thickBot="1" x14ac:dyDescent="0.25">
      <c r="A169" s="19" t="str">
        <f t="shared" si="12"/>
        <v> CPRI 19.12 </v>
      </c>
      <c r="B169" s="3" t="str">
        <f t="shared" si="13"/>
        <v>II</v>
      </c>
      <c r="C169" s="19">
        <f t="shared" si="14"/>
        <v>27402.202000000001</v>
      </c>
      <c r="D169" t="str">
        <f t="shared" si="15"/>
        <v>vis</v>
      </c>
      <c r="E169" s="57">
        <f>VLOOKUP(C169,'Active 1'!C$21:E$959,3,FALSE)</f>
        <v>-85.507819148850331</v>
      </c>
      <c r="F169" s="3" t="s">
        <v>102</v>
      </c>
      <c r="G169" t="str">
        <f t="shared" si="16"/>
        <v>27402.202</v>
      </c>
      <c r="H169" s="19">
        <f t="shared" si="17"/>
        <v>-85.5</v>
      </c>
      <c r="I169" s="58" t="s">
        <v>230</v>
      </c>
      <c r="J169" s="59" t="s">
        <v>231</v>
      </c>
      <c r="K169" s="58">
        <v>-85.5</v>
      </c>
      <c r="L169" s="58" t="s">
        <v>232</v>
      </c>
      <c r="M169" s="59" t="s">
        <v>103</v>
      </c>
      <c r="N169" s="59"/>
      <c r="O169" s="60" t="s">
        <v>107</v>
      </c>
      <c r="P169" s="60" t="s">
        <v>108</v>
      </c>
    </row>
    <row r="170" spans="1:16" ht="12.75" customHeight="1" thickBot="1" x14ac:dyDescent="0.25">
      <c r="A170" s="19" t="str">
        <f t="shared" si="12"/>
        <v> CPRI 19.12 </v>
      </c>
      <c r="B170" s="3" t="str">
        <f t="shared" si="13"/>
        <v>I</v>
      </c>
      <c r="C170" s="19">
        <f t="shared" si="14"/>
        <v>27493.992999999999</v>
      </c>
      <c r="D170" t="str">
        <f t="shared" si="15"/>
        <v>vis</v>
      </c>
      <c r="E170" s="57">
        <f>VLOOKUP(C170,'Active 1'!C$21:E$959,3,FALSE)</f>
        <v>-25.988591029419297</v>
      </c>
      <c r="F170" s="3" t="s">
        <v>102</v>
      </c>
      <c r="G170" t="str">
        <f t="shared" si="16"/>
        <v>27493.993</v>
      </c>
      <c r="H170" s="19">
        <f t="shared" si="17"/>
        <v>-26</v>
      </c>
      <c r="I170" s="58" t="s">
        <v>233</v>
      </c>
      <c r="J170" s="59" t="s">
        <v>234</v>
      </c>
      <c r="K170" s="58">
        <v>-26</v>
      </c>
      <c r="L170" s="58" t="s">
        <v>126</v>
      </c>
      <c r="M170" s="59" t="s">
        <v>103</v>
      </c>
      <c r="N170" s="59"/>
      <c r="O170" s="60" t="s">
        <v>107</v>
      </c>
      <c r="P170" s="60" t="s">
        <v>108</v>
      </c>
    </row>
    <row r="171" spans="1:16" ht="12.75" customHeight="1" thickBot="1" x14ac:dyDescent="0.25">
      <c r="A171" s="19" t="str">
        <f t="shared" si="12"/>
        <v> WILN 17.14 </v>
      </c>
      <c r="B171" s="3" t="str">
        <f t="shared" si="13"/>
        <v>I</v>
      </c>
      <c r="C171" s="19">
        <f t="shared" si="14"/>
        <v>27534.088</v>
      </c>
      <c r="D171" t="str">
        <f t="shared" si="15"/>
        <v>vis</v>
      </c>
      <c r="E171" s="57">
        <f>VLOOKUP(C171,'Active 1'!C$21:E$959,3,FALSE)</f>
        <v>9.8560018661583981E-3</v>
      </c>
      <c r="F171" s="3" t="s">
        <v>102</v>
      </c>
      <c r="G171" t="str">
        <f t="shared" si="16"/>
        <v>27534.088</v>
      </c>
      <c r="H171" s="19">
        <f t="shared" si="17"/>
        <v>0</v>
      </c>
      <c r="I171" s="58" t="s">
        <v>235</v>
      </c>
      <c r="J171" s="59" t="s">
        <v>236</v>
      </c>
      <c r="K171" s="58">
        <v>0</v>
      </c>
      <c r="L171" s="58" t="s">
        <v>237</v>
      </c>
      <c r="M171" s="59" t="s">
        <v>103</v>
      </c>
      <c r="N171" s="59"/>
      <c r="O171" s="60" t="s">
        <v>200</v>
      </c>
      <c r="P171" s="60" t="s">
        <v>201</v>
      </c>
    </row>
    <row r="172" spans="1:16" ht="12.75" customHeight="1" thickBot="1" x14ac:dyDescent="0.25">
      <c r="A172" s="19" t="str">
        <f t="shared" si="12"/>
        <v> WILN 17.14 </v>
      </c>
      <c r="B172" s="3" t="str">
        <f t="shared" si="13"/>
        <v>II</v>
      </c>
      <c r="C172" s="19">
        <f t="shared" si="14"/>
        <v>27534.83</v>
      </c>
      <c r="D172" t="str">
        <f t="shared" si="15"/>
        <v>vis</v>
      </c>
      <c r="E172" s="57">
        <f>VLOOKUP(C172,'Active 1'!C$21:E$959,3,FALSE)</f>
        <v>0.49098451408128391</v>
      </c>
      <c r="F172" s="3" t="s">
        <v>102</v>
      </c>
      <c r="G172" t="str">
        <f t="shared" si="16"/>
        <v>27534.830</v>
      </c>
      <c r="H172" s="19">
        <f t="shared" si="17"/>
        <v>0.5</v>
      </c>
      <c r="I172" s="58" t="s">
        <v>238</v>
      </c>
      <c r="J172" s="59" t="s">
        <v>239</v>
      </c>
      <c r="K172" s="58">
        <v>0.5</v>
      </c>
      <c r="L172" s="58" t="s">
        <v>240</v>
      </c>
      <c r="M172" s="59" t="s">
        <v>103</v>
      </c>
      <c r="N172" s="59"/>
      <c r="O172" s="60" t="s">
        <v>200</v>
      </c>
      <c r="P172" s="60" t="s">
        <v>201</v>
      </c>
    </row>
    <row r="173" spans="1:16" ht="12.75" customHeight="1" thickBot="1" x14ac:dyDescent="0.25">
      <c r="A173" s="19" t="str">
        <f t="shared" si="12"/>
        <v> CPRI 19.12 </v>
      </c>
      <c r="B173" s="3" t="str">
        <f t="shared" si="13"/>
        <v>I</v>
      </c>
      <c r="C173" s="19">
        <f t="shared" si="14"/>
        <v>28049.171999999999</v>
      </c>
      <c r="D173" t="str">
        <f t="shared" si="15"/>
        <v>vis</v>
      </c>
      <c r="E173" s="57">
        <f>VLOOKUP(C173,'Active 1'!C$21:E$959,3,FALSE)</f>
        <v>334.00122875812559</v>
      </c>
      <c r="F173" s="3" t="s">
        <v>102</v>
      </c>
      <c r="G173" t="str">
        <f t="shared" si="16"/>
        <v>28049.172</v>
      </c>
      <c r="H173" s="19">
        <f t="shared" si="17"/>
        <v>334</v>
      </c>
      <c r="I173" s="58" t="s">
        <v>241</v>
      </c>
      <c r="J173" s="59" t="s">
        <v>242</v>
      </c>
      <c r="K173" s="58">
        <v>334</v>
      </c>
      <c r="L173" s="58" t="s">
        <v>243</v>
      </c>
      <c r="M173" s="59" t="s">
        <v>103</v>
      </c>
      <c r="N173" s="59"/>
      <c r="O173" s="60" t="s">
        <v>107</v>
      </c>
      <c r="P173" s="60" t="s">
        <v>108</v>
      </c>
    </row>
    <row r="174" spans="1:16" ht="12.75" customHeight="1" thickBot="1" x14ac:dyDescent="0.25">
      <c r="A174" s="19" t="str">
        <f t="shared" si="12"/>
        <v> CPRI 19.12 </v>
      </c>
      <c r="B174" s="3" t="str">
        <f t="shared" si="13"/>
        <v>II</v>
      </c>
      <c r="C174" s="19">
        <f t="shared" si="14"/>
        <v>28049.921999999999</v>
      </c>
      <c r="D174" t="str">
        <f t="shared" si="15"/>
        <v>vis</v>
      </c>
      <c r="E174" s="57">
        <f>VLOOKUP(C174,'Active 1'!C$21:E$959,3,FALSE)</f>
        <v>334.48754463974331</v>
      </c>
      <c r="F174" s="3" t="s">
        <v>102</v>
      </c>
      <c r="G174" t="str">
        <f t="shared" si="16"/>
        <v>28049.922</v>
      </c>
      <c r="H174" s="19">
        <f t="shared" si="17"/>
        <v>334.5</v>
      </c>
      <c r="I174" s="58" t="s">
        <v>244</v>
      </c>
      <c r="J174" s="59" t="s">
        <v>245</v>
      </c>
      <c r="K174" s="58">
        <v>334.5</v>
      </c>
      <c r="L174" s="58" t="s">
        <v>246</v>
      </c>
      <c r="M174" s="59" t="s">
        <v>103</v>
      </c>
      <c r="N174" s="59"/>
      <c r="O174" s="60" t="s">
        <v>107</v>
      </c>
      <c r="P174" s="60" t="s">
        <v>108</v>
      </c>
    </row>
    <row r="175" spans="1:16" ht="12.75" customHeight="1" thickBot="1" x14ac:dyDescent="0.25">
      <c r="A175" s="19" t="str">
        <f t="shared" si="12"/>
        <v> MVS 477 </v>
      </c>
      <c r="B175" s="3" t="str">
        <f t="shared" si="13"/>
        <v>II</v>
      </c>
      <c r="C175" s="19">
        <f t="shared" si="14"/>
        <v>33630.415999999997</v>
      </c>
      <c r="D175" t="str">
        <f t="shared" si="15"/>
        <v>vis</v>
      </c>
      <c r="E175" s="57">
        <f>VLOOKUP(C175,'Active 1'!C$21:E$959,3,FALSE)</f>
        <v>3952.998023936465</v>
      </c>
      <c r="F175" s="3" t="s">
        <v>102</v>
      </c>
      <c r="G175" t="str">
        <f t="shared" si="16"/>
        <v>33630.416</v>
      </c>
      <c r="H175" s="19">
        <f t="shared" si="17"/>
        <v>3953.5</v>
      </c>
      <c r="I175" s="58" t="s">
        <v>247</v>
      </c>
      <c r="J175" s="59" t="s">
        <v>248</v>
      </c>
      <c r="K175" s="58">
        <v>3953.5</v>
      </c>
      <c r="L175" s="58" t="s">
        <v>249</v>
      </c>
      <c r="M175" s="59" t="s">
        <v>250</v>
      </c>
      <c r="N175" s="59"/>
      <c r="O175" s="60" t="s">
        <v>251</v>
      </c>
      <c r="P175" s="60" t="s">
        <v>252</v>
      </c>
    </row>
    <row r="176" spans="1:16" ht="12.75" customHeight="1" thickBot="1" x14ac:dyDescent="0.25">
      <c r="A176" s="19" t="str">
        <f t="shared" si="12"/>
        <v> MVS 477 </v>
      </c>
      <c r="B176" s="3" t="str">
        <f t="shared" si="13"/>
        <v>I</v>
      </c>
      <c r="C176" s="19">
        <f t="shared" si="14"/>
        <v>33902.603999999999</v>
      </c>
      <c r="D176" t="str">
        <f t="shared" si="15"/>
        <v>vis</v>
      </c>
      <c r="E176" s="57">
        <f>VLOOKUP(C176,'Active 1'!C$21:E$959,3,FALSE)</f>
        <v>4129.4904868508274</v>
      </c>
      <c r="F176" s="3" t="s">
        <v>102</v>
      </c>
      <c r="G176" t="str">
        <f t="shared" si="16"/>
        <v>33902.604</v>
      </c>
      <c r="H176" s="19">
        <f t="shared" si="17"/>
        <v>4130</v>
      </c>
      <c r="I176" s="58" t="s">
        <v>253</v>
      </c>
      <c r="J176" s="59" t="s">
        <v>254</v>
      </c>
      <c r="K176" s="58">
        <v>4130</v>
      </c>
      <c r="L176" s="58" t="s">
        <v>255</v>
      </c>
      <c r="M176" s="59" t="s">
        <v>250</v>
      </c>
      <c r="N176" s="59"/>
      <c r="O176" s="60" t="s">
        <v>251</v>
      </c>
      <c r="P176" s="60" t="s">
        <v>252</v>
      </c>
    </row>
    <row r="177" spans="1:16" ht="12.75" customHeight="1" thickBot="1" x14ac:dyDescent="0.25">
      <c r="A177" s="19" t="str">
        <f t="shared" si="12"/>
        <v> AJ 58.171 </v>
      </c>
      <c r="B177" s="3" t="str">
        <f t="shared" si="13"/>
        <v>I</v>
      </c>
      <c r="C177" s="19">
        <f t="shared" si="14"/>
        <v>34266.593000000001</v>
      </c>
      <c r="D177" t="str">
        <f t="shared" si="15"/>
        <v>vis</v>
      </c>
      <c r="E177" s="57">
        <f>VLOOKUP(C177,'Active 1'!C$21:E$959,3,FALSE)</f>
        <v>4365.5086620963775</v>
      </c>
      <c r="F177" s="3" t="s">
        <v>102</v>
      </c>
      <c r="G177" t="str">
        <f t="shared" si="16"/>
        <v>34266.593</v>
      </c>
      <c r="H177" s="19">
        <f t="shared" si="17"/>
        <v>4366</v>
      </c>
      <c r="I177" s="58" t="s">
        <v>256</v>
      </c>
      <c r="J177" s="59" t="s">
        <v>257</v>
      </c>
      <c r="K177" s="58">
        <v>4366</v>
      </c>
      <c r="L177" s="58" t="s">
        <v>258</v>
      </c>
      <c r="M177" s="59" t="s">
        <v>220</v>
      </c>
      <c r="N177" s="59"/>
      <c r="O177" s="60" t="s">
        <v>259</v>
      </c>
      <c r="P177" s="60" t="s">
        <v>260</v>
      </c>
    </row>
    <row r="178" spans="1:16" ht="12.75" customHeight="1" thickBot="1" x14ac:dyDescent="0.25">
      <c r="A178" s="19" t="str">
        <f t="shared" si="12"/>
        <v> MSAI 27.544 </v>
      </c>
      <c r="B178" s="3" t="str">
        <f t="shared" si="13"/>
        <v>II</v>
      </c>
      <c r="C178" s="19">
        <f t="shared" si="14"/>
        <v>34301.245999999999</v>
      </c>
      <c r="D178" t="str">
        <f t="shared" si="15"/>
        <v>vis</v>
      </c>
      <c r="E178" s="57">
        <f>VLOOKUP(C178,'Active 1'!C$21:E$959,3,FALSE)</f>
        <v>4387.9784010906433</v>
      </c>
      <c r="F178" s="3" t="s">
        <v>102</v>
      </c>
      <c r="G178" t="str">
        <f t="shared" si="16"/>
        <v>34301.246</v>
      </c>
      <c r="H178" s="19">
        <f t="shared" si="17"/>
        <v>4388.5</v>
      </c>
      <c r="I178" s="58" t="s">
        <v>261</v>
      </c>
      <c r="J178" s="59" t="s">
        <v>262</v>
      </c>
      <c r="K178" s="58">
        <v>4388.5</v>
      </c>
      <c r="L178" s="58" t="s">
        <v>263</v>
      </c>
      <c r="M178" s="59" t="s">
        <v>250</v>
      </c>
      <c r="N178" s="59"/>
      <c r="O178" s="60" t="s">
        <v>264</v>
      </c>
      <c r="P178" s="60" t="s">
        <v>265</v>
      </c>
    </row>
    <row r="179" spans="1:16" ht="12.75" customHeight="1" thickBot="1" x14ac:dyDescent="0.25">
      <c r="A179" s="19" t="str">
        <f t="shared" si="12"/>
        <v> MSAI 27.544 </v>
      </c>
      <c r="B179" s="3" t="str">
        <f t="shared" si="13"/>
        <v>II</v>
      </c>
      <c r="C179" s="19">
        <f t="shared" si="14"/>
        <v>34304.328000000001</v>
      </c>
      <c r="D179" t="str">
        <f t="shared" si="15"/>
        <v>vis</v>
      </c>
      <c r="E179" s="57">
        <f>VLOOKUP(C179,'Active 1'!C$21:E$959,3,FALSE)</f>
        <v>4389.9768351535058</v>
      </c>
      <c r="F179" s="3" t="s">
        <v>102</v>
      </c>
      <c r="G179" t="str">
        <f t="shared" si="16"/>
        <v>34304.328</v>
      </c>
      <c r="H179" s="19">
        <f t="shared" si="17"/>
        <v>4390.5</v>
      </c>
      <c r="I179" s="58" t="s">
        <v>266</v>
      </c>
      <c r="J179" s="59" t="s">
        <v>267</v>
      </c>
      <c r="K179" s="58">
        <v>4390.5</v>
      </c>
      <c r="L179" s="58" t="s">
        <v>268</v>
      </c>
      <c r="M179" s="59" t="s">
        <v>250</v>
      </c>
      <c r="N179" s="59"/>
      <c r="O179" s="60" t="s">
        <v>264</v>
      </c>
      <c r="P179" s="60" t="s">
        <v>265</v>
      </c>
    </row>
    <row r="180" spans="1:16" ht="12.75" customHeight="1" thickBot="1" x14ac:dyDescent="0.25">
      <c r="A180" s="19" t="str">
        <f t="shared" si="12"/>
        <v> MSAI 27.544 </v>
      </c>
      <c r="B180" s="3" t="str">
        <f t="shared" si="13"/>
        <v>I</v>
      </c>
      <c r="C180" s="19">
        <f t="shared" si="14"/>
        <v>34325.214999999997</v>
      </c>
      <c r="D180" t="str">
        <f t="shared" si="15"/>
        <v>vis</v>
      </c>
      <c r="E180" s="57">
        <f>VLOOKUP(C180,'Active 1'!C$21:E$959,3,FALSE)</f>
        <v>4403.5204082459686</v>
      </c>
      <c r="F180" s="3" t="s">
        <v>102</v>
      </c>
      <c r="G180" t="str">
        <f t="shared" si="16"/>
        <v>34325.215</v>
      </c>
      <c r="H180" s="19">
        <f t="shared" si="17"/>
        <v>4404</v>
      </c>
      <c r="I180" s="58" t="s">
        <v>269</v>
      </c>
      <c r="J180" s="59" t="s">
        <v>270</v>
      </c>
      <c r="K180" s="58">
        <v>4404</v>
      </c>
      <c r="L180" s="58" t="s">
        <v>271</v>
      </c>
      <c r="M180" s="59" t="s">
        <v>250</v>
      </c>
      <c r="N180" s="59"/>
      <c r="O180" s="60" t="s">
        <v>264</v>
      </c>
      <c r="P180" s="60" t="s">
        <v>265</v>
      </c>
    </row>
    <row r="181" spans="1:16" ht="12.75" customHeight="1" thickBot="1" x14ac:dyDescent="0.25">
      <c r="A181" s="19" t="str">
        <f t="shared" si="12"/>
        <v> MSAI 27.544 </v>
      </c>
      <c r="B181" s="3" t="str">
        <f t="shared" si="13"/>
        <v>II</v>
      </c>
      <c r="C181" s="19">
        <f t="shared" si="14"/>
        <v>34392.228999999999</v>
      </c>
      <c r="D181" t="str">
        <f t="shared" si="15"/>
        <v>vis</v>
      </c>
      <c r="E181" s="57">
        <f>VLOOKUP(C181,'Active 1'!C$21:E$959,3,FALSE)</f>
        <v>4446.9737049002797</v>
      </c>
      <c r="F181" s="3" t="s">
        <v>102</v>
      </c>
      <c r="G181" t="str">
        <f t="shared" si="16"/>
        <v>34392.229</v>
      </c>
      <c r="H181" s="19">
        <f t="shared" si="17"/>
        <v>4447.5</v>
      </c>
      <c r="I181" s="58" t="s">
        <v>272</v>
      </c>
      <c r="J181" s="59" t="s">
        <v>273</v>
      </c>
      <c r="K181" s="58">
        <v>4447.5</v>
      </c>
      <c r="L181" s="58" t="s">
        <v>274</v>
      </c>
      <c r="M181" s="59" t="s">
        <v>250</v>
      </c>
      <c r="N181" s="59"/>
      <c r="O181" s="60" t="s">
        <v>264</v>
      </c>
      <c r="P181" s="60" t="s">
        <v>265</v>
      </c>
    </row>
    <row r="182" spans="1:16" ht="12.75" customHeight="1" thickBot="1" x14ac:dyDescent="0.25">
      <c r="A182" s="19" t="str">
        <f t="shared" si="12"/>
        <v> MSAI 27.544 </v>
      </c>
      <c r="B182" s="3" t="str">
        <f t="shared" si="13"/>
        <v>II</v>
      </c>
      <c r="C182" s="19">
        <f t="shared" si="14"/>
        <v>34395.357000000004</v>
      </c>
      <c r="D182" t="str">
        <f t="shared" si="15"/>
        <v>vis</v>
      </c>
      <c r="E182" s="57">
        <f>VLOOKUP(C182,'Active 1'!C$21:E$959,3,FALSE)</f>
        <v>4449.0019663372159</v>
      </c>
      <c r="F182" s="3" t="s">
        <v>102</v>
      </c>
      <c r="G182" t="str">
        <f t="shared" si="16"/>
        <v>34395.357</v>
      </c>
      <c r="H182" s="19">
        <f t="shared" si="17"/>
        <v>4449.5</v>
      </c>
      <c r="I182" s="58" t="s">
        <v>275</v>
      </c>
      <c r="J182" s="59" t="s">
        <v>276</v>
      </c>
      <c r="K182" s="58">
        <v>4449.5</v>
      </c>
      <c r="L182" s="58" t="s">
        <v>277</v>
      </c>
      <c r="M182" s="59" t="s">
        <v>250</v>
      </c>
      <c r="N182" s="59"/>
      <c r="O182" s="60" t="s">
        <v>264</v>
      </c>
      <c r="P182" s="60" t="s">
        <v>265</v>
      </c>
    </row>
    <row r="183" spans="1:16" ht="12.75" customHeight="1" thickBot="1" x14ac:dyDescent="0.25">
      <c r="A183" s="19" t="str">
        <f t="shared" si="12"/>
        <v> MVS 477 </v>
      </c>
      <c r="B183" s="3" t="str">
        <f t="shared" si="13"/>
        <v>II</v>
      </c>
      <c r="C183" s="19">
        <f t="shared" si="14"/>
        <v>34475.576999999997</v>
      </c>
      <c r="D183" t="str">
        <f t="shared" si="15"/>
        <v>vis</v>
      </c>
      <c r="E183" s="57">
        <f>VLOOKUP(C183,'Active 1'!C$21:E$959,3,FALSE)</f>
        <v>4501.018313035046</v>
      </c>
      <c r="F183" s="3" t="s">
        <v>102</v>
      </c>
      <c r="G183" t="str">
        <f t="shared" si="16"/>
        <v>34475.577</v>
      </c>
      <c r="H183" s="19">
        <f t="shared" si="17"/>
        <v>4501.5</v>
      </c>
      <c r="I183" s="58" t="s">
        <v>278</v>
      </c>
      <c r="J183" s="59" t="s">
        <v>279</v>
      </c>
      <c r="K183" s="58">
        <v>4501.5</v>
      </c>
      <c r="L183" s="58" t="s">
        <v>280</v>
      </c>
      <c r="M183" s="59" t="s">
        <v>250</v>
      </c>
      <c r="N183" s="59"/>
      <c r="O183" s="60" t="s">
        <v>251</v>
      </c>
      <c r="P183" s="60" t="s">
        <v>252</v>
      </c>
    </row>
    <row r="184" spans="1:16" ht="12.75" customHeight="1" thickBot="1" x14ac:dyDescent="0.25">
      <c r="A184" s="19" t="str">
        <f t="shared" si="12"/>
        <v> MVS 477 </v>
      </c>
      <c r="B184" s="3" t="str">
        <f t="shared" si="13"/>
        <v>I</v>
      </c>
      <c r="C184" s="19">
        <f t="shared" si="14"/>
        <v>34718.377999999997</v>
      </c>
      <c r="D184" t="str">
        <f t="shared" si="15"/>
        <v>vis</v>
      </c>
      <c r="E184" s="57">
        <f>VLOOKUP(C184,'Active 1'!C$21:E$959,3,FALSE)</f>
        <v>4658.4556228652727</v>
      </c>
      <c r="F184" s="3" t="s">
        <v>102</v>
      </c>
      <c r="G184" t="str">
        <f t="shared" si="16"/>
        <v>34718.378</v>
      </c>
      <c r="H184" s="19">
        <f t="shared" si="17"/>
        <v>4659</v>
      </c>
      <c r="I184" s="58" t="s">
        <v>281</v>
      </c>
      <c r="J184" s="59" t="s">
        <v>282</v>
      </c>
      <c r="K184" s="58">
        <v>4659</v>
      </c>
      <c r="L184" s="58" t="s">
        <v>263</v>
      </c>
      <c r="M184" s="59" t="s">
        <v>250</v>
      </c>
      <c r="N184" s="59"/>
      <c r="O184" s="60" t="s">
        <v>251</v>
      </c>
      <c r="P184" s="60" t="s">
        <v>252</v>
      </c>
    </row>
    <row r="185" spans="1:16" ht="12.75" customHeight="1" thickBot="1" x14ac:dyDescent="0.25">
      <c r="A185" s="19" t="str">
        <f t="shared" si="12"/>
        <v> MVS 477 </v>
      </c>
      <c r="B185" s="3" t="str">
        <f t="shared" si="13"/>
        <v>II</v>
      </c>
      <c r="C185" s="19">
        <f t="shared" si="14"/>
        <v>34859.542999999998</v>
      </c>
      <c r="D185" t="str">
        <f t="shared" si="15"/>
        <v>vis</v>
      </c>
      <c r="E185" s="57">
        <f>VLOOKUP(C185,'Active 1'!C$21:E$959,3,FALSE)</f>
        <v>4749.9899981033659</v>
      </c>
      <c r="F185" s="3" t="s">
        <v>102</v>
      </c>
      <c r="G185" t="str">
        <f t="shared" si="16"/>
        <v>34859.543</v>
      </c>
      <c r="H185" s="19">
        <f t="shared" si="17"/>
        <v>4750.5</v>
      </c>
      <c r="I185" s="58" t="s">
        <v>283</v>
      </c>
      <c r="J185" s="59" t="s">
        <v>284</v>
      </c>
      <c r="K185" s="58">
        <v>4750.5</v>
      </c>
      <c r="L185" s="58" t="s">
        <v>285</v>
      </c>
      <c r="M185" s="59" t="s">
        <v>250</v>
      </c>
      <c r="N185" s="59"/>
      <c r="O185" s="60" t="s">
        <v>251</v>
      </c>
      <c r="P185" s="60" t="s">
        <v>252</v>
      </c>
    </row>
    <row r="186" spans="1:16" ht="12.75" customHeight="1" thickBot="1" x14ac:dyDescent="0.25">
      <c r="A186" s="19" t="str">
        <f t="shared" si="12"/>
        <v> AC 163.16 </v>
      </c>
      <c r="B186" s="3" t="str">
        <f t="shared" si="13"/>
        <v>II</v>
      </c>
      <c r="C186" s="19">
        <f t="shared" si="14"/>
        <v>34964.428</v>
      </c>
      <c r="D186" t="str">
        <f t="shared" si="15"/>
        <v>vis</v>
      </c>
      <c r="E186" s="57">
        <f>VLOOKUP(C186,'Active 1'!C$21:E$959,3,FALSE)</f>
        <v>4817.9996530946701</v>
      </c>
      <c r="F186" s="3" t="s">
        <v>102</v>
      </c>
      <c r="G186" t="str">
        <f t="shared" si="16"/>
        <v>34964.428</v>
      </c>
      <c r="H186" s="19">
        <f t="shared" si="17"/>
        <v>4818.5</v>
      </c>
      <c r="I186" s="58" t="s">
        <v>286</v>
      </c>
      <c r="J186" s="59" t="s">
        <v>287</v>
      </c>
      <c r="K186" s="58">
        <v>4818.5</v>
      </c>
      <c r="L186" s="58" t="s">
        <v>288</v>
      </c>
      <c r="M186" s="59" t="s">
        <v>103</v>
      </c>
      <c r="N186" s="59"/>
      <c r="O186" s="60" t="s">
        <v>289</v>
      </c>
      <c r="P186" s="60" t="s">
        <v>290</v>
      </c>
    </row>
    <row r="187" spans="1:16" ht="12.75" customHeight="1" thickBot="1" x14ac:dyDescent="0.25">
      <c r="A187" s="19" t="str">
        <f t="shared" si="12"/>
        <v> PZ 10.329 </v>
      </c>
      <c r="B187" s="3" t="str">
        <f t="shared" si="13"/>
        <v>I</v>
      </c>
      <c r="C187" s="19">
        <f t="shared" si="14"/>
        <v>34974.466999999997</v>
      </c>
      <c r="D187" t="str">
        <f t="shared" si="15"/>
        <v>vis</v>
      </c>
      <c r="E187" s="57">
        <f>VLOOKUP(C187,'Active 1'!C$21:E$959,3,FALSE)</f>
        <v>4824.5091532754159</v>
      </c>
      <c r="F187" s="3" t="s">
        <v>102</v>
      </c>
      <c r="G187" t="str">
        <f t="shared" si="16"/>
        <v>34974.467</v>
      </c>
      <c r="H187" s="19">
        <f t="shared" si="17"/>
        <v>4825</v>
      </c>
      <c r="I187" s="58" t="s">
        <v>291</v>
      </c>
      <c r="J187" s="59" t="s">
        <v>292</v>
      </c>
      <c r="K187" s="58">
        <v>4825</v>
      </c>
      <c r="L187" s="58" t="s">
        <v>293</v>
      </c>
      <c r="M187" s="59" t="s">
        <v>220</v>
      </c>
      <c r="N187" s="59"/>
      <c r="O187" s="60" t="s">
        <v>294</v>
      </c>
      <c r="P187" s="60" t="s">
        <v>295</v>
      </c>
    </row>
    <row r="188" spans="1:16" ht="12.75" customHeight="1" thickBot="1" x14ac:dyDescent="0.25">
      <c r="A188" s="19" t="str">
        <f t="shared" si="12"/>
        <v> PZ 10.329 </v>
      </c>
      <c r="B188" s="3" t="str">
        <f t="shared" si="13"/>
        <v>II</v>
      </c>
      <c r="C188" s="19">
        <f t="shared" si="14"/>
        <v>34978.315999999999</v>
      </c>
      <c r="D188" t="str">
        <f t="shared" si="15"/>
        <v>vis</v>
      </c>
      <c r="E188" s="57">
        <f>VLOOKUP(C188,'Active 1'!C$21:E$959,3,FALSE)</f>
        <v>4827.0049263798792</v>
      </c>
      <c r="F188" s="3" t="s">
        <v>102</v>
      </c>
      <c r="G188" t="str">
        <f t="shared" si="16"/>
        <v>34978.316</v>
      </c>
      <c r="H188" s="19">
        <f t="shared" si="17"/>
        <v>4827.5</v>
      </c>
      <c r="I188" s="58" t="s">
        <v>296</v>
      </c>
      <c r="J188" s="59" t="s">
        <v>297</v>
      </c>
      <c r="K188" s="58">
        <v>4827.5</v>
      </c>
      <c r="L188" s="58" t="s">
        <v>298</v>
      </c>
      <c r="M188" s="59" t="s">
        <v>220</v>
      </c>
      <c r="N188" s="59"/>
      <c r="O188" s="60" t="s">
        <v>294</v>
      </c>
      <c r="P188" s="60" t="s">
        <v>295</v>
      </c>
    </row>
    <row r="189" spans="1:16" ht="13.5" thickBot="1" x14ac:dyDescent="0.25">
      <c r="A189" s="19" t="str">
        <f t="shared" si="12"/>
        <v> PZ 10.329 </v>
      </c>
      <c r="B189" s="3" t="str">
        <f t="shared" si="13"/>
        <v>II</v>
      </c>
      <c r="C189" s="19">
        <f t="shared" si="14"/>
        <v>34981.387000000002</v>
      </c>
      <c r="D189" t="str">
        <f t="shared" si="15"/>
        <v>vis</v>
      </c>
      <c r="E189" s="57">
        <f>VLOOKUP(C189,'Active 1'!C$21:E$959,3,FALSE)</f>
        <v>4828.9962278098119</v>
      </c>
      <c r="F189" s="3" t="s">
        <v>102</v>
      </c>
      <c r="G189" t="str">
        <f t="shared" si="16"/>
        <v>34981.387</v>
      </c>
      <c r="H189" s="19">
        <f t="shared" si="17"/>
        <v>4829.5</v>
      </c>
      <c r="I189" s="58" t="s">
        <v>299</v>
      </c>
      <c r="J189" s="59" t="s">
        <v>300</v>
      </c>
      <c r="K189" s="58">
        <v>4829.5</v>
      </c>
      <c r="L189" s="58" t="s">
        <v>301</v>
      </c>
      <c r="M189" s="59" t="s">
        <v>220</v>
      </c>
      <c r="N189" s="59"/>
      <c r="O189" s="60" t="s">
        <v>294</v>
      </c>
      <c r="P189" s="60" t="s">
        <v>295</v>
      </c>
    </row>
    <row r="190" spans="1:16" ht="13.5" thickBot="1" x14ac:dyDescent="0.25">
      <c r="A190" s="19" t="str">
        <f t="shared" si="12"/>
        <v> PZ 10.329 </v>
      </c>
      <c r="B190" s="3" t="str">
        <f t="shared" si="13"/>
        <v>I</v>
      </c>
      <c r="C190" s="19">
        <f t="shared" si="14"/>
        <v>34991.442999999999</v>
      </c>
      <c r="D190" t="str">
        <f t="shared" si="15"/>
        <v>vis</v>
      </c>
      <c r="E190" s="57">
        <f>VLOOKUP(C190,'Active 1'!C$21:E$959,3,FALSE)</f>
        <v>4835.5167511505406</v>
      </c>
      <c r="F190" s="3" t="s">
        <v>102</v>
      </c>
      <c r="G190" t="str">
        <f t="shared" si="16"/>
        <v>34991.443</v>
      </c>
      <c r="H190" s="19">
        <f t="shared" si="17"/>
        <v>4836</v>
      </c>
      <c r="I190" s="58" t="s">
        <v>302</v>
      </c>
      <c r="J190" s="59" t="s">
        <v>303</v>
      </c>
      <c r="K190" s="58">
        <v>4836</v>
      </c>
      <c r="L190" s="58" t="s">
        <v>304</v>
      </c>
      <c r="M190" s="59" t="s">
        <v>220</v>
      </c>
      <c r="N190" s="59"/>
      <c r="O190" s="60" t="s">
        <v>294</v>
      </c>
      <c r="P190" s="60" t="s">
        <v>295</v>
      </c>
    </row>
    <row r="191" spans="1:16" ht="13.5" thickBot="1" x14ac:dyDescent="0.25">
      <c r="A191" s="19" t="str">
        <f t="shared" si="12"/>
        <v> EBC 1-32 </v>
      </c>
      <c r="B191" s="3" t="str">
        <f t="shared" si="13"/>
        <v>II</v>
      </c>
      <c r="C191" s="19">
        <f t="shared" si="14"/>
        <v>35692.377999999997</v>
      </c>
      <c r="D191" t="str">
        <f t="shared" si="15"/>
        <v>vis</v>
      </c>
      <c r="E191" s="57">
        <f>VLOOKUP(C191,'Active 1'!C$21:E$959,3,FALSE)</f>
        <v>5290.0178477928521</v>
      </c>
      <c r="F191" s="3" t="s">
        <v>102</v>
      </c>
      <c r="G191" t="str">
        <f t="shared" si="16"/>
        <v>35692.378</v>
      </c>
      <c r="H191" s="19">
        <f t="shared" si="17"/>
        <v>5290.5</v>
      </c>
      <c r="I191" s="58" t="s">
        <v>305</v>
      </c>
      <c r="J191" s="59" t="s">
        <v>306</v>
      </c>
      <c r="K191" s="58">
        <v>5290.5</v>
      </c>
      <c r="L191" s="58" t="s">
        <v>307</v>
      </c>
      <c r="M191" s="59" t="s">
        <v>220</v>
      </c>
      <c r="N191" s="59"/>
      <c r="O191" s="60" t="s">
        <v>200</v>
      </c>
      <c r="P191" s="60" t="s">
        <v>308</v>
      </c>
    </row>
    <row r="192" spans="1:16" ht="13.5" thickBot="1" x14ac:dyDescent="0.25">
      <c r="A192" s="19" t="str">
        <f t="shared" si="12"/>
        <v> EBC 1-32 </v>
      </c>
      <c r="B192" s="3" t="str">
        <f t="shared" si="13"/>
        <v>I</v>
      </c>
      <c r="C192" s="19">
        <f t="shared" si="14"/>
        <v>35705.447</v>
      </c>
      <c r="D192" t="str">
        <f t="shared" si="15"/>
        <v>vis</v>
      </c>
      <c r="E192" s="57">
        <f>VLOOKUP(C192,'Active 1'!C$21:E$959,3,FALSE)</f>
        <v>5298.4920641353374</v>
      </c>
      <c r="F192" s="3" t="s">
        <v>102</v>
      </c>
      <c r="G192" t="str">
        <f t="shared" si="16"/>
        <v>35705.447</v>
      </c>
      <c r="H192" s="19">
        <f t="shared" si="17"/>
        <v>5299</v>
      </c>
      <c r="I192" s="58" t="s">
        <v>309</v>
      </c>
      <c r="J192" s="59" t="s">
        <v>310</v>
      </c>
      <c r="K192" s="58">
        <v>5299</v>
      </c>
      <c r="L192" s="58" t="s">
        <v>311</v>
      </c>
      <c r="M192" s="59" t="s">
        <v>220</v>
      </c>
      <c r="N192" s="59"/>
      <c r="O192" s="60" t="s">
        <v>200</v>
      </c>
      <c r="P192" s="60" t="s">
        <v>308</v>
      </c>
    </row>
    <row r="193" spans="1:16" ht="13.5" thickBot="1" x14ac:dyDescent="0.25">
      <c r="A193" s="19" t="str">
        <f t="shared" si="12"/>
        <v> EBC 1-32 </v>
      </c>
      <c r="B193" s="3" t="str">
        <f t="shared" si="13"/>
        <v>I</v>
      </c>
      <c r="C193" s="19">
        <f t="shared" si="14"/>
        <v>35705.46</v>
      </c>
      <c r="D193" t="str">
        <f t="shared" si="15"/>
        <v>vis</v>
      </c>
      <c r="E193" s="57">
        <f>VLOOKUP(C193,'Active 1'!C$21:E$959,3,FALSE)</f>
        <v>5298.5004936106179</v>
      </c>
      <c r="F193" s="3" t="s">
        <v>102</v>
      </c>
      <c r="G193" t="str">
        <f t="shared" si="16"/>
        <v>35705.460</v>
      </c>
      <c r="H193" s="19">
        <f t="shared" si="17"/>
        <v>5299</v>
      </c>
      <c r="I193" s="58" t="s">
        <v>312</v>
      </c>
      <c r="J193" s="59" t="s">
        <v>313</v>
      </c>
      <c r="K193" s="58">
        <v>5299</v>
      </c>
      <c r="L193" s="58" t="s">
        <v>314</v>
      </c>
      <c r="M193" s="59" t="s">
        <v>220</v>
      </c>
      <c r="N193" s="59"/>
      <c r="O193" s="60" t="s">
        <v>315</v>
      </c>
      <c r="P193" s="60" t="s">
        <v>308</v>
      </c>
    </row>
    <row r="194" spans="1:16" ht="13.5" thickBot="1" x14ac:dyDescent="0.25">
      <c r="A194" s="19" t="str">
        <f t="shared" si="12"/>
        <v> EBC 1-32 </v>
      </c>
      <c r="B194" s="3" t="str">
        <f t="shared" si="13"/>
        <v>II</v>
      </c>
      <c r="C194" s="19">
        <f t="shared" si="14"/>
        <v>35712.392</v>
      </c>
      <c r="D194" t="str">
        <f t="shared" si="15"/>
        <v>vis</v>
      </c>
      <c r="E194" s="57">
        <f>VLOOKUP(C194,'Active 1'!C$21:E$959,3,FALSE)</f>
        <v>5302.9953491991173</v>
      </c>
      <c r="F194" s="3" t="str">
        <f>LEFT(M194,1)</f>
        <v>V</v>
      </c>
      <c r="G194" t="str">
        <f t="shared" si="16"/>
        <v>35712.392</v>
      </c>
      <c r="H194" s="19">
        <f t="shared" si="17"/>
        <v>5303.5</v>
      </c>
      <c r="I194" s="58" t="s">
        <v>316</v>
      </c>
      <c r="J194" s="59" t="s">
        <v>317</v>
      </c>
      <c r="K194" s="58">
        <v>5303.5</v>
      </c>
      <c r="L194" s="58" t="s">
        <v>318</v>
      </c>
      <c r="M194" s="59" t="s">
        <v>220</v>
      </c>
      <c r="N194" s="59"/>
      <c r="O194" s="60" t="s">
        <v>200</v>
      </c>
      <c r="P194" s="60" t="s">
        <v>308</v>
      </c>
    </row>
    <row r="195" spans="1:16" ht="13.5" thickBot="1" x14ac:dyDescent="0.25">
      <c r="A195" s="19" t="str">
        <f t="shared" si="12"/>
        <v> EBC 1-32 </v>
      </c>
      <c r="B195" s="3" t="str">
        <f t="shared" si="13"/>
        <v>I</v>
      </c>
      <c r="C195" s="19">
        <f t="shared" si="14"/>
        <v>35722.432000000001</v>
      </c>
      <c r="D195" t="str">
        <f t="shared" si="15"/>
        <v>vis</v>
      </c>
      <c r="E195" s="57">
        <f>VLOOKUP(C195,'Active 1'!C$21:E$959,3,FALSE)</f>
        <v>5309.5054978010412</v>
      </c>
      <c r="F195" s="3" t="str">
        <f>LEFT(M195,1)</f>
        <v>V</v>
      </c>
      <c r="G195" t="str">
        <f t="shared" si="16"/>
        <v>35722.432</v>
      </c>
      <c r="H195" s="19">
        <f t="shared" si="17"/>
        <v>5310</v>
      </c>
      <c r="I195" s="58" t="s">
        <v>319</v>
      </c>
      <c r="J195" s="59" t="s">
        <v>320</v>
      </c>
      <c r="K195" s="58">
        <v>5310</v>
      </c>
      <c r="L195" s="58" t="s">
        <v>321</v>
      </c>
      <c r="M195" s="59" t="s">
        <v>220</v>
      </c>
      <c r="N195" s="59"/>
      <c r="O195" s="60" t="s">
        <v>200</v>
      </c>
      <c r="P195" s="60" t="s">
        <v>308</v>
      </c>
    </row>
    <row r="196" spans="1:16" ht="13.5" thickBot="1" x14ac:dyDescent="0.25">
      <c r="A196" s="19" t="str">
        <f t="shared" si="12"/>
        <v> EBC 1-32 </v>
      </c>
      <c r="B196" s="3" t="str">
        <f t="shared" si="13"/>
        <v>II</v>
      </c>
      <c r="C196" s="19">
        <f t="shared" si="14"/>
        <v>35729.364000000001</v>
      </c>
      <c r="D196" t="str">
        <f t="shared" si="15"/>
        <v>vis</v>
      </c>
      <c r="E196" s="57">
        <f>VLOOKUP(C196,'Active 1'!C$21:E$959,3,FALSE)</f>
        <v>5314.0003533895406</v>
      </c>
      <c r="F196" s="3" t="str">
        <f>LEFT(M196,1)</f>
        <v>V</v>
      </c>
      <c r="G196" t="str">
        <f t="shared" si="16"/>
        <v>35729.364</v>
      </c>
      <c r="H196" s="19">
        <f t="shared" si="17"/>
        <v>5314.5</v>
      </c>
      <c r="I196" s="58" t="s">
        <v>322</v>
      </c>
      <c r="J196" s="59" t="s">
        <v>323</v>
      </c>
      <c r="K196" s="58">
        <v>5314.5</v>
      </c>
      <c r="L196" s="58" t="s">
        <v>324</v>
      </c>
      <c r="M196" s="59" t="s">
        <v>220</v>
      </c>
      <c r="N196" s="59"/>
      <c r="O196" s="60" t="s">
        <v>200</v>
      </c>
      <c r="P196" s="60" t="s">
        <v>308</v>
      </c>
    </row>
    <row r="197" spans="1:16" ht="13.5" thickBot="1" x14ac:dyDescent="0.25">
      <c r="A197" s="19" t="str">
        <f t="shared" si="12"/>
        <v> MVS 477 </v>
      </c>
      <c r="B197" s="3" t="str">
        <f t="shared" si="13"/>
        <v>I</v>
      </c>
      <c r="C197" s="19">
        <f t="shared" si="14"/>
        <v>36015.476000000002</v>
      </c>
      <c r="D197" t="str">
        <f t="shared" si="15"/>
        <v>pg</v>
      </c>
      <c r="E197" s="57">
        <f>VLOOKUP(C197,'Active 1'!C$21:E$959,3,FALSE)</f>
        <v>5499.5214327514295</v>
      </c>
      <c r="F197" s="3" t="str">
        <f>LEFT(M197,1)</f>
        <v>P</v>
      </c>
      <c r="G197" t="str">
        <f t="shared" si="16"/>
        <v>36015.476</v>
      </c>
      <c r="H197" s="19">
        <f t="shared" si="17"/>
        <v>5500</v>
      </c>
      <c r="I197" s="58" t="s">
        <v>325</v>
      </c>
      <c r="J197" s="59" t="s">
        <v>326</v>
      </c>
      <c r="K197" s="58">
        <v>5500</v>
      </c>
      <c r="L197" s="58" t="s">
        <v>327</v>
      </c>
      <c r="M197" s="59" t="s">
        <v>250</v>
      </c>
      <c r="N197" s="59"/>
      <c r="O197" s="60" t="s">
        <v>251</v>
      </c>
      <c r="P197" s="60" t="s">
        <v>252</v>
      </c>
    </row>
    <row r="198" spans="1:16" ht="13.5" thickBot="1" x14ac:dyDescent="0.25">
      <c r="A198" s="19" t="str">
        <f t="shared" si="12"/>
        <v> MVS 477 </v>
      </c>
      <c r="B198" s="3" t="str">
        <f t="shared" si="13"/>
        <v>II</v>
      </c>
      <c r="C198" s="19">
        <f t="shared" si="14"/>
        <v>36085.548999999999</v>
      </c>
      <c r="D198" t="str">
        <f t="shared" si="15"/>
        <v>pg</v>
      </c>
      <c r="E198" s="57">
        <f>VLOOKUP(C198,'Active 1'!C$21:E$959,3,FALSE)</f>
        <v>5544.9582497815618</v>
      </c>
      <c r="F198" s="3" t="str">
        <f>LEFT(M198,1)</f>
        <v>P</v>
      </c>
      <c r="G198" t="str">
        <f t="shared" si="16"/>
        <v>36085.549</v>
      </c>
      <c r="H198" s="19">
        <f t="shared" si="17"/>
        <v>5545.5</v>
      </c>
      <c r="I198" s="58" t="s">
        <v>328</v>
      </c>
      <c r="J198" s="59" t="s">
        <v>329</v>
      </c>
      <c r="K198" s="58">
        <v>5545.5</v>
      </c>
      <c r="L198" s="58" t="s">
        <v>330</v>
      </c>
      <c r="M198" s="59" t="s">
        <v>250</v>
      </c>
      <c r="N198" s="59"/>
      <c r="O198" s="60" t="s">
        <v>251</v>
      </c>
      <c r="P198" s="60" t="s">
        <v>252</v>
      </c>
    </row>
    <row r="199" spans="1:16" ht="13.5" thickBot="1" x14ac:dyDescent="0.25">
      <c r="A199" s="19" t="str">
        <f t="shared" si="12"/>
        <v> MVS 477 </v>
      </c>
      <c r="B199" s="3" t="str">
        <f t="shared" si="13"/>
        <v>II</v>
      </c>
      <c r="C199" s="19">
        <f t="shared" si="14"/>
        <v>36102.487999999998</v>
      </c>
      <c r="D199" t="str">
        <f t="shared" si="15"/>
        <v>vis</v>
      </c>
      <c r="E199" s="57">
        <f>VLOOKUP(C199,'Active 1'!C$21:E$959,3,FALSE)</f>
        <v>5555.941856073191</v>
      </c>
      <c r="F199" s="3" t="s">
        <v>102</v>
      </c>
      <c r="G199" t="str">
        <f t="shared" si="16"/>
        <v>36102.488</v>
      </c>
      <c r="H199" s="19">
        <f t="shared" si="17"/>
        <v>5556.5</v>
      </c>
      <c r="I199" s="58" t="s">
        <v>331</v>
      </c>
      <c r="J199" s="59" t="s">
        <v>332</v>
      </c>
      <c r="K199" s="58">
        <v>5556.5</v>
      </c>
      <c r="L199" s="58" t="s">
        <v>333</v>
      </c>
      <c r="M199" s="59" t="s">
        <v>250</v>
      </c>
      <c r="N199" s="59"/>
      <c r="O199" s="60" t="s">
        <v>251</v>
      </c>
      <c r="P199" s="60" t="s">
        <v>252</v>
      </c>
    </row>
    <row r="200" spans="1:16" ht="13.5" thickBot="1" x14ac:dyDescent="0.25">
      <c r="A200" s="19" t="str">
        <f t="shared" si="12"/>
        <v> MVS 477 </v>
      </c>
      <c r="B200" s="3" t="str">
        <f t="shared" si="13"/>
        <v>I</v>
      </c>
      <c r="C200" s="19">
        <f t="shared" si="14"/>
        <v>36541.31</v>
      </c>
      <c r="D200" t="str">
        <f t="shared" si="15"/>
        <v>vis</v>
      </c>
      <c r="E200" s="57">
        <f>VLOOKUP(C200,'Active 1'!C$21:E$959,3,FALSE)</f>
        <v>5840.4833331442078</v>
      </c>
      <c r="F200" s="3" t="s">
        <v>102</v>
      </c>
      <c r="G200" t="str">
        <f t="shared" si="16"/>
        <v>36541.310</v>
      </c>
      <c r="H200" s="19">
        <f t="shared" si="17"/>
        <v>5841</v>
      </c>
      <c r="I200" s="58" t="s">
        <v>334</v>
      </c>
      <c r="J200" s="59" t="s">
        <v>335</v>
      </c>
      <c r="K200" s="58">
        <v>5841</v>
      </c>
      <c r="L200" s="58" t="s">
        <v>336</v>
      </c>
      <c r="M200" s="59" t="s">
        <v>250</v>
      </c>
      <c r="N200" s="59"/>
      <c r="O200" s="60" t="s">
        <v>251</v>
      </c>
      <c r="P200" s="60" t="s">
        <v>252</v>
      </c>
    </row>
    <row r="201" spans="1:16" ht="13.5" thickBot="1" x14ac:dyDescent="0.25">
      <c r="A201" s="19" t="str">
        <f t="shared" si="12"/>
        <v> MVS 477 </v>
      </c>
      <c r="B201" s="3" t="str">
        <f t="shared" si="13"/>
        <v>I</v>
      </c>
      <c r="C201" s="19">
        <f t="shared" si="14"/>
        <v>36763.451999999997</v>
      </c>
      <c r="D201" t="str">
        <f t="shared" si="15"/>
        <v>vis</v>
      </c>
      <c r="E201" s="57">
        <f>VLOOKUP(C201,'Active 1'!C$21:E$959,3,FALSE)</f>
        <v>5984.5249099099801</v>
      </c>
      <c r="F201" s="3" t="s">
        <v>102</v>
      </c>
      <c r="G201" t="str">
        <f t="shared" si="16"/>
        <v>36763.452</v>
      </c>
      <c r="H201" s="19">
        <f t="shared" si="17"/>
        <v>5985</v>
      </c>
      <c r="I201" s="58" t="s">
        <v>337</v>
      </c>
      <c r="J201" s="59" t="s">
        <v>338</v>
      </c>
      <c r="K201" s="58">
        <v>5985</v>
      </c>
      <c r="L201" s="58" t="s">
        <v>339</v>
      </c>
      <c r="M201" s="59" t="s">
        <v>250</v>
      </c>
      <c r="N201" s="59"/>
      <c r="O201" s="60" t="s">
        <v>251</v>
      </c>
      <c r="P201" s="60" t="s">
        <v>252</v>
      </c>
    </row>
    <row r="202" spans="1:16" ht="13.5" thickBot="1" x14ac:dyDescent="0.25">
      <c r="A202" s="19" t="str">
        <f t="shared" si="12"/>
        <v> MVS 477 </v>
      </c>
      <c r="B202" s="3" t="str">
        <f t="shared" si="13"/>
        <v>II</v>
      </c>
      <c r="C202" s="19">
        <f t="shared" si="14"/>
        <v>36813.476000000002</v>
      </c>
      <c r="D202" t="str">
        <f t="shared" si="15"/>
        <v>vis</v>
      </c>
      <c r="E202" s="57">
        <f>VLOOKUP(C202,'Active 1'!C$21:E$959,3,FALSE)</f>
        <v>6016.9615307927115</v>
      </c>
      <c r="F202" s="3" t="s">
        <v>102</v>
      </c>
      <c r="G202" t="str">
        <f t="shared" si="16"/>
        <v>36813.476</v>
      </c>
      <c r="H202" s="19">
        <f t="shared" si="17"/>
        <v>6017.5</v>
      </c>
      <c r="I202" s="58" t="s">
        <v>340</v>
      </c>
      <c r="J202" s="59" t="s">
        <v>341</v>
      </c>
      <c r="K202" s="58">
        <v>6017.5</v>
      </c>
      <c r="L202" s="58" t="s">
        <v>342</v>
      </c>
      <c r="M202" s="59" t="s">
        <v>250</v>
      </c>
      <c r="N202" s="59"/>
      <c r="O202" s="60" t="s">
        <v>251</v>
      </c>
      <c r="P202" s="60" t="s">
        <v>252</v>
      </c>
    </row>
    <row r="203" spans="1:16" ht="13.5" thickBot="1" x14ac:dyDescent="0.25">
      <c r="A203" s="19" t="str">
        <f t="shared" ref="A203:A258" si="18">P203</f>
        <v> AA 17.231 </v>
      </c>
      <c r="B203" s="3" t="str">
        <f t="shared" ref="B203:B258" si="19">IF(H203=INT(H203),"I","II")</f>
        <v>II</v>
      </c>
      <c r="C203" s="19">
        <f t="shared" ref="C203:C258" si="20">1*G203</f>
        <v>37149.732000000004</v>
      </c>
      <c r="D203" t="str">
        <f t="shared" ref="D203:D258" si="21">VLOOKUP(F203,I$1:J$5,2,FALSE)</f>
        <v>vis</v>
      </c>
      <c r="E203" s="57">
        <f>VLOOKUP(C203,'Active 1'!C$21:E$959,3,FALSE)</f>
        <v>6234.9970415783882</v>
      </c>
      <c r="F203" s="3" t="s">
        <v>102</v>
      </c>
      <c r="G203" t="str">
        <f t="shared" ref="G203:G258" si="22">MID(I203,3,LEN(I203)-3)</f>
        <v>37149.7320</v>
      </c>
      <c r="H203" s="19">
        <f t="shared" ref="H203:H258" si="23">1*K203</f>
        <v>6235.5</v>
      </c>
      <c r="I203" s="58" t="s">
        <v>343</v>
      </c>
      <c r="J203" s="59" t="s">
        <v>344</v>
      </c>
      <c r="K203" s="58">
        <v>6235.5</v>
      </c>
      <c r="L203" s="58" t="s">
        <v>345</v>
      </c>
      <c r="M203" s="59" t="s">
        <v>346</v>
      </c>
      <c r="N203" s="59" t="s">
        <v>347</v>
      </c>
      <c r="O203" s="60" t="s">
        <v>348</v>
      </c>
      <c r="P203" s="60" t="s">
        <v>349</v>
      </c>
    </row>
    <row r="204" spans="1:16" ht="13.5" thickBot="1" x14ac:dyDescent="0.25">
      <c r="A204" s="19" t="str">
        <f t="shared" si="18"/>
        <v> AA 17.231 </v>
      </c>
      <c r="B204" s="3" t="str">
        <f t="shared" si="19"/>
        <v>II</v>
      </c>
      <c r="C204" s="19">
        <f t="shared" si="20"/>
        <v>39020.428800000002</v>
      </c>
      <c r="D204" t="str">
        <f t="shared" si="21"/>
        <v>vis</v>
      </c>
      <c r="E204" s="57">
        <f>VLOOKUP(C204,'Active 1'!C$21:E$959,3,FALSE)</f>
        <v>7447.9964596203818</v>
      </c>
      <c r="F204" s="3" t="s">
        <v>102</v>
      </c>
      <c r="G204" t="str">
        <f t="shared" si="22"/>
        <v>39020.4288</v>
      </c>
      <c r="H204" s="19">
        <f t="shared" si="23"/>
        <v>7448.5</v>
      </c>
      <c r="I204" s="58" t="s">
        <v>350</v>
      </c>
      <c r="J204" s="59" t="s">
        <v>351</v>
      </c>
      <c r="K204" s="58">
        <v>7448.5</v>
      </c>
      <c r="L204" s="58" t="s">
        <v>352</v>
      </c>
      <c r="M204" s="59" t="s">
        <v>346</v>
      </c>
      <c r="N204" s="59" t="s">
        <v>347</v>
      </c>
      <c r="O204" s="60" t="s">
        <v>353</v>
      </c>
      <c r="P204" s="60" t="s">
        <v>349</v>
      </c>
    </row>
    <row r="205" spans="1:16" ht="13.5" thickBot="1" x14ac:dyDescent="0.25">
      <c r="A205" s="19" t="str">
        <f t="shared" si="18"/>
        <v> AA 17.231 </v>
      </c>
      <c r="B205" s="3" t="str">
        <f t="shared" si="19"/>
        <v>I</v>
      </c>
      <c r="C205" s="19">
        <f t="shared" si="20"/>
        <v>39027.379800000002</v>
      </c>
      <c r="D205" t="str">
        <f t="shared" si="21"/>
        <v>vis</v>
      </c>
      <c r="E205" s="57">
        <f>VLOOKUP(C205,'Active 1'!C$21:E$959,3,FALSE)</f>
        <v>7452.5036352112156</v>
      </c>
      <c r="F205" s="3" t="s">
        <v>102</v>
      </c>
      <c r="G205" t="str">
        <f t="shared" si="22"/>
        <v>39027.3798</v>
      </c>
      <c r="H205" s="19">
        <f t="shared" si="23"/>
        <v>7453</v>
      </c>
      <c r="I205" s="58" t="s">
        <v>354</v>
      </c>
      <c r="J205" s="59" t="s">
        <v>355</v>
      </c>
      <c r="K205" s="58">
        <v>7453</v>
      </c>
      <c r="L205" s="58" t="s">
        <v>356</v>
      </c>
      <c r="M205" s="59" t="s">
        <v>346</v>
      </c>
      <c r="N205" s="59" t="s">
        <v>347</v>
      </c>
      <c r="O205" s="60" t="s">
        <v>353</v>
      </c>
      <c r="P205" s="60" t="s">
        <v>349</v>
      </c>
    </row>
    <row r="206" spans="1:16" ht="13.5" thickBot="1" x14ac:dyDescent="0.25">
      <c r="A206" s="19" t="str">
        <f t="shared" si="18"/>
        <v> AA 17.231 </v>
      </c>
      <c r="B206" s="3" t="str">
        <f t="shared" si="19"/>
        <v>I</v>
      </c>
      <c r="C206" s="19">
        <f t="shared" si="20"/>
        <v>39033.548900000002</v>
      </c>
      <c r="D206" t="str">
        <f t="shared" si="21"/>
        <v>vis</v>
      </c>
      <c r="E206" s="57">
        <f>VLOOKUP(C206,'Active 1'!C$21:E$959,3,FALSE)</f>
        <v>7456.503810284933</v>
      </c>
      <c r="F206" s="3" t="s">
        <v>102</v>
      </c>
      <c r="G206" t="str">
        <f t="shared" si="22"/>
        <v>39033.5489</v>
      </c>
      <c r="H206" s="19">
        <f t="shared" si="23"/>
        <v>7457</v>
      </c>
      <c r="I206" s="58" t="s">
        <v>357</v>
      </c>
      <c r="J206" s="59" t="s">
        <v>358</v>
      </c>
      <c r="K206" s="58">
        <v>7457</v>
      </c>
      <c r="L206" s="58" t="s">
        <v>359</v>
      </c>
      <c r="M206" s="59" t="s">
        <v>346</v>
      </c>
      <c r="N206" s="59" t="s">
        <v>347</v>
      </c>
      <c r="O206" s="60" t="s">
        <v>353</v>
      </c>
      <c r="P206" s="60" t="s">
        <v>349</v>
      </c>
    </row>
    <row r="207" spans="1:16" ht="13.5" thickBot="1" x14ac:dyDescent="0.25">
      <c r="A207" s="19" t="str">
        <f t="shared" si="18"/>
        <v> AA 17.231 </v>
      </c>
      <c r="B207" s="3" t="str">
        <f t="shared" si="19"/>
        <v>I</v>
      </c>
      <c r="C207" s="19">
        <f t="shared" si="20"/>
        <v>39377.459600000002</v>
      </c>
      <c r="D207" t="str">
        <f t="shared" si="21"/>
        <v>vis</v>
      </c>
      <c r="E207" s="57">
        <f>VLOOKUP(C207,'Active 1'!C$21:E$959,3,FALSE)</f>
        <v>7679.502790642634</v>
      </c>
      <c r="F207" s="3" t="s">
        <v>102</v>
      </c>
      <c r="G207" t="str">
        <f t="shared" si="22"/>
        <v>39377.4596</v>
      </c>
      <c r="H207" s="19">
        <f t="shared" si="23"/>
        <v>7680</v>
      </c>
      <c r="I207" s="58" t="s">
        <v>360</v>
      </c>
      <c r="J207" s="59" t="s">
        <v>361</v>
      </c>
      <c r="K207" s="58">
        <v>7680</v>
      </c>
      <c r="L207" s="58" t="s">
        <v>362</v>
      </c>
      <c r="M207" s="59" t="s">
        <v>346</v>
      </c>
      <c r="N207" s="59" t="s">
        <v>347</v>
      </c>
      <c r="O207" s="60" t="s">
        <v>294</v>
      </c>
      <c r="P207" s="60" t="s">
        <v>349</v>
      </c>
    </row>
    <row r="208" spans="1:16" ht="13.5" thickBot="1" x14ac:dyDescent="0.25">
      <c r="A208" s="19" t="str">
        <f t="shared" si="18"/>
        <v> AA 18.546 </v>
      </c>
      <c r="B208" s="3" t="str">
        <f t="shared" si="19"/>
        <v>I</v>
      </c>
      <c r="C208" s="19">
        <f t="shared" si="20"/>
        <v>39741.417200000004</v>
      </c>
      <c r="D208" t="str">
        <f t="shared" si="21"/>
        <v>vis</v>
      </c>
      <c r="E208" s="57">
        <f>VLOOKUP(C208,'Active 1'!C$21:E$959,3,FALSE)</f>
        <v>7915.500605463274</v>
      </c>
      <c r="F208" s="3" t="s">
        <v>102</v>
      </c>
      <c r="G208" t="str">
        <f t="shared" si="22"/>
        <v>39741.4172</v>
      </c>
      <c r="H208" s="19">
        <f t="shared" si="23"/>
        <v>7916</v>
      </c>
      <c r="I208" s="58" t="s">
        <v>363</v>
      </c>
      <c r="J208" s="59" t="s">
        <v>364</v>
      </c>
      <c r="K208" s="58">
        <v>7916</v>
      </c>
      <c r="L208" s="58" t="s">
        <v>365</v>
      </c>
      <c r="M208" s="59" t="s">
        <v>346</v>
      </c>
      <c r="N208" s="59" t="s">
        <v>347</v>
      </c>
      <c r="O208" s="60" t="s">
        <v>366</v>
      </c>
      <c r="P208" s="60" t="s">
        <v>367</v>
      </c>
    </row>
    <row r="209" spans="1:16" ht="13.5" thickBot="1" x14ac:dyDescent="0.25">
      <c r="A209" s="19" t="str">
        <f t="shared" si="18"/>
        <v> AA 18.546 </v>
      </c>
      <c r="B209" s="3" t="str">
        <f t="shared" si="19"/>
        <v>II</v>
      </c>
      <c r="C209" s="19">
        <f t="shared" si="20"/>
        <v>39745.271999999997</v>
      </c>
      <c r="D209" t="str">
        <f t="shared" si="21"/>
        <v>vis</v>
      </c>
      <c r="E209" s="57">
        <f>VLOOKUP(C209,'Active 1'!C$21:E$959,3,FALSE)</f>
        <v>7918.0001394105502</v>
      </c>
      <c r="F209" s="3" t="s">
        <v>102</v>
      </c>
      <c r="G209" t="str">
        <f t="shared" si="22"/>
        <v>39745.2720</v>
      </c>
      <c r="H209" s="19">
        <f t="shared" si="23"/>
        <v>7918.5</v>
      </c>
      <c r="I209" s="58" t="s">
        <v>368</v>
      </c>
      <c r="J209" s="59" t="s">
        <v>369</v>
      </c>
      <c r="K209" s="58">
        <v>7918.5</v>
      </c>
      <c r="L209" s="58" t="s">
        <v>370</v>
      </c>
      <c r="M209" s="59" t="s">
        <v>346</v>
      </c>
      <c r="N209" s="59" t="s">
        <v>347</v>
      </c>
      <c r="O209" s="60" t="s">
        <v>366</v>
      </c>
      <c r="P209" s="60" t="s">
        <v>367</v>
      </c>
    </row>
    <row r="210" spans="1:16" ht="13.5" thickBot="1" x14ac:dyDescent="0.25">
      <c r="A210" s="19" t="str">
        <f t="shared" si="18"/>
        <v> AA 18.546 </v>
      </c>
      <c r="B210" s="3" t="str">
        <f t="shared" si="19"/>
        <v>II</v>
      </c>
      <c r="C210" s="19">
        <f t="shared" si="20"/>
        <v>39748.357000000004</v>
      </c>
      <c r="D210" t="str">
        <f t="shared" si="21"/>
        <v>vis</v>
      </c>
      <c r="E210" s="57">
        <f>VLOOKUP(C210,'Active 1'!C$21:E$959,3,FALSE)</f>
        <v>7920.0005187369416</v>
      </c>
      <c r="F210" s="3" t="s">
        <v>102</v>
      </c>
      <c r="G210" t="str">
        <f t="shared" si="22"/>
        <v>39748.3570</v>
      </c>
      <c r="H210" s="19">
        <f t="shared" si="23"/>
        <v>7920.5</v>
      </c>
      <c r="I210" s="58" t="s">
        <v>371</v>
      </c>
      <c r="J210" s="59" t="s">
        <v>372</v>
      </c>
      <c r="K210" s="58">
        <v>7920.5</v>
      </c>
      <c r="L210" s="58" t="s">
        <v>373</v>
      </c>
      <c r="M210" s="59" t="s">
        <v>346</v>
      </c>
      <c r="N210" s="59" t="s">
        <v>347</v>
      </c>
      <c r="O210" s="60" t="s">
        <v>366</v>
      </c>
      <c r="P210" s="60" t="s">
        <v>367</v>
      </c>
    </row>
    <row r="211" spans="1:16" ht="13.5" thickBot="1" x14ac:dyDescent="0.25">
      <c r="A211" s="19" t="str">
        <f t="shared" si="18"/>
        <v> AA 18.546 </v>
      </c>
      <c r="B211" s="3" t="str">
        <f t="shared" si="19"/>
        <v>I</v>
      </c>
      <c r="C211" s="19">
        <f t="shared" si="20"/>
        <v>39755.297500000001</v>
      </c>
      <c r="D211" t="str">
        <f t="shared" si="21"/>
        <v>vis</v>
      </c>
      <c r="E211" s="57">
        <f>VLOOKUP(C211,'Active 1'!C$21:E$959,3,FALSE)</f>
        <v>7924.5008859054306</v>
      </c>
      <c r="F211" s="3" t="s">
        <v>102</v>
      </c>
      <c r="G211" t="str">
        <f t="shared" si="22"/>
        <v>39755.2975</v>
      </c>
      <c r="H211" s="19">
        <f t="shared" si="23"/>
        <v>7925</v>
      </c>
      <c r="I211" s="58" t="s">
        <v>374</v>
      </c>
      <c r="J211" s="59" t="s">
        <v>375</v>
      </c>
      <c r="K211" s="58">
        <v>7925</v>
      </c>
      <c r="L211" s="58" t="s">
        <v>376</v>
      </c>
      <c r="M211" s="59" t="s">
        <v>346</v>
      </c>
      <c r="N211" s="59" t="s">
        <v>347</v>
      </c>
      <c r="O211" s="60" t="s">
        <v>366</v>
      </c>
      <c r="P211" s="60" t="s">
        <v>367</v>
      </c>
    </row>
    <row r="212" spans="1:16" ht="13.5" thickBot="1" x14ac:dyDescent="0.25">
      <c r="A212" s="19" t="str">
        <f t="shared" si="18"/>
        <v> ASS 89.9 </v>
      </c>
      <c r="B212" s="3" t="str">
        <f t="shared" si="19"/>
        <v>I</v>
      </c>
      <c r="C212" s="19">
        <f t="shared" si="20"/>
        <v>42336.942999999999</v>
      </c>
      <c r="D212" t="str">
        <f t="shared" si="21"/>
        <v>vis</v>
      </c>
      <c r="E212" s="57">
        <f>VLOOKUP(C212,'Active 1'!C$21:E$959,3,FALSE)</f>
        <v>9598.4944957147454</v>
      </c>
      <c r="F212" s="3" t="s">
        <v>102</v>
      </c>
      <c r="G212" t="str">
        <f t="shared" si="22"/>
        <v>42336.943</v>
      </c>
      <c r="H212" s="19">
        <f t="shared" si="23"/>
        <v>9599</v>
      </c>
      <c r="I212" s="58" t="s">
        <v>377</v>
      </c>
      <c r="J212" s="59" t="s">
        <v>378</v>
      </c>
      <c r="K212" s="58">
        <v>9599</v>
      </c>
      <c r="L212" s="58" t="s">
        <v>379</v>
      </c>
      <c r="M212" s="59" t="s">
        <v>346</v>
      </c>
      <c r="N212" s="59" t="s">
        <v>347</v>
      </c>
      <c r="O212" s="60" t="s">
        <v>380</v>
      </c>
      <c r="P212" s="60" t="s">
        <v>381</v>
      </c>
    </row>
    <row r="213" spans="1:16" ht="13.5" thickBot="1" x14ac:dyDescent="0.25">
      <c r="A213" s="19" t="str">
        <f t="shared" si="18"/>
        <v> ASS 89.9 </v>
      </c>
      <c r="B213" s="3" t="str">
        <f t="shared" si="19"/>
        <v>II</v>
      </c>
      <c r="C213" s="19">
        <f t="shared" si="20"/>
        <v>42337.732000000004</v>
      </c>
      <c r="D213" t="str">
        <f t="shared" si="21"/>
        <v>vis</v>
      </c>
      <c r="E213" s="57">
        <f>VLOOKUP(C213,'Active 1'!C$21:E$959,3,FALSE)</f>
        <v>9599.0061000222104</v>
      </c>
      <c r="F213" s="3" t="s">
        <v>102</v>
      </c>
      <c r="G213" t="str">
        <f t="shared" si="22"/>
        <v>42337.732</v>
      </c>
      <c r="H213" s="19">
        <f t="shared" si="23"/>
        <v>9599.5</v>
      </c>
      <c r="I213" s="58" t="s">
        <v>382</v>
      </c>
      <c r="J213" s="59" t="s">
        <v>383</v>
      </c>
      <c r="K213" s="58">
        <v>9599.5</v>
      </c>
      <c r="L213" s="58" t="s">
        <v>336</v>
      </c>
      <c r="M213" s="59" t="s">
        <v>346</v>
      </c>
      <c r="N213" s="59" t="s">
        <v>347</v>
      </c>
      <c r="O213" s="60" t="s">
        <v>380</v>
      </c>
      <c r="P213" s="60" t="s">
        <v>381</v>
      </c>
    </row>
    <row r="214" spans="1:16" ht="13.5" thickBot="1" x14ac:dyDescent="0.25">
      <c r="A214" s="19" t="str">
        <f t="shared" si="18"/>
        <v> AOEB 8 </v>
      </c>
      <c r="B214" s="3" t="str">
        <f t="shared" si="19"/>
        <v>I</v>
      </c>
      <c r="C214" s="19">
        <f t="shared" si="20"/>
        <v>43112.648999999998</v>
      </c>
      <c r="D214" t="str">
        <f t="shared" si="21"/>
        <v>vis</v>
      </c>
      <c r="E214" s="57">
        <f>VLOOKUP(C214,'Active 1'!C$21:E$959,3,FALSE)</f>
        <v>10101.478692069644</v>
      </c>
      <c r="F214" s="3" t="s">
        <v>102</v>
      </c>
      <c r="G214" t="str">
        <f t="shared" si="22"/>
        <v>43112.649</v>
      </c>
      <c r="H214" s="19">
        <f t="shared" si="23"/>
        <v>10102</v>
      </c>
      <c r="I214" s="58" t="s">
        <v>384</v>
      </c>
      <c r="J214" s="59" t="s">
        <v>385</v>
      </c>
      <c r="K214" s="58">
        <v>10102</v>
      </c>
      <c r="L214" s="58" t="s">
        <v>386</v>
      </c>
      <c r="M214" s="59" t="s">
        <v>220</v>
      </c>
      <c r="N214" s="59"/>
      <c r="O214" s="60" t="s">
        <v>387</v>
      </c>
      <c r="P214" s="60" t="s">
        <v>388</v>
      </c>
    </row>
    <row r="215" spans="1:16" ht="13.5" thickBot="1" x14ac:dyDescent="0.25">
      <c r="A215" s="19" t="str">
        <f t="shared" si="18"/>
        <v> AOEB 8 </v>
      </c>
      <c r="B215" s="3" t="str">
        <f t="shared" si="19"/>
        <v>II</v>
      </c>
      <c r="C215" s="19">
        <f t="shared" si="20"/>
        <v>44089.684000000001</v>
      </c>
      <c r="D215" t="str">
        <f t="shared" si="21"/>
        <v>vis</v>
      </c>
      <c r="E215" s="57">
        <f>VLOOKUP(C215,'Active 1'!C$21:E$959,3,FALSE)</f>
        <v>10735.008875264839</v>
      </c>
      <c r="F215" s="3" t="s">
        <v>102</v>
      </c>
      <c r="G215" t="str">
        <f t="shared" si="22"/>
        <v>44089.684</v>
      </c>
      <c r="H215" s="19">
        <f t="shared" si="23"/>
        <v>10735.5</v>
      </c>
      <c r="I215" s="58" t="s">
        <v>389</v>
      </c>
      <c r="J215" s="59" t="s">
        <v>390</v>
      </c>
      <c r="K215" s="58">
        <v>10735.5</v>
      </c>
      <c r="L215" s="58" t="s">
        <v>391</v>
      </c>
      <c r="M215" s="59" t="s">
        <v>220</v>
      </c>
      <c r="N215" s="59"/>
      <c r="O215" s="60" t="s">
        <v>387</v>
      </c>
      <c r="P215" s="60" t="s">
        <v>388</v>
      </c>
    </row>
    <row r="216" spans="1:16" ht="13.5" thickBot="1" x14ac:dyDescent="0.25">
      <c r="A216" s="19" t="str">
        <f t="shared" si="18"/>
        <v> AOEB 8 </v>
      </c>
      <c r="B216" s="3" t="str">
        <f t="shared" si="19"/>
        <v>I</v>
      </c>
      <c r="C216" s="19">
        <f t="shared" si="20"/>
        <v>44921.684000000001</v>
      </c>
      <c r="D216" t="str">
        <f t="shared" si="21"/>
        <v>vis</v>
      </c>
      <c r="E216" s="57">
        <f>VLOOKUP(C216,'Active 1'!C$21:E$959,3,FALSE)</f>
        <v>11274.495293272792</v>
      </c>
      <c r="F216" s="3" t="s">
        <v>102</v>
      </c>
      <c r="G216" t="str">
        <f t="shared" si="22"/>
        <v>44921.684</v>
      </c>
      <c r="H216" s="19">
        <f t="shared" si="23"/>
        <v>11275</v>
      </c>
      <c r="I216" s="58" t="s">
        <v>399</v>
      </c>
      <c r="J216" s="59" t="s">
        <v>400</v>
      </c>
      <c r="K216" s="58">
        <v>11275</v>
      </c>
      <c r="L216" s="58" t="s">
        <v>280</v>
      </c>
      <c r="M216" s="59" t="s">
        <v>220</v>
      </c>
      <c r="N216" s="59"/>
      <c r="O216" s="60" t="s">
        <v>387</v>
      </c>
      <c r="P216" s="60" t="s">
        <v>388</v>
      </c>
    </row>
    <row r="217" spans="1:16" ht="13.5" thickBot="1" x14ac:dyDescent="0.25">
      <c r="A217" s="19" t="str">
        <f t="shared" si="18"/>
        <v> AOEB 8 </v>
      </c>
      <c r="B217" s="3" t="str">
        <f t="shared" si="19"/>
        <v>I</v>
      </c>
      <c r="C217" s="19">
        <f t="shared" si="20"/>
        <v>44938.65</v>
      </c>
      <c r="D217" t="str">
        <f t="shared" si="21"/>
        <v>vis</v>
      </c>
      <c r="E217" s="57">
        <f>VLOOKUP(C217,'Active 1'!C$21:E$959,3,FALSE)</f>
        <v>11285.496406936161</v>
      </c>
      <c r="F217" s="3" t="s">
        <v>102</v>
      </c>
      <c r="G217" t="str">
        <f t="shared" si="22"/>
        <v>44938.650</v>
      </c>
      <c r="H217" s="19">
        <f t="shared" si="23"/>
        <v>11286</v>
      </c>
      <c r="I217" s="58" t="s">
        <v>401</v>
      </c>
      <c r="J217" s="59" t="s">
        <v>402</v>
      </c>
      <c r="K217" s="58">
        <v>11286</v>
      </c>
      <c r="L217" s="58" t="s">
        <v>403</v>
      </c>
      <c r="M217" s="59" t="s">
        <v>220</v>
      </c>
      <c r="N217" s="59"/>
      <c r="O217" s="60" t="s">
        <v>387</v>
      </c>
      <c r="P217" s="60" t="s">
        <v>388</v>
      </c>
    </row>
    <row r="218" spans="1:16" ht="13.5" thickBot="1" x14ac:dyDescent="0.25">
      <c r="A218" s="19" t="str">
        <f t="shared" si="18"/>
        <v> AOEB 8 </v>
      </c>
      <c r="B218" s="3" t="str">
        <f t="shared" si="19"/>
        <v>I</v>
      </c>
      <c r="C218" s="19">
        <f t="shared" si="20"/>
        <v>45200.811000000002</v>
      </c>
      <c r="D218" t="str">
        <f t="shared" si="21"/>
        <v>vis</v>
      </c>
      <c r="E218" s="57">
        <f>VLOOKUP(C218,'Active 1'!C$21:E$959,3,FALSE)</f>
        <v>11455.487150723882</v>
      </c>
      <c r="F218" s="3" t="s">
        <v>102</v>
      </c>
      <c r="G218" t="str">
        <f t="shared" si="22"/>
        <v>45200.811</v>
      </c>
      <c r="H218" s="19">
        <f t="shared" si="23"/>
        <v>11456</v>
      </c>
      <c r="I218" s="58" t="s">
        <v>410</v>
      </c>
      <c r="J218" s="59" t="s">
        <v>411</v>
      </c>
      <c r="K218" s="58">
        <v>11456</v>
      </c>
      <c r="L218" s="58" t="s">
        <v>412</v>
      </c>
      <c r="M218" s="59" t="s">
        <v>220</v>
      </c>
      <c r="N218" s="59"/>
      <c r="O218" s="60" t="s">
        <v>413</v>
      </c>
      <c r="P218" s="60" t="s">
        <v>388</v>
      </c>
    </row>
    <row r="219" spans="1:16" ht="13.5" thickBot="1" x14ac:dyDescent="0.25">
      <c r="A219" s="19" t="str">
        <f t="shared" si="18"/>
        <v> AOEB 8 </v>
      </c>
      <c r="B219" s="3" t="str">
        <f t="shared" si="19"/>
        <v>I</v>
      </c>
      <c r="C219" s="19">
        <f t="shared" si="20"/>
        <v>45200.82</v>
      </c>
      <c r="D219" t="str">
        <f t="shared" si="21"/>
        <v>vis</v>
      </c>
      <c r="E219" s="57">
        <f>VLOOKUP(C219,'Active 1'!C$21:E$959,3,FALSE)</f>
        <v>11455.49298651446</v>
      </c>
      <c r="F219" s="3" t="s">
        <v>102</v>
      </c>
      <c r="G219" t="str">
        <f t="shared" si="22"/>
        <v>45200.820</v>
      </c>
      <c r="H219" s="19">
        <f t="shared" si="23"/>
        <v>11456</v>
      </c>
      <c r="I219" s="58" t="s">
        <v>414</v>
      </c>
      <c r="J219" s="59" t="s">
        <v>415</v>
      </c>
      <c r="K219" s="58">
        <v>11456</v>
      </c>
      <c r="L219" s="58" t="s">
        <v>416</v>
      </c>
      <c r="M219" s="59" t="s">
        <v>220</v>
      </c>
      <c r="N219" s="59"/>
      <c r="O219" s="60" t="s">
        <v>417</v>
      </c>
      <c r="P219" s="60" t="s">
        <v>388</v>
      </c>
    </row>
    <row r="220" spans="1:16" ht="13.5" thickBot="1" x14ac:dyDescent="0.25">
      <c r="A220" s="19" t="str">
        <f t="shared" si="18"/>
        <v> AOEB 8 </v>
      </c>
      <c r="B220" s="3" t="str">
        <f t="shared" si="19"/>
        <v>I</v>
      </c>
      <c r="C220" s="19">
        <f t="shared" si="20"/>
        <v>45578.684999999998</v>
      </c>
      <c r="D220" t="str">
        <f t="shared" si="21"/>
        <v>vis</v>
      </c>
      <c r="E220" s="57">
        <f>VLOOKUP(C220,'Active 1'!C$21:E$959,3,FALSE)</f>
        <v>11700.508653991112</v>
      </c>
      <c r="F220" s="3" t="s">
        <v>102</v>
      </c>
      <c r="G220" t="str">
        <f t="shared" si="22"/>
        <v>45578.685</v>
      </c>
      <c r="H220" s="19">
        <f t="shared" si="23"/>
        <v>11701</v>
      </c>
      <c r="I220" s="58" t="s">
        <v>423</v>
      </c>
      <c r="J220" s="59" t="s">
        <v>424</v>
      </c>
      <c r="K220" s="58">
        <v>11701</v>
      </c>
      <c r="L220" s="58" t="s">
        <v>258</v>
      </c>
      <c r="M220" s="59" t="s">
        <v>220</v>
      </c>
      <c r="N220" s="59"/>
      <c r="O220" s="60" t="s">
        <v>387</v>
      </c>
      <c r="P220" s="60" t="s">
        <v>388</v>
      </c>
    </row>
    <row r="221" spans="1:16" ht="13.5" thickBot="1" x14ac:dyDescent="0.25">
      <c r="A221" s="19" t="str">
        <f t="shared" si="18"/>
        <v>IBVS 3408 </v>
      </c>
      <c r="B221" s="3" t="str">
        <f t="shared" si="19"/>
        <v>I</v>
      </c>
      <c r="C221" s="19">
        <f t="shared" si="20"/>
        <v>47097.742200000001</v>
      </c>
      <c r="D221" t="str">
        <f t="shared" si="21"/>
        <v>vis</v>
      </c>
      <c r="E221" s="57">
        <f>VLOOKUP(C221,'Active 1'!C$21:E$959,3,FALSE)</f>
        <v>12685.49750925216</v>
      </c>
      <c r="F221" s="3" t="s">
        <v>102</v>
      </c>
      <c r="G221" t="str">
        <f t="shared" si="22"/>
        <v>47097.7422</v>
      </c>
      <c r="H221" s="19">
        <f t="shared" si="23"/>
        <v>12686</v>
      </c>
      <c r="I221" s="58" t="s">
        <v>455</v>
      </c>
      <c r="J221" s="59" t="s">
        <v>456</v>
      </c>
      <c r="K221" s="58">
        <v>12686</v>
      </c>
      <c r="L221" s="58" t="s">
        <v>457</v>
      </c>
      <c r="M221" s="59" t="s">
        <v>346</v>
      </c>
      <c r="N221" s="59" t="s">
        <v>347</v>
      </c>
      <c r="O221" s="60" t="s">
        <v>453</v>
      </c>
      <c r="P221" s="61" t="s">
        <v>454</v>
      </c>
    </row>
    <row r="222" spans="1:16" ht="13.5" thickBot="1" x14ac:dyDescent="0.25">
      <c r="A222" s="19" t="str">
        <f t="shared" si="18"/>
        <v> AOEB 8 </v>
      </c>
      <c r="B222" s="3" t="str">
        <f t="shared" si="19"/>
        <v>I</v>
      </c>
      <c r="C222" s="19">
        <f t="shared" si="20"/>
        <v>47466.317999999999</v>
      </c>
      <c r="D222" t="str">
        <f t="shared" si="21"/>
        <v>vis</v>
      </c>
      <c r="E222" s="57">
        <f>VLOOKUP(C222,'Active 1'!C$21:E$959,3,FALSE)</f>
        <v>12924.489862745446</v>
      </c>
      <c r="F222" s="3" t="s">
        <v>102</v>
      </c>
      <c r="G222" t="str">
        <f t="shared" si="22"/>
        <v>47466.318</v>
      </c>
      <c r="H222" s="19">
        <f t="shared" si="23"/>
        <v>12925</v>
      </c>
      <c r="I222" s="58" t="s">
        <v>458</v>
      </c>
      <c r="J222" s="59" t="s">
        <v>459</v>
      </c>
      <c r="K222" s="58">
        <v>12925</v>
      </c>
      <c r="L222" s="58" t="s">
        <v>460</v>
      </c>
      <c r="M222" s="59" t="s">
        <v>220</v>
      </c>
      <c r="N222" s="59"/>
      <c r="O222" s="60" t="s">
        <v>387</v>
      </c>
      <c r="P222" s="60" t="s">
        <v>388</v>
      </c>
    </row>
    <row r="223" spans="1:16" ht="13.5" thickBot="1" x14ac:dyDescent="0.25">
      <c r="A223" s="19" t="str">
        <f t="shared" si="18"/>
        <v>IBVS 3408 </v>
      </c>
      <c r="B223" s="3" t="str">
        <f t="shared" si="19"/>
        <v>I</v>
      </c>
      <c r="C223" s="19">
        <f t="shared" si="20"/>
        <v>47495.634899999997</v>
      </c>
      <c r="D223" t="str">
        <f t="shared" si="21"/>
        <v>vis</v>
      </c>
      <c r="E223" s="57">
        <f>VLOOKUP(C223,'Active 1'!C$21:E$959,3,FALSE)</f>
        <v>12943.499561505178</v>
      </c>
      <c r="F223" s="3" t="s">
        <v>102</v>
      </c>
      <c r="G223" t="str">
        <f t="shared" si="22"/>
        <v>47495.6349</v>
      </c>
      <c r="H223" s="19">
        <f t="shared" si="23"/>
        <v>12944</v>
      </c>
      <c r="I223" s="58" t="s">
        <v>461</v>
      </c>
      <c r="J223" s="59" t="s">
        <v>462</v>
      </c>
      <c r="K223" s="58">
        <v>12944</v>
      </c>
      <c r="L223" s="58" t="s">
        <v>463</v>
      </c>
      <c r="M223" s="59" t="s">
        <v>346</v>
      </c>
      <c r="N223" s="59" t="s">
        <v>347</v>
      </c>
      <c r="O223" s="60" t="s">
        <v>453</v>
      </c>
      <c r="P223" s="61" t="s">
        <v>454</v>
      </c>
    </row>
    <row r="224" spans="1:16" ht="13.5" thickBot="1" x14ac:dyDescent="0.25">
      <c r="A224" s="19" t="str">
        <f t="shared" si="18"/>
        <v>IBVS 3408 </v>
      </c>
      <c r="B224" s="3" t="str">
        <f t="shared" si="19"/>
        <v>II</v>
      </c>
      <c r="C224" s="19">
        <f t="shared" si="20"/>
        <v>47502.576800000003</v>
      </c>
      <c r="D224" t="str">
        <f t="shared" si="21"/>
        <v>vis</v>
      </c>
      <c r="E224" s="57">
        <f>VLOOKUP(C224,'Active 1'!C$21:E$959,3,FALSE)</f>
        <v>12948.000836463318</v>
      </c>
      <c r="F224" s="3" t="s">
        <v>102</v>
      </c>
      <c r="G224" t="str">
        <f t="shared" si="22"/>
        <v>47502.5768</v>
      </c>
      <c r="H224" s="19">
        <f t="shared" si="23"/>
        <v>12948.5</v>
      </c>
      <c r="I224" s="58" t="s">
        <v>464</v>
      </c>
      <c r="J224" s="59" t="s">
        <v>465</v>
      </c>
      <c r="K224" s="58">
        <v>12948.5</v>
      </c>
      <c r="L224" s="58" t="s">
        <v>466</v>
      </c>
      <c r="M224" s="59" t="s">
        <v>346</v>
      </c>
      <c r="N224" s="59" t="s">
        <v>347</v>
      </c>
      <c r="O224" s="60" t="s">
        <v>453</v>
      </c>
      <c r="P224" s="61" t="s">
        <v>454</v>
      </c>
    </row>
    <row r="225" spans="1:16" ht="13.5" thickBot="1" x14ac:dyDescent="0.25">
      <c r="A225" s="19" t="str">
        <f t="shared" si="18"/>
        <v> AOEB 8 </v>
      </c>
      <c r="B225" s="3" t="str">
        <f t="shared" si="19"/>
        <v>I</v>
      </c>
      <c r="C225" s="19">
        <f t="shared" si="20"/>
        <v>47859.603999999999</v>
      </c>
      <c r="D225" t="str">
        <f t="shared" si="21"/>
        <v>vis</v>
      </c>
      <c r="E225" s="57">
        <f>VLOOKUP(C225,'Active 1'!C$21:E$959,3,FALSE)</f>
        <v>13179.504833169336</v>
      </c>
      <c r="F225" s="3" t="s">
        <v>102</v>
      </c>
      <c r="G225" t="str">
        <f t="shared" si="22"/>
        <v>47859.604</v>
      </c>
      <c r="H225" s="19">
        <f t="shared" si="23"/>
        <v>13180</v>
      </c>
      <c r="I225" s="58" t="s">
        <v>467</v>
      </c>
      <c r="J225" s="59" t="s">
        <v>468</v>
      </c>
      <c r="K225" s="58">
        <v>13180</v>
      </c>
      <c r="L225" s="58" t="s">
        <v>469</v>
      </c>
      <c r="M225" s="59" t="s">
        <v>220</v>
      </c>
      <c r="N225" s="59"/>
      <c r="O225" s="60" t="s">
        <v>387</v>
      </c>
      <c r="P225" s="60" t="s">
        <v>388</v>
      </c>
    </row>
    <row r="226" spans="1:16" ht="13.5" thickBot="1" x14ac:dyDescent="0.25">
      <c r="A226" s="19" t="str">
        <f t="shared" si="18"/>
        <v> AOEB 8 </v>
      </c>
      <c r="B226" s="3" t="str">
        <f t="shared" si="19"/>
        <v>I</v>
      </c>
      <c r="C226" s="19">
        <f t="shared" si="20"/>
        <v>48900.589</v>
      </c>
      <c r="D226" t="str">
        <f t="shared" si="21"/>
        <v>vis</v>
      </c>
      <c r="E226" s="57">
        <f>VLOOKUP(C226,'Active 1'!C$21:E$959,3,FALSE)</f>
        <v>13854.501550537136</v>
      </c>
      <c r="F226" s="3" t="s">
        <v>102</v>
      </c>
      <c r="G226" t="str">
        <f t="shared" si="22"/>
        <v>48900.589</v>
      </c>
      <c r="H226" s="19">
        <f t="shared" si="23"/>
        <v>13855</v>
      </c>
      <c r="I226" s="58" t="s">
        <v>507</v>
      </c>
      <c r="J226" s="59" t="s">
        <v>508</v>
      </c>
      <c r="K226" s="58">
        <v>13855</v>
      </c>
      <c r="L226" s="58" t="s">
        <v>509</v>
      </c>
      <c r="M226" s="59" t="s">
        <v>220</v>
      </c>
      <c r="N226" s="59"/>
      <c r="O226" s="60" t="s">
        <v>387</v>
      </c>
      <c r="P226" s="60" t="s">
        <v>388</v>
      </c>
    </row>
    <row r="227" spans="1:16" ht="13.5" thickBot="1" x14ac:dyDescent="0.25">
      <c r="A227" s="19" t="str">
        <f t="shared" si="18"/>
        <v>BAVM 99 </v>
      </c>
      <c r="B227" s="3" t="str">
        <f t="shared" si="19"/>
        <v>I</v>
      </c>
      <c r="C227" s="19">
        <f t="shared" si="20"/>
        <v>50248.485999999997</v>
      </c>
      <c r="D227" t="str">
        <f t="shared" si="21"/>
        <v>vis</v>
      </c>
      <c r="E227" s="57">
        <f>VLOOKUP(C227,'Active 1'!C$21:E$959,3,FALSE)</f>
        <v>14728.50650771702</v>
      </c>
      <c r="F227" s="3" t="s">
        <v>102</v>
      </c>
      <c r="G227" t="str">
        <f t="shared" si="22"/>
        <v>50248.4860</v>
      </c>
      <c r="H227" s="19">
        <f t="shared" si="23"/>
        <v>14729</v>
      </c>
      <c r="I227" s="58" t="s">
        <v>523</v>
      </c>
      <c r="J227" s="59" t="s">
        <v>520</v>
      </c>
      <c r="K227" s="58">
        <v>14729</v>
      </c>
      <c r="L227" s="58" t="s">
        <v>524</v>
      </c>
      <c r="M227" s="59" t="s">
        <v>346</v>
      </c>
      <c r="N227" s="59" t="s">
        <v>488</v>
      </c>
      <c r="O227" s="60" t="s">
        <v>448</v>
      </c>
      <c r="P227" s="61" t="s">
        <v>522</v>
      </c>
    </row>
    <row r="228" spans="1:16" ht="13.5" thickBot="1" x14ac:dyDescent="0.25">
      <c r="A228" s="19" t="str">
        <f t="shared" si="18"/>
        <v> AOEB 8 </v>
      </c>
      <c r="B228" s="3" t="str">
        <f t="shared" si="19"/>
        <v>II</v>
      </c>
      <c r="C228" s="19">
        <f t="shared" si="20"/>
        <v>50685.669000000002</v>
      </c>
      <c r="D228" t="str">
        <f t="shared" si="21"/>
        <v>vis</v>
      </c>
      <c r="E228" s="57">
        <f>VLOOKUP(C228,'Active 1'!C$21:E$959,3,FALSE)</f>
        <v>15011.985222481411</v>
      </c>
      <c r="F228" s="3" t="s">
        <v>102</v>
      </c>
      <c r="G228" t="str">
        <f t="shared" si="22"/>
        <v>50685.669</v>
      </c>
      <c r="H228" s="19">
        <f t="shared" si="23"/>
        <v>15012.5</v>
      </c>
      <c r="I228" s="58" t="s">
        <v>533</v>
      </c>
      <c r="J228" s="59" t="s">
        <v>534</v>
      </c>
      <c r="K228" s="58">
        <v>15012.5</v>
      </c>
      <c r="L228" s="58" t="s">
        <v>535</v>
      </c>
      <c r="M228" s="59" t="s">
        <v>536</v>
      </c>
      <c r="N228" s="59" t="s">
        <v>537</v>
      </c>
      <c r="O228" s="60" t="s">
        <v>538</v>
      </c>
      <c r="P228" s="60" t="s">
        <v>388</v>
      </c>
    </row>
    <row r="229" spans="1:16" ht="13.5" thickBot="1" x14ac:dyDescent="0.25">
      <c r="A229" s="19" t="str">
        <f t="shared" si="18"/>
        <v> AOEB 8 </v>
      </c>
      <c r="B229" s="3" t="str">
        <f t="shared" si="19"/>
        <v>II</v>
      </c>
      <c r="C229" s="19">
        <f t="shared" si="20"/>
        <v>51049.637999999999</v>
      </c>
      <c r="D229" t="str">
        <f t="shared" si="21"/>
        <v>vis</v>
      </c>
      <c r="E229" s="57">
        <f>VLOOKUP(C229,'Active 1'!C$21:E$959,3,FALSE)</f>
        <v>15247.990429303449</v>
      </c>
      <c r="F229" s="3" t="s">
        <v>102</v>
      </c>
      <c r="G229" t="str">
        <f t="shared" si="22"/>
        <v>51049.638</v>
      </c>
      <c r="H229" s="19">
        <f t="shared" si="23"/>
        <v>15248.5</v>
      </c>
      <c r="I229" s="58" t="s">
        <v>546</v>
      </c>
      <c r="J229" s="59" t="s">
        <v>547</v>
      </c>
      <c r="K229" s="58">
        <v>15248.5</v>
      </c>
      <c r="L229" s="58" t="s">
        <v>548</v>
      </c>
      <c r="M229" s="59" t="s">
        <v>536</v>
      </c>
      <c r="N229" s="59" t="s">
        <v>537</v>
      </c>
      <c r="O229" s="60" t="s">
        <v>538</v>
      </c>
      <c r="P229" s="60" t="s">
        <v>388</v>
      </c>
    </row>
    <row r="230" spans="1:16" ht="13.5" thickBot="1" x14ac:dyDescent="0.25">
      <c r="A230" s="19" t="str">
        <f t="shared" si="18"/>
        <v> AOEB 8 </v>
      </c>
      <c r="B230" s="3" t="str">
        <f t="shared" si="19"/>
        <v>I</v>
      </c>
      <c r="C230" s="19">
        <f t="shared" si="20"/>
        <v>51130.628700000001</v>
      </c>
      <c r="D230" t="str">
        <f t="shared" si="21"/>
        <v>vis</v>
      </c>
      <c r="E230" s="57">
        <f>VLOOKUP(C230,'Active 1'!C$21:E$959,3,FALSE)</f>
        <v>15300.506514201234</v>
      </c>
      <c r="F230" s="3" t="s">
        <v>102</v>
      </c>
      <c r="G230" t="str">
        <f t="shared" si="22"/>
        <v>51130.6287</v>
      </c>
      <c r="H230" s="19">
        <f t="shared" si="23"/>
        <v>15301</v>
      </c>
      <c r="I230" s="58" t="s">
        <v>549</v>
      </c>
      <c r="J230" s="59" t="s">
        <v>550</v>
      </c>
      <c r="K230" s="58">
        <v>15301</v>
      </c>
      <c r="L230" s="58" t="s">
        <v>524</v>
      </c>
      <c r="M230" s="59" t="s">
        <v>536</v>
      </c>
      <c r="N230" s="59" t="s">
        <v>537</v>
      </c>
      <c r="O230" s="60" t="s">
        <v>387</v>
      </c>
      <c r="P230" s="60" t="s">
        <v>388</v>
      </c>
    </row>
    <row r="231" spans="1:16" ht="13.5" thickBot="1" x14ac:dyDescent="0.25">
      <c r="A231" s="19" t="str">
        <f t="shared" si="18"/>
        <v> AOEB 8 </v>
      </c>
      <c r="B231" s="3" t="str">
        <f t="shared" si="19"/>
        <v>II</v>
      </c>
      <c r="C231" s="19">
        <f t="shared" si="20"/>
        <v>51160.675000000003</v>
      </c>
      <c r="D231" t="str">
        <f t="shared" si="21"/>
        <v>vis</v>
      </c>
      <c r="E231" s="57">
        <f>VLOOKUP(C231,'Active 1'!C$21:E$959,3,FALSE)</f>
        <v>15319.989171366371</v>
      </c>
      <c r="F231" s="3" t="s">
        <v>102</v>
      </c>
      <c r="G231" t="str">
        <f t="shared" si="22"/>
        <v>51160.675</v>
      </c>
      <c r="H231" s="19">
        <f t="shared" si="23"/>
        <v>15320.5</v>
      </c>
      <c r="I231" s="58" t="s">
        <v>551</v>
      </c>
      <c r="J231" s="59" t="s">
        <v>552</v>
      </c>
      <c r="K231" s="58">
        <v>15320.5</v>
      </c>
      <c r="L231" s="58" t="s">
        <v>553</v>
      </c>
      <c r="M231" s="59" t="s">
        <v>536</v>
      </c>
      <c r="N231" s="59" t="s">
        <v>537</v>
      </c>
      <c r="O231" s="60" t="s">
        <v>387</v>
      </c>
      <c r="P231" s="60" t="s">
        <v>388</v>
      </c>
    </row>
    <row r="232" spans="1:16" ht="13.5" thickBot="1" x14ac:dyDescent="0.25">
      <c r="A232" s="19" t="str">
        <f t="shared" si="18"/>
        <v> AOEB 8 </v>
      </c>
      <c r="B232" s="3" t="str">
        <f t="shared" si="19"/>
        <v>II</v>
      </c>
      <c r="C232" s="19">
        <f t="shared" si="20"/>
        <v>51538.516100000001</v>
      </c>
      <c r="D232" t="str">
        <f t="shared" si="21"/>
        <v>vis</v>
      </c>
      <c r="E232" s="57">
        <f>VLOOKUP(C232,'Active 1'!C$21:E$959,3,FALSE)</f>
        <v>15564.989341576927</v>
      </c>
      <c r="F232" s="3" t="s">
        <v>102</v>
      </c>
      <c r="G232" t="str">
        <f t="shared" si="22"/>
        <v>51538.5161</v>
      </c>
      <c r="H232" s="19">
        <f t="shared" si="23"/>
        <v>15565.5</v>
      </c>
      <c r="I232" s="58" t="s">
        <v>559</v>
      </c>
      <c r="J232" s="59" t="s">
        <v>560</v>
      </c>
      <c r="K232" s="58">
        <v>15565.5</v>
      </c>
      <c r="L232" s="58" t="s">
        <v>561</v>
      </c>
      <c r="M232" s="59" t="s">
        <v>536</v>
      </c>
      <c r="N232" s="59" t="s">
        <v>537</v>
      </c>
      <c r="O232" s="60" t="s">
        <v>387</v>
      </c>
      <c r="P232" s="60" t="s">
        <v>388</v>
      </c>
    </row>
    <row r="233" spans="1:16" ht="13.5" thickBot="1" x14ac:dyDescent="0.25">
      <c r="A233" s="19" t="str">
        <f t="shared" si="18"/>
        <v> AOEB 8 </v>
      </c>
      <c r="B233" s="3" t="str">
        <f t="shared" si="19"/>
        <v>I</v>
      </c>
      <c r="C233" s="19">
        <f t="shared" si="20"/>
        <v>51915.6152</v>
      </c>
      <c r="D233" t="str">
        <f t="shared" si="21"/>
        <v>vis</v>
      </c>
      <c r="E233" s="57">
        <f>VLOOKUP(C233,'Active 1'!C$21:E$959,3,FALSE)</f>
        <v>15809.508383275272</v>
      </c>
      <c r="F233" s="3" t="s">
        <v>102</v>
      </c>
      <c r="G233" t="str">
        <f t="shared" si="22"/>
        <v>51915.6152</v>
      </c>
      <c r="H233" s="19">
        <f t="shared" si="23"/>
        <v>15810</v>
      </c>
      <c r="I233" s="58" t="s">
        <v>571</v>
      </c>
      <c r="J233" s="59" t="s">
        <v>572</v>
      </c>
      <c r="K233" s="58">
        <v>15810</v>
      </c>
      <c r="L233" s="58" t="s">
        <v>573</v>
      </c>
      <c r="M233" s="59" t="s">
        <v>536</v>
      </c>
      <c r="N233" s="59" t="s">
        <v>537</v>
      </c>
      <c r="O233" s="60" t="s">
        <v>387</v>
      </c>
      <c r="P233" s="60" t="s">
        <v>388</v>
      </c>
    </row>
    <row r="234" spans="1:16" ht="13.5" thickBot="1" x14ac:dyDescent="0.25">
      <c r="A234" s="19" t="str">
        <f t="shared" si="18"/>
        <v> AOEB 8 </v>
      </c>
      <c r="B234" s="3" t="str">
        <f t="shared" si="19"/>
        <v>I</v>
      </c>
      <c r="C234" s="19">
        <f t="shared" si="20"/>
        <v>52069.835899999998</v>
      </c>
      <c r="D234" t="str">
        <f t="shared" si="21"/>
        <v>vis</v>
      </c>
      <c r="E234" s="57">
        <f>VLOOKUP(C234,'Active 1'!C$21:E$959,3,FALSE)</f>
        <v>15909.508350854212</v>
      </c>
      <c r="F234" s="3" t="s">
        <v>102</v>
      </c>
      <c r="G234" t="str">
        <f t="shared" si="22"/>
        <v>52069.8359</v>
      </c>
      <c r="H234" s="19">
        <f t="shared" si="23"/>
        <v>15910</v>
      </c>
      <c r="I234" s="58" t="s">
        <v>574</v>
      </c>
      <c r="J234" s="59" t="s">
        <v>575</v>
      </c>
      <c r="K234" s="58">
        <v>15910</v>
      </c>
      <c r="L234" s="58" t="s">
        <v>573</v>
      </c>
      <c r="M234" s="59" t="s">
        <v>536</v>
      </c>
      <c r="N234" s="59" t="s">
        <v>537</v>
      </c>
      <c r="O234" s="60" t="s">
        <v>387</v>
      </c>
      <c r="P234" s="60" t="s">
        <v>388</v>
      </c>
    </row>
    <row r="235" spans="1:16" ht="13.5" thickBot="1" x14ac:dyDescent="0.25">
      <c r="A235" s="19" t="str">
        <f t="shared" si="18"/>
        <v> AOEB 8 </v>
      </c>
      <c r="B235" s="3" t="str">
        <f t="shared" si="19"/>
        <v>I</v>
      </c>
      <c r="C235" s="19">
        <f t="shared" si="20"/>
        <v>52225.5982</v>
      </c>
      <c r="D235" t="str">
        <f t="shared" si="21"/>
        <v>vis</v>
      </c>
      <c r="E235" s="57">
        <f>VLOOKUP(C235,'Active 1'!C$21:E$959,3,FALSE)</f>
        <v>16010.507924517291</v>
      </c>
      <c r="F235" s="3" t="s">
        <v>102</v>
      </c>
      <c r="G235" t="str">
        <f t="shared" si="22"/>
        <v>52225.5982</v>
      </c>
      <c r="H235" s="19">
        <f t="shared" si="23"/>
        <v>16011</v>
      </c>
      <c r="I235" s="58" t="s">
        <v>606</v>
      </c>
      <c r="J235" s="59" t="s">
        <v>607</v>
      </c>
      <c r="K235" s="58" t="s">
        <v>608</v>
      </c>
      <c r="L235" s="58" t="s">
        <v>609</v>
      </c>
      <c r="M235" s="59" t="s">
        <v>536</v>
      </c>
      <c r="N235" s="59" t="s">
        <v>537</v>
      </c>
      <c r="O235" s="60" t="s">
        <v>387</v>
      </c>
      <c r="P235" s="60" t="s">
        <v>388</v>
      </c>
    </row>
    <row r="236" spans="1:16" ht="13.5" thickBot="1" x14ac:dyDescent="0.25">
      <c r="A236" s="19" t="str">
        <f t="shared" si="18"/>
        <v> AOEB 8 </v>
      </c>
      <c r="B236" s="3" t="str">
        <f t="shared" si="19"/>
        <v>I</v>
      </c>
      <c r="C236" s="19">
        <f t="shared" si="20"/>
        <v>52299.621099999997</v>
      </c>
      <c r="D236" t="str">
        <f t="shared" si="21"/>
        <v>vis</v>
      </c>
      <c r="E236" s="57">
        <f>VLOOKUP(C236,'Active 1'!C$21:E$959,3,FALSE)</f>
        <v>16058.505940348492</v>
      </c>
      <c r="F236" s="3" t="s">
        <v>102</v>
      </c>
      <c r="G236" t="str">
        <f t="shared" si="22"/>
        <v>52299.6211</v>
      </c>
      <c r="H236" s="19">
        <f t="shared" si="23"/>
        <v>16059</v>
      </c>
      <c r="I236" s="58" t="s">
        <v>610</v>
      </c>
      <c r="J236" s="59" t="s">
        <v>611</v>
      </c>
      <c r="K236" s="58" t="s">
        <v>612</v>
      </c>
      <c r="L236" s="58" t="s">
        <v>613</v>
      </c>
      <c r="M236" s="59" t="s">
        <v>536</v>
      </c>
      <c r="N236" s="59" t="s">
        <v>537</v>
      </c>
      <c r="O236" s="60" t="s">
        <v>387</v>
      </c>
      <c r="P236" s="60" t="s">
        <v>388</v>
      </c>
    </row>
    <row r="237" spans="1:16" ht="13.5" thickBot="1" x14ac:dyDescent="0.25">
      <c r="A237" s="19" t="str">
        <f t="shared" si="18"/>
        <v> AOEB 8 </v>
      </c>
      <c r="B237" s="3" t="str">
        <f t="shared" si="19"/>
        <v>II</v>
      </c>
      <c r="C237" s="19">
        <f t="shared" si="20"/>
        <v>52494.684600000001</v>
      </c>
      <c r="D237" t="str">
        <f t="shared" si="21"/>
        <v>vis</v>
      </c>
      <c r="E237" s="57">
        <f>VLOOKUP(C237,'Active 1'!C$21:E$959,3,FALSE)</f>
        <v>16184.989244313751</v>
      </c>
      <c r="F237" s="3" t="s">
        <v>102</v>
      </c>
      <c r="G237" t="str">
        <f t="shared" si="22"/>
        <v>52494.6846</v>
      </c>
      <c r="H237" s="19">
        <f t="shared" si="23"/>
        <v>16185.5</v>
      </c>
      <c r="I237" s="58" t="s">
        <v>619</v>
      </c>
      <c r="J237" s="59" t="s">
        <v>620</v>
      </c>
      <c r="K237" s="58" t="s">
        <v>621</v>
      </c>
      <c r="L237" s="58" t="s">
        <v>564</v>
      </c>
      <c r="M237" s="59" t="s">
        <v>536</v>
      </c>
      <c r="N237" s="59" t="s">
        <v>537</v>
      </c>
      <c r="O237" s="60" t="s">
        <v>622</v>
      </c>
      <c r="P237" s="60" t="s">
        <v>388</v>
      </c>
    </row>
    <row r="238" spans="1:16" ht="13.5" thickBot="1" x14ac:dyDescent="0.25">
      <c r="A238" s="19" t="str">
        <f t="shared" si="18"/>
        <v> AOEB 8 </v>
      </c>
      <c r="B238" s="3" t="str">
        <f t="shared" si="19"/>
        <v>II</v>
      </c>
      <c r="C238" s="19">
        <f t="shared" si="20"/>
        <v>52602.6391</v>
      </c>
      <c r="D238" t="str">
        <f t="shared" si="21"/>
        <v>vis</v>
      </c>
      <c r="E238" s="57">
        <f>VLOOKUP(C238,'Active 1'!C$21:E$959,3,FALSE)</f>
        <v>16254.989228103223</v>
      </c>
      <c r="F238" s="3" t="s">
        <v>102</v>
      </c>
      <c r="G238" t="str">
        <f t="shared" si="22"/>
        <v>52602.6391</v>
      </c>
      <c r="H238" s="19">
        <f t="shared" si="23"/>
        <v>16255.5</v>
      </c>
      <c r="I238" s="58" t="s">
        <v>635</v>
      </c>
      <c r="J238" s="59" t="s">
        <v>636</v>
      </c>
      <c r="K238" s="58" t="s">
        <v>637</v>
      </c>
      <c r="L238" s="58" t="s">
        <v>564</v>
      </c>
      <c r="M238" s="59" t="s">
        <v>536</v>
      </c>
      <c r="N238" s="59" t="s">
        <v>537</v>
      </c>
      <c r="O238" s="60" t="s">
        <v>387</v>
      </c>
      <c r="P238" s="60" t="s">
        <v>388</v>
      </c>
    </row>
    <row r="239" spans="1:16" ht="13.5" thickBot="1" x14ac:dyDescent="0.25">
      <c r="A239" s="19" t="str">
        <f t="shared" si="18"/>
        <v> AOEB 8 </v>
      </c>
      <c r="B239" s="3" t="str">
        <f t="shared" si="19"/>
        <v>II</v>
      </c>
      <c r="C239" s="19">
        <f t="shared" si="20"/>
        <v>52616.519500000002</v>
      </c>
      <c r="D239" t="str">
        <f t="shared" si="21"/>
        <v>vis</v>
      </c>
      <c r="E239" s="57">
        <f>VLOOKUP(C239,'Active 1'!C$21:E$959,3,FALSE)</f>
        <v>16263.989573387498</v>
      </c>
      <c r="F239" s="3" t="s">
        <v>102</v>
      </c>
      <c r="G239" t="str">
        <f t="shared" si="22"/>
        <v>52616.5195</v>
      </c>
      <c r="H239" s="19">
        <f t="shared" si="23"/>
        <v>16264.5</v>
      </c>
      <c r="I239" s="58" t="s">
        <v>638</v>
      </c>
      <c r="J239" s="59" t="s">
        <v>639</v>
      </c>
      <c r="K239" s="58" t="s">
        <v>640</v>
      </c>
      <c r="L239" s="58" t="s">
        <v>641</v>
      </c>
      <c r="M239" s="59" t="s">
        <v>536</v>
      </c>
      <c r="N239" s="59" t="s">
        <v>537</v>
      </c>
      <c r="O239" s="60" t="s">
        <v>387</v>
      </c>
      <c r="P239" s="60" t="s">
        <v>388</v>
      </c>
    </row>
    <row r="240" spans="1:16" ht="13.5" thickBot="1" x14ac:dyDescent="0.25">
      <c r="A240" s="19" t="str">
        <f t="shared" si="18"/>
        <v> AOEB 8 </v>
      </c>
      <c r="B240" s="3" t="str">
        <f t="shared" si="19"/>
        <v>I</v>
      </c>
      <c r="C240" s="19">
        <f t="shared" si="20"/>
        <v>52663.5844</v>
      </c>
      <c r="D240" t="str">
        <f t="shared" si="21"/>
        <v>vis</v>
      </c>
      <c r="E240" s="57">
        <f>VLOOKUP(C240,'Active 1'!C$21:E$959,3,FALSE)</f>
        <v>16294.507451169831</v>
      </c>
      <c r="F240" s="3" t="s">
        <v>102</v>
      </c>
      <c r="G240" t="str">
        <f t="shared" si="22"/>
        <v>52663.5844</v>
      </c>
      <c r="H240" s="19">
        <f t="shared" si="23"/>
        <v>16295</v>
      </c>
      <c r="I240" s="58" t="s">
        <v>642</v>
      </c>
      <c r="J240" s="59" t="s">
        <v>643</v>
      </c>
      <c r="K240" s="58" t="s">
        <v>644</v>
      </c>
      <c r="L240" s="58" t="s">
        <v>645</v>
      </c>
      <c r="M240" s="59" t="s">
        <v>536</v>
      </c>
      <c r="N240" s="59" t="s">
        <v>537</v>
      </c>
      <c r="O240" s="60" t="s">
        <v>387</v>
      </c>
      <c r="P240" s="60" t="s">
        <v>388</v>
      </c>
    </row>
    <row r="241" spans="1:16" ht="13.5" thickBot="1" x14ac:dyDescent="0.25">
      <c r="A241" s="19" t="str">
        <f t="shared" si="18"/>
        <v> AOEB 12 </v>
      </c>
      <c r="B241" s="3" t="str">
        <f t="shared" si="19"/>
        <v>I</v>
      </c>
      <c r="C241" s="19">
        <f t="shared" si="20"/>
        <v>52919.590400000001</v>
      </c>
      <c r="D241" t="str">
        <f t="shared" si="21"/>
        <v>vis</v>
      </c>
      <c r="E241" s="57">
        <f>VLOOKUP(C241,'Active 1'!C$21:E$959,3,FALSE)</f>
        <v>16460.507162622409</v>
      </c>
      <c r="F241" s="3" t="s">
        <v>102</v>
      </c>
      <c r="G241" t="str">
        <f t="shared" si="22"/>
        <v>52919.5904</v>
      </c>
      <c r="H241" s="19">
        <f t="shared" si="23"/>
        <v>16461</v>
      </c>
      <c r="I241" s="58" t="s">
        <v>651</v>
      </c>
      <c r="J241" s="59" t="s">
        <v>652</v>
      </c>
      <c r="K241" s="58" t="s">
        <v>653</v>
      </c>
      <c r="L241" s="58" t="s">
        <v>654</v>
      </c>
      <c r="M241" s="59" t="s">
        <v>536</v>
      </c>
      <c r="N241" s="59" t="s">
        <v>537</v>
      </c>
      <c r="O241" s="60" t="s">
        <v>387</v>
      </c>
      <c r="P241" s="60" t="s">
        <v>655</v>
      </c>
    </row>
    <row r="242" spans="1:16" ht="13.5" thickBot="1" x14ac:dyDescent="0.25">
      <c r="A242" s="19" t="str">
        <f t="shared" si="18"/>
        <v> AOEB 12 </v>
      </c>
      <c r="B242" s="3" t="str">
        <f t="shared" si="19"/>
        <v>I</v>
      </c>
      <c r="C242" s="19">
        <f t="shared" si="20"/>
        <v>53195.645600000003</v>
      </c>
      <c r="D242" t="str">
        <f t="shared" si="21"/>
        <v>vis</v>
      </c>
      <c r="E242" s="57">
        <f>VLOOKUP(C242,'Active 1'!C$21:E$959,3,FALSE)</f>
        <v>16639.507199906628</v>
      </c>
      <c r="F242" s="3" t="s">
        <v>102</v>
      </c>
      <c r="G242" t="str">
        <f t="shared" si="22"/>
        <v>53195.6456</v>
      </c>
      <c r="H242" s="19">
        <f t="shared" si="23"/>
        <v>16640</v>
      </c>
      <c r="I242" s="58" t="s">
        <v>667</v>
      </c>
      <c r="J242" s="59" t="s">
        <v>668</v>
      </c>
      <c r="K242" s="58" t="s">
        <v>669</v>
      </c>
      <c r="L242" s="58" t="s">
        <v>670</v>
      </c>
      <c r="M242" s="59" t="s">
        <v>536</v>
      </c>
      <c r="N242" s="59" t="s">
        <v>537</v>
      </c>
      <c r="O242" s="60" t="s">
        <v>387</v>
      </c>
      <c r="P242" s="60" t="s">
        <v>655</v>
      </c>
    </row>
    <row r="243" spans="1:16" ht="13.5" thickBot="1" x14ac:dyDescent="0.25">
      <c r="A243" s="19" t="str">
        <f t="shared" si="18"/>
        <v> AOEB 12 </v>
      </c>
      <c r="B243" s="3" t="str">
        <f t="shared" si="19"/>
        <v>II</v>
      </c>
      <c r="C243" s="19">
        <f t="shared" si="20"/>
        <v>53259.622499999998</v>
      </c>
      <c r="D243" t="str">
        <f t="shared" si="21"/>
        <v>vis</v>
      </c>
      <c r="E243" s="57">
        <f>VLOOKUP(C243,'Active 1'!C$21:E$959,3,FALSE)</f>
        <v>16680.991176608852</v>
      </c>
      <c r="F243" s="3" t="s">
        <v>102</v>
      </c>
      <c r="G243" t="str">
        <f t="shared" si="22"/>
        <v>53259.6225</v>
      </c>
      <c r="H243" s="19">
        <f t="shared" si="23"/>
        <v>16681.5</v>
      </c>
      <c r="I243" s="58" t="s">
        <v>683</v>
      </c>
      <c r="J243" s="59" t="s">
        <v>684</v>
      </c>
      <c r="K243" s="58" t="s">
        <v>685</v>
      </c>
      <c r="L243" s="58" t="s">
        <v>686</v>
      </c>
      <c r="M243" s="59" t="s">
        <v>536</v>
      </c>
      <c r="N243" s="59" t="s">
        <v>537</v>
      </c>
      <c r="O243" s="60" t="s">
        <v>387</v>
      </c>
      <c r="P243" s="60" t="s">
        <v>655</v>
      </c>
    </row>
    <row r="244" spans="1:16" ht="13.5" thickBot="1" x14ac:dyDescent="0.25">
      <c r="A244" s="19" t="str">
        <f t="shared" si="18"/>
        <v> AOEB 12 </v>
      </c>
      <c r="B244" s="3" t="str">
        <f t="shared" si="19"/>
        <v>I</v>
      </c>
      <c r="C244" s="19">
        <f t="shared" si="20"/>
        <v>53599.703099999999</v>
      </c>
      <c r="D244" t="str">
        <f t="shared" si="21"/>
        <v>vis</v>
      </c>
      <c r="E244" s="57">
        <f>VLOOKUP(C244,'Active 1'!C$21:E$959,3,FALSE)</f>
        <v>16901.506639022307</v>
      </c>
      <c r="F244" s="3" t="s">
        <v>102</v>
      </c>
      <c r="G244" t="str">
        <f t="shared" si="22"/>
        <v>53599.7031</v>
      </c>
      <c r="H244" s="19">
        <f t="shared" si="23"/>
        <v>16902</v>
      </c>
      <c r="I244" s="58" t="s">
        <v>687</v>
      </c>
      <c r="J244" s="59" t="s">
        <v>688</v>
      </c>
      <c r="K244" s="58" t="s">
        <v>689</v>
      </c>
      <c r="L244" s="58" t="s">
        <v>690</v>
      </c>
      <c r="M244" s="59" t="s">
        <v>536</v>
      </c>
      <c r="N244" s="59" t="s">
        <v>537</v>
      </c>
      <c r="O244" s="60" t="s">
        <v>691</v>
      </c>
      <c r="P244" s="60" t="s">
        <v>655</v>
      </c>
    </row>
    <row r="245" spans="1:16" ht="13.5" thickBot="1" x14ac:dyDescent="0.25">
      <c r="A245" s="19" t="str">
        <f t="shared" si="18"/>
        <v> AOEB 12 </v>
      </c>
      <c r="B245" s="3" t="str">
        <f t="shared" si="19"/>
        <v>II</v>
      </c>
      <c r="C245" s="19">
        <f t="shared" si="20"/>
        <v>53677.561500000003</v>
      </c>
      <c r="D245" t="str">
        <f t="shared" si="21"/>
        <v>vis</v>
      </c>
      <c r="E245" s="57">
        <f>VLOOKUP(C245,'Active 1'!C$21:E$959,3,FALSE)</f>
        <v>16951.991674272107</v>
      </c>
      <c r="F245" s="3" t="s">
        <v>102</v>
      </c>
      <c r="G245" t="str">
        <f t="shared" si="22"/>
        <v>53677.5615</v>
      </c>
      <c r="H245" s="19">
        <f t="shared" si="23"/>
        <v>16952.5</v>
      </c>
      <c r="I245" s="58" t="s">
        <v>700</v>
      </c>
      <c r="J245" s="59" t="s">
        <v>701</v>
      </c>
      <c r="K245" s="58" t="s">
        <v>702</v>
      </c>
      <c r="L245" s="58" t="s">
        <v>703</v>
      </c>
      <c r="M245" s="59" t="s">
        <v>536</v>
      </c>
      <c r="N245" s="59" t="s">
        <v>537</v>
      </c>
      <c r="O245" s="60" t="s">
        <v>387</v>
      </c>
      <c r="P245" s="60" t="s">
        <v>655</v>
      </c>
    </row>
    <row r="246" spans="1:16" ht="13.5" thickBot="1" x14ac:dyDescent="0.25">
      <c r="A246" s="19" t="str">
        <f t="shared" si="18"/>
        <v> AOEB 12 </v>
      </c>
      <c r="B246" s="3" t="str">
        <f t="shared" si="19"/>
        <v>II</v>
      </c>
      <c r="C246" s="19">
        <f t="shared" si="20"/>
        <v>54016.8482</v>
      </c>
      <c r="D246" t="str">
        <f t="shared" si="21"/>
        <v>vis</v>
      </c>
      <c r="E246" s="57">
        <f>VLOOKUP(C246,'Active 1'!C$21:E$959,3,FALSE)</f>
        <v>17171.99235511434</v>
      </c>
      <c r="F246" s="3" t="s">
        <v>102</v>
      </c>
      <c r="G246" t="str">
        <f t="shared" si="22"/>
        <v>54016.8482</v>
      </c>
      <c r="H246" s="19">
        <f t="shared" si="23"/>
        <v>17172.5</v>
      </c>
      <c r="I246" s="58" t="s">
        <v>704</v>
      </c>
      <c r="J246" s="59" t="s">
        <v>705</v>
      </c>
      <c r="K246" s="58" t="s">
        <v>706</v>
      </c>
      <c r="L246" s="58" t="s">
        <v>707</v>
      </c>
      <c r="M246" s="59" t="s">
        <v>536</v>
      </c>
      <c r="N246" s="59" t="s">
        <v>537</v>
      </c>
      <c r="O246" s="60" t="s">
        <v>387</v>
      </c>
      <c r="P246" s="60" t="s">
        <v>655</v>
      </c>
    </row>
    <row r="247" spans="1:16" ht="13.5" thickBot="1" x14ac:dyDescent="0.25">
      <c r="A247" s="19" t="str">
        <f t="shared" si="18"/>
        <v>BAVM 203 </v>
      </c>
      <c r="B247" s="3" t="str">
        <f t="shared" si="19"/>
        <v>I</v>
      </c>
      <c r="C247" s="19">
        <f t="shared" si="20"/>
        <v>54199.618900000001</v>
      </c>
      <c r="D247" t="str">
        <f t="shared" si="21"/>
        <v>vis</v>
      </c>
      <c r="E247" s="57">
        <f>VLOOKUP(C247,'Active 1'!C$21:E$959,3,FALSE)</f>
        <v>17290.50474725353</v>
      </c>
      <c r="F247" s="3" t="s">
        <v>102</v>
      </c>
      <c r="G247" t="str">
        <f t="shared" si="22"/>
        <v>54199.6189</v>
      </c>
      <c r="H247" s="19">
        <f t="shared" si="23"/>
        <v>17291</v>
      </c>
      <c r="I247" s="58" t="s">
        <v>723</v>
      </c>
      <c r="J247" s="59" t="s">
        <v>724</v>
      </c>
      <c r="K247" s="58" t="s">
        <v>725</v>
      </c>
      <c r="L247" s="58" t="s">
        <v>726</v>
      </c>
      <c r="M247" s="59" t="s">
        <v>536</v>
      </c>
      <c r="N247" s="59" t="s">
        <v>102</v>
      </c>
      <c r="O247" s="60" t="s">
        <v>584</v>
      </c>
      <c r="P247" s="61" t="s">
        <v>727</v>
      </c>
    </row>
    <row r="248" spans="1:16" ht="13.5" thickBot="1" x14ac:dyDescent="0.25">
      <c r="A248" s="19" t="str">
        <f t="shared" si="18"/>
        <v>BAVM 203 </v>
      </c>
      <c r="B248" s="3" t="str">
        <f t="shared" si="19"/>
        <v>II</v>
      </c>
      <c r="C248" s="19">
        <f t="shared" si="20"/>
        <v>54223.5046</v>
      </c>
      <c r="D248" t="str">
        <f t="shared" si="21"/>
        <v>vis</v>
      </c>
      <c r="E248" s="57">
        <f>VLOOKUP(C248,'Active 1'!C$21:E$959,3,FALSE)</f>
        <v>17305.992740924939</v>
      </c>
      <c r="F248" s="3" t="s">
        <v>102</v>
      </c>
      <c r="G248" t="str">
        <f t="shared" si="22"/>
        <v>54223.5046</v>
      </c>
      <c r="H248" s="19">
        <f t="shared" si="23"/>
        <v>17306.5</v>
      </c>
      <c r="I248" s="58" t="s">
        <v>728</v>
      </c>
      <c r="J248" s="59" t="s">
        <v>729</v>
      </c>
      <c r="K248" s="58" t="s">
        <v>730</v>
      </c>
      <c r="L248" s="58" t="s">
        <v>731</v>
      </c>
      <c r="M248" s="59" t="s">
        <v>536</v>
      </c>
      <c r="N248" s="59" t="s">
        <v>102</v>
      </c>
      <c r="O248" s="60" t="s">
        <v>584</v>
      </c>
      <c r="P248" s="61" t="s">
        <v>727</v>
      </c>
    </row>
    <row r="249" spans="1:16" ht="13.5" thickBot="1" x14ac:dyDescent="0.25">
      <c r="A249" s="19" t="str">
        <f t="shared" si="18"/>
        <v> AOEB 12 </v>
      </c>
      <c r="B249" s="3" t="str">
        <f t="shared" si="19"/>
        <v>I</v>
      </c>
      <c r="C249" s="19">
        <f t="shared" si="20"/>
        <v>54310.656499999997</v>
      </c>
      <c r="D249" t="str">
        <f t="shared" si="21"/>
        <v>vis</v>
      </c>
      <c r="E249" s="57">
        <f>VLOOKUP(C249,'Active 1'!C$21:E$959,3,FALSE)</f>
        <v>17362.503878369153</v>
      </c>
      <c r="F249" s="3" t="s">
        <v>102</v>
      </c>
      <c r="G249" t="str">
        <f t="shared" si="22"/>
        <v>54310.6565</v>
      </c>
      <c r="H249" s="19">
        <f t="shared" si="23"/>
        <v>17363</v>
      </c>
      <c r="I249" s="58" t="s">
        <v>738</v>
      </c>
      <c r="J249" s="59" t="s">
        <v>739</v>
      </c>
      <c r="K249" s="58" t="s">
        <v>740</v>
      </c>
      <c r="L249" s="58" t="s">
        <v>741</v>
      </c>
      <c r="M249" s="59" t="s">
        <v>536</v>
      </c>
      <c r="N249" s="59" t="s">
        <v>537</v>
      </c>
      <c r="O249" s="60" t="s">
        <v>387</v>
      </c>
      <c r="P249" s="60" t="s">
        <v>655</v>
      </c>
    </row>
    <row r="250" spans="1:16" ht="13.5" thickBot="1" x14ac:dyDescent="0.25">
      <c r="A250" s="19" t="str">
        <f t="shared" si="18"/>
        <v>BAVM 193 </v>
      </c>
      <c r="B250" s="3" t="str">
        <f t="shared" si="19"/>
        <v>II</v>
      </c>
      <c r="C250" s="19">
        <f t="shared" si="20"/>
        <v>54348.425499999998</v>
      </c>
      <c r="D250" t="str">
        <f t="shared" si="21"/>
        <v>vis</v>
      </c>
      <c r="E250" s="57">
        <f>VLOOKUP(C250,'Active 1'!C$21:E$959,3,FALSE)</f>
        <v>17386.994097746247</v>
      </c>
      <c r="F250" s="3" t="s">
        <v>102</v>
      </c>
      <c r="G250" t="str">
        <f t="shared" si="22"/>
        <v>54348.4255</v>
      </c>
      <c r="H250" s="19">
        <f t="shared" si="23"/>
        <v>17387.5</v>
      </c>
      <c r="I250" s="58" t="s">
        <v>746</v>
      </c>
      <c r="J250" s="59" t="s">
        <v>747</v>
      </c>
      <c r="K250" s="58" t="s">
        <v>748</v>
      </c>
      <c r="L250" s="58" t="s">
        <v>749</v>
      </c>
      <c r="M250" s="59" t="s">
        <v>536</v>
      </c>
      <c r="N250" s="59" t="s">
        <v>590</v>
      </c>
      <c r="O250" s="60" t="s">
        <v>591</v>
      </c>
      <c r="P250" s="61" t="s">
        <v>750</v>
      </c>
    </row>
    <row r="251" spans="1:16" ht="13.5" thickBot="1" x14ac:dyDescent="0.25">
      <c r="A251" s="19" t="str">
        <f t="shared" si="18"/>
        <v>BAVM 193 </v>
      </c>
      <c r="B251" s="3" t="str">
        <f t="shared" si="19"/>
        <v>I</v>
      </c>
      <c r="C251" s="19">
        <f t="shared" si="20"/>
        <v>54389.309699999998</v>
      </c>
      <c r="D251" t="str">
        <f t="shared" si="21"/>
        <v>vis</v>
      </c>
      <c r="E251" s="57">
        <f>VLOOKUP(C251,'Active 1'!C$21:E$959,3,FALSE)</f>
        <v>17413.504278769229</v>
      </c>
      <c r="F251" s="3" t="s">
        <v>102</v>
      </c>
      <c r="G251" t="str">
        <f t="shared" si="22"/>
        <v>54389.3097</v>
      </c>
      <c r="H251" s="19">
        <f t="shared" si="23"/>
        <v>17414</v>
      </c>
      <c r="I251" s="58" t="s">
        <v>760</v>
      </c>
      <c r="J251" s="59" t="s">
        <v>761</v>
      </c>
      <c r="K251" s="58" t="s">
        <v>762</v>
      </c>
      <c r="L251" s="58" t="s">
        <v>763</v>
      </c>
      <c r="M251" s="59" t="s">
        <v>536</v>
      </c>
      <c r="N251" s="59" t="s">
        <v>590</v>
      </c>
      <c r="O251" s="60" t="s">
        <v>591</v>
      </c>
      <c r="P251" s="61" t="s">
        <v>750</v>
      </c>
    </row>
    <row r="252" spans="1:16" ht="13.5" thickBot="1" x14ac:dyDescent="0.25">
      <c r="A252" s="19" t="str">
        <f t="shared" si="18"/>
        <v>OEJV 0137 </v>
      </c>
      <c r="B252" s="3" t="str">
        <f t="shared" si="19"/>
        <v>II</v>
      </c>
      <c r="C252" s="19">
        <f t="shared" si="20"/>
        <v>55130.327100000002</v>
      </c>
      <c r="D252" t="str">
        <f t="shared" si="21"/>
        <v>vis</v>
      </c>
      <c r="E252" s="57">
        <f>VLOOKUP(C252,'Active 1'!C$21:E$959,3,FALSE)</f>
        <v>17893.99565233602</v>
      </c>
      <c r="F252" s="3" t="s">
        <v>102</v>
      </c>
      <c r="G252" t="str">
        <f t="shared" si="22"/>
        <v>55130.3271</v>
      </c>
      <c r="H252" s="19">
        <f t="shared" si="23"/>
        <v>17894.5</v>
      </c>
      <c r="I252" s="58" t="s">
        <v>815</v>
      </c>
      <c r="J252" s="59" t="s">
        <v>816</v>
      </c>
      <c r="K252" s="58" t="s">
        <v>817</v>
      </c>
      <c r="L252" s="58" t="s">
        <v>818</v>
      </c>
      <c r="M252" s="59" t="s">
        <v>536</v>
      </c>
      <c r="N252" s="59" t="s">
        <v>18</v>
      </c>
      <c r="O252" s="60" t="s">
        <v>767</v>
      </c>
      <c r="P252" s="61" t="s">
        <v>819</v>
      </c>
    </row>
    <row r="253" spans="1:16" ht="13.5" thickBot="1" x14ac:dyDescent="0.25">
      <c r="A253" s="19" t="str">
        <f t="shared" si="18"/>
        <v>OEJV 0137 </v>
      </c>
      <c r="B253" s="3" t="str">
        <f t="shared" si="19"/>
        <v>II</v>
      </c>
      <c r="C253" s="19">
        <f t="shared" si="20"/>
        <v>55130.327299999997</v>
      </c>
      <c r="D253" t="str">
        <f t="shared" si="21"/>
        <v>vis</v>
      </c>
      <c r="E253" s="57">
        <f>VLOOKUP(C253,'Active 1'!C$21:E$959,3,FALSE)</f>
        <v>17893.995782020251</v>
      </c>
      <c r="F253" s="3" t="s">
        <v>102</v>
      </c>
      <c r="G253" t="str">
        <f t="shared" si="22"/>
        <v>55130.3273</v>
      </c>
      <c r="H253" s="19">
        <f t="shared" si="23"/>
        <v>17894.5</v>
      </c>
      <c r="I253" s="58" t="s">
        <v>820</v>
      </c>
      <c r="J253" s="59" t="s">
        <v>816</v>
      </c>
      <c r="K253" s="58" t="s">
        <v>817</v>
      </c>
      <c r="L253" s="58" t="s">
        <v>821</v>
      </c>
      <c r="M253" s="59" t="s">
        <v>536</v>
      </c>
      <c r="N253" s="59" t="s">
        <v>102</v>
      </c>
      <c r="O253" s="60" t="s">
        <v>767</v>
      </c>
      <c r="P253" s="61" t="s">
        <v>819</v>
      </c>
    </row>
    <row r="254" spans="1:16" ht="13.5" thickBot="1" x14ac:dyDescent="0.25">
      <c r="A254" s="19" t="str">
        <f t="shared" si="18"/>
        <v>OEJV 0137 </v>
      </c>
      <c r="B254" s="3" t="str">
        <f t="shared" si="19"/>
        <v>II</v>
      </c>
      <c r="C254" s="19">
        <f t="shared" si="20"/>
        <v>55130.328000000001</v>
      </c>
      <c r="D254" t="str">
        <f t="shared" si="21"/>
        <v>vis</v>
      </c>
      <c r="E254" s="57">
        <f>VLOOKUP(C254,'Active 1'!C$21:E$959,3,FALSE)</f>
        <v>17893.996235915078</v>
      </c>
      <c r="F254" s="3" t="s">
        <v>102</v>
      </c>
      <c r="G254" t="str">
        <f t="shared" si="22"/>
        <v>55130.3280</v>
      </c>
      <c r="H254" s="19">
        <f t="shared" si="23"/>
        <v>17894.5</v>
      </c>
      <c r="I254" s="58" t="s">
        <v>822</v>
      </c>
      <c r="J254" s="59" t="s">
        <v>823</v>
      </c>
      <c r="K254" s="58" t="s">
        <v>817</v>
      </c>
      <c r="L254" s="58" t="s">
        <v>824</v>
      </c>
      <c r="M254" s="59" t="s">
        <v>536</v>
      </c>
      <c r="N254" s="59" t="s">
        <v>771</v>
      </c>
      <c r="O254" s="60" t="s">
        <v>767</v>
      </c>
      <c r="P254" s="61" t="s">
        <v>819</v>
      </c>
    </row>
    <row r="255" spans="1:16" ht="13.5" thickBot="1" x14ac:dyDescent="0.25">
      <c r="A255" s="19" t="str">
        <f t="shared" si="18"/>
        <v>BAVM 212 </v>
      </c>
      <c r="B255" s="3" t="str">
        <f t="shared" si="19"/>
        <v>II</v>
      </c>
      <c r="C255" s="19">
        <f t="shared" si="20"/>
        <v>55147.291899999997</v>
      </c>
      <c r="D255" t="str">
        <f t="shared" si="21"/>
        <v>vis</v>
      </c>
      <c r="E255" s="57">
        <f>VLOOKUP(C255,'Active 1'!C$21:E$959,3,FALSE)</f>
        <v>17904.995987893974</v>
      </c>
      <c r="F255" s="3" t="s">
        <v>102</v>
      </c>
      <c r="G255" t="str">
        <f t="shared" si="22"/>
        <v>55147.2919</v>
      </c>
      <c r="H255" s="19">
        <f t="shared" si="23"/>
        <v>17905.5</v>
      </c>
      <c r="I255" s="58" t="s">
        <v>830</v>
      </c>
      <c r="J255" s="59" t="s">
        <v>831</v>
      </c>
      <c r="K255" s="58" t="s">
        <v>832</v>
      </c>
      <c r="L255" s="58" t="s">
        <v>833</v>
      </c>
      <c r="M255" s="59" t="s">
        <v>536</v>
      </c>
      <c r="N255" s="59" t="s">
        <v>583</v>
      </c>
      <c r="O255" s="60" t="s">
        <v>834</v>
      </c>
      <c r="P255" s="61" t="s">
        <v>835</v>
      </c>
    </row>
    <row r="256" spans="1:16" ht="13.5" thickBot="1" x14ac:dyDescent="0.25">
      <c r="A256" s="19" t="str">
        <f t="shared" si="18"/>
        <v>BAVM 225 </v>
      </c>
      <c r="B256" s="3" t="str">
        <f t="shared" si="19"/>
        <v>II</v>
      </c>
      <c r="C256" s="19">
        <f t="shared" si="20"/>
        <v>55861.338000000003</v>
      </c>
      <c r="D256" t="str">
        <f t="shared" si="21"/>
        <v>vis</v>
      </c>
      <c r="E256" s="57">
        <f>VLOOKUP(C256,'Active 1'!C$21:E$959,3,FALSE)</f>
        <v>18367.998599410261</v>
      </c>
      <c r="F256" s="3" t="s">
        <v>102</v>
      </c>
      <c r="G256" t="str">
        <f t="shared" si="22"/>
        <v>55861.3380</v>
      </c>
      <c r="H256" s="19">
        <f t="shared" si="23"/>
        <v>18368.5</v>
      </c>
      <c r="I256" s="58" t="s">
        <v>865</v>
      </c>
      <c r="J256" s="59" t="s">
        <v>866</v>
      </c>
      <c r="K256" s="58" t="s">
        <v>867</v>
      </c>
      <c r="L256" s="58" t="s">
        <v>868</v>
      </c>
      <c r="M256" s="59" t="s">
        <v>536</v>
      </c>
      <c r="N256" s="59" t="s">
        <v>590</v>
      </c>
      <c r="O256" s="60" t="s">
        <v>591</v>
      </c>
      <c r="P256" s="61" t="s">
        <v>869</v>
      </c>
    </row>
    <row r="257" spans="1:16" ht="13.5" thickBot="1" x14ac:dyDescent="0.25">
      <c r="A257" s="19" t="str">
        <f t="shared" si="18"/>
        <v>BAVM 225 </v>
      </c>
      <c r="B257" s="3" t="str">
        <f t="shared" si="19"/>
        <v>I</v>
      </c>
      <c r="C257" s="19">
        <f t="shared" si="20"/>
        <v>55874.447500000002</v>
      </c>
      <c r="D257" t="str">
        <f t="shared" si="21"/>
        <v>vis</v>
      </c>
      <c r="E257" s="57">
        <f>VLOOKUP(C257,'Active 1'!C$21:E$959,3,FALSE)</f>
        <v>18376.499076810353</v>
      </c>
      <c r="F257" s="3" t="s">
        <v>102</v>
      </c>
      <c r="G257" t="str">
        <f t="shared" si="22"/>
        <v>55874.4475</v>
      </c>
      <c r="H257" s="19">
        <f t="shared" si="23"/>
        <v>18377</v>
      </c>
      <c r="I257" s="58" t="s">
        <v>882</v>
      </c>
      <c r="J257" s="59" t="s">
        <v>883</v>
      </c>
      <c r="K257" s="58" t="s">
        <v>884</v>
      </c>
      <c r="L257" s="58" t="s">
        <v>885</v>
      </c>
      <c r="M257" s="59" t="s">
        <v>536</v>
      </c>
      <c r="N257" s="59" t="s">
        <v>583</v>
      </c>
      <c r="O257" s="60" t="s">
        <v>448</v>
      </c>
      <c r="P257" s="61" t="s">
        <v>869</v>
      </c>
    </row>
    <row r="258" spans="1:16" ht="13.5" thickBot="1" x14ac:dyDescent="0.25">
      <c r="A258" s="19" t="str">
        <f t="shared" si="18"/>
        <v> JAAVSO 43-1 </v>
      </c>
      <c r="B258" s="3" t="str">
        <f t="shared" si="19"/>
        <v>II</v>
      </c>
      <c r="C258" s="19">
        <f t="shared" si="20"/>
        <v>57036.505700000002</v>
      </c>
      <c r="D258" t="str">
        <f t="shared" si="21"/>
        <v>vis</v>
      </c>
      <c r="E258" s="57">
        <f>VLOOKUP(C258,'Active 1'!C$21:E$959,3,FALSE)</f>
        <v>19130.002220842525</v>
      </c>
      <c r="F258" s="3" t="s">
        <v>102</v>
      </c>
      <c r="G258" t="str">
        <f t="shared" si="22"/>
        <v>57036.5057</v>
      </c>
      <c r="H258" s="19">
        <f t="shared" si="23"/>
        <v>19130.5</v>
      </c>
      <c r="I258" s="58" t="s">
        <v>997</v>
      </c>
      <c r="J258" s="59" t="s">
        <v>998</v>
      </c>
      <c r="K258" s="58" t="s">
        <v>999</v>
      </c>
      <c r="L258" s="58" t="s">
        <v>1000</v>
      </c>
      <c r="M258" s="59" t="s">
        <v>536</v>
      </c>
      <c r="N258" s="59" t="s">
        <v>102</v>
      </c>
      <c r="O258" s="60" t="s">
        <v>805</v>
      </c>
      <c r="P258" s="60" t="s">
        <v>1001</v>
      </c>
    </row>
    <row r="259" spans="1:16" x14ac:dyDescent="0.2">
      <c r="B259" s="3"/>
      <c r="E259" s="57"/>
      <c r="F259" s="3"/>
    </row>
    <row r="260" spans="1:16" x14ac:dyDescent="0.2">
      <c r="B260" s="3"/>
      <c r="E260" s="57"/>
      <c r="F260" s="3"/>
    </row>
    <row r="261" spans="1:16" x14ac:dyDescent="0.2">
      <c r="B261" s="3"/>
      <c r="E261" s="57"/>
      <c r="F261" s="3"/>
    </row>
    <row r="262" spans="1:16" x14ac:dyDescent="0.2">
      <c r="B262" s="3"/>
      <c r="E262" s="57"/>
      <c r="F262" s="3"/>
    </row>
    <row r="263" spans="1:16" x14ac:dyDescent="0.2">
      <c r="B263" s="3"/>
      <c r="E263" s="57"/>
      <c r="F263" s="3"/>
    </row>
    <row r="264" spans="1:16" x14ac:dyDescent="0.2">
      <c r="B264" s="3"/>
      <c r="E264" s="57"/>
      <c r="F264" s="3"/>
    </row>
    <row r="265" spans="1:16" x14ac:dyDescent="0.2">
      <c r="B265" s="3"/>
      <c r="E265" s="57"/>
      <c r="F265" s="3"/>
    </row>
    <row r="266" spans="1:16" x14ac:dyDescent="0.2">
      <c r="B266" s="3"/>
      <c r="E266" s="57"/>
      <c r="F266" s="3"/>
    </row>
    <row r="267" spans="1:16" x14ac:dyDescent="0.2">
      <c r="B267" s="3"/>
      <c r="E267" s="57"/>
      <c r="F267" s="3"/>
    </row>
    <row r="268" spans="1:16" x14ac:dyDescent="0.2">
      <c r="B268" s="3"/>
      <c r="E268" s="57"/>
      <c r="F268" s="3"/>
    </row>
    <row r="269" spans="1:16" x14ac:dyDescent="0.2">
      <c r="B269" s="3"/>
      <c r="E269" s="57"/>
      <c r="F269" s="3"/>
    </row>
    <row r="270" spans="1:16" x14ac:dyDescent="0.2">
      <c r="B270" s="3"/>
      <c r="E270" s="57"/>
      <c r="F270" s="3"/>
    </row>
    <row r="271" spans="1:16" x14ac:dyDescent="0.2">
      <c r="B271" s="3"/>
      <c r="E271" s="57"/>
      <c r="F271" s="3"/>
    </row>
    <row r="272" spans="1:16" x14ac:dyDescent="0.2">
      <c r="B272" s="3"/>
      <c r="E272" s="57"/>
      <c r="F272" s="3"/>
    </row>
    <row r="273" spans="2:6" x14ac:dyDescent="0.2">
      <c r="B273" s="3"/>
      <c r="E273" s="57"/>
      <c r="F273" s="3"/>
    </row>
    <row r="274" spans="2:6" x14ac:dyDescent="0.2">
      <c r="B274" s="3"/>
      <c r="E274" s="57"/>
      <c r="F274" s="3"/>
    </row>
    <row r="275" spans="2:6" x14ac:dyDescent="0.2">
      <c r="B275" s="3"/>
      <c r="E275" s="57"/>
      <c r="F275" s="3"/>
    </row>
    <row r="276" spans="2:6" x14ac:dyDescent="0.2">
      <c r="B276" s="3"/>
      <c r="E276" s="57"/>
      <c r="F276" s="3"/>
    </row>
    <row r="277" spans="2:6" x14ac:dyDescent="0.2">
      <c r="B277" s="3"/>
      <c r="E277" s="57"/>
      <c r="F277" s="3"/>
    </row>
    <row r="278" spans="2:6" x14ac:dyDescent="0.2">
      <c r="B278" s="3"/>
      <c r="E278" s="57"/>
      <c r="F278" s="3"/>
    </row>
    <row r="279" spans="2:6" x14ac:dyDescent="0.2">
      <c r="B279" s="3"/>
      <c r="E279" s="57"/>
      <c r="F279" s="3"/>
    </row>
    <row r="280" spans="2:6" x14ac:dyDescent="0.2">
      <c r="B280" s="3"/>
      <c r="E280" s="57"/>
      <c r="F280" s="3"/>
    </row>
    <row r="281" spans="2:6" x14ac:dyDescent="0.2">
      <c r="B281" s="3"/>
      <c r="E281" s="57"/>
      <c r="F281" s="3"/>
    </row>
    <row r="282" spans="2:6" x14ac:dyDescent="0.2">
      <c r="B282" s="3"/>
      <c r="E282" s="57"/>
      <c r="F282" s="3"/>
    </row>
    <row r="283" spans="2:6" x14ac:dyDescent="0.2">
      <c r="B283" s="3"/>
      <c r="E283" s="57"/>
      <c r="F283" s="3"/>
    </row>
    <row r="284" spans="2:6" x14ac:dyDescent="0.2">
      <c r="B284" s="3"/>
      <c r="E284" s="57"/>
      <c r="F284" s="3"/>
    </row>
    <row r="285" spans="2:6" x14ac:dyDescent="0.2">
      <c r="B285" s="3"/>
      <c r="E285" s="57"/>
      <c r="F285" s="3"/>
    </row>
    <row r="286" spans="2:6" x14ac:dyDescent="0.2">
      <c r="B286" s="3"/>
      <c r="E286" s="57"/>
      <c r="F286" s="3"/>
    </row>
    <row r="287" spans="2:6" x14ac:dyDescent="0.2">
      <c r="B287" s="3"/>
      <c r="E287" s="57"/>
      <c r="F287" s="3"/>
    </row>
    <row r="288" spans="2:6" x14ac:dyDescent="0.2">
      <c r="B288" s="3"/>
      <c r="E288" s="57"/>
      <c r="F288" s="3"/>
    </row>
    <row r="289" spans="2:6" x14ac:dyDescent="0.2">
      <c r="B289" s="3"/>
      <c r="E289" s="57"/>
      <c r="F289" s="3"/>
    </row>
    <row r="290" spans="2:6" x14ac:dyDescent="0.2">
      <c r="B290" s="3"/>
      <c r="E290" s="57"/>
      <c r="F290" s="3"/>
    </row>
    <row r="291" spans="2:6" x14ac:dyDescent="0.2">
      <c r="B291" s="3"/>
      <c r="E291" s="57"/>
      <c r="F291" s="3"/>
    </row>
    <row r="292" spans="2:6" x14ac:dyDescent="0.2">
      <c r="B292" s="3"/>
      <c r="E292" s="57"/>
      <c r="F292" s="3"/>
    </row>
    <row r="293" spans="2:6" x14ac:dyDescent="0.2">
      <c r="B293" s="3"/>
      <c r="E293" s="57"/>
      <c r="F293" s="3"/>
    </row>
    <row r="294" spans="2:6" x14ac:dyDescent="0.2">
      <c r="B294" s="3"/>
      <c r="E294" s="57"/>
      <c r="F294" s="3"/>
    </row>
    <row r="295" spans="2:6" x14ac:dyDescent="0.2">
      <c r="B295" s="3"/>
      <c r="E295" s="57"/>
      <c r="F295" s="3"/>
    </row>
    <row r="296" spans="2:6" x14ac:dyDescent="0.2">
      <c r="B296" s="3"/>
      <c r="E296" s="57"/>
      <c r="F296" s="3"/>
    </row>
    <row r="297" spans="2:6" x14ac:dyDescent="0.2">
      <c r="B297" s="3"/>
      <c r="E297" s="57"/>
      <c r="F297" s="3"/>
    </row>
    <row r="298" spans="2:6" x14ac:dyDescent="0.2">
      <c r="B298" s="3"/>
      <c r="E298" s="57"/>
      <c r="F298" s="3"/>
    </row>
    <row r="299" spans="2:6" x14ac:dyDescent="0.2">
      <c r="B299" s="3"/>
      <c r="E299" s="57"/>
      <c r="F299" s="3"/>
    </row>
    <row r="300" spans="2:6" x14ac:dyDescent="0.2">
      <c r="B300" s="3"/>
      <c r="E300" s="57"/>
      <c r="F300" s="3"/>
    </row>
    <row r="301" spans="2:6" x14ac:dyDescent="0.2">
      <c r="B301" s="3"/>
      <c r="E301" s="57"/>
      <c r="F301" s="3"/>
    </row>
    <row r="302" spans="2:6" x14ac:dyDescent="0.2">
      <c r="B302" s="3"/>
      <c r="E302" s="57"/>
      <c r="F302" s="3"/>
    </row>
    <row r="303" spans="2:6" x14ac:dyDescent="0.2">
      <c r="B303" s="3"/>
      <c r="E303" s="57"/>
      <c r="F303" s="3"/>
    </row>
    <row r="304" spans="2:6" x14ac:dyDescent="0.2">
      <c r="B304" s="3"/>
      <c r="E304" s="57"/>
      <c r="F304" s="3"/>
    </row>
    <row r="305" spans="2:6" x14ac:dyDescent="0.2">
      <c r="B305" s="3"/>
      <c r="E305" s="57"/>
      <c r="F305" s="3"/>
    </row>
    <row r="306" spans="2:6" x14ac:dyDescent="0.2">
      <c r="B306" s="3"/>
      <c r="E306" s="57"/>
      <c r="F306" s="3"/>
    </row>
    <row r="307" spans="2:6" x14ac:dyDescent="0.2">
      <c r="B307" s="3"/>
      <c r="E307" s="57"/>
      <c r="F307" s="3"/>
    </row>
    <row r="308" spans="2:6" x14ac:dyDescent="0.2">
      <c r="B308" s="3"/>
      <c r="E308" s="57"/>
      <c r="F308" s="3"/>
    </row>
    <row r="309" spans="2:6" x14ac:dyDescent="0.2">
      <c r="B309" s="3"/>
      <c r="E309" s="57"/>
      <c r="F309" s="3"/>
    </row>
    <row r="310" spans="2:6" x14ac:dyDescent="0.2">
      <c r="B310" s="3"/>
      <c r="E310" s="57"/>
      <c r="F310" s="3"/>
    </row>
    <row r="311" spans="2:6" x14ac:dyDescent="0.2">
      <c r="B311" s="3"/>
      <c r="E311" s="57"/>
      <c r="F311" s="3"/>
    </row>
    <row r="312" spans="2:6" x14ac:dyDescent="0.2">
      <c r="B312" s="3"/>
      <c r="E312" s="57"/>
      <c r="F312" s="3"/>
    </row>
    <row r="313" spans="2:6" x14ac:dyDescent="0.2">
      <c r="B313" s="3"/>
      <c r="E313" s="57"/>
      <c r="F313" s="3"/>
    </row>
    <row r="314" spans="2:6" x14ac:dyDescent="0.2">
      <c r="B314" s="3"/>
      <c r="E314" s="57"/>
      <c r="F314" s="3"/>
    </row>
    <row r="315" spans="2:6" x14ac:dyDescent="0.2">
      <c r="B315" s="3"/>
      <c r="E315" s="57"/>
      <c r="F315" s="3"/>
    </row>
    <row r="316" spans="2:6" x14ac:dyDescent="0.2">
      <c r="B316" s="3"/>
      <c r="E316" s="57"/>
      <c r="F316" s="3"/>
    </row>
    <row r="317" spans="2:6" x14ac:dyDescent="0.2">
      <c r="B317" s="3"/>
      <c r="E317" s="57"/>
      <c r="F317" s="3"/>
    </row>
    <row r="318" spans="2:6" x14ac:dyDescent="0.2">
      <c r="B318" s="3"/>
      <c r="E318" s="57"/>
      <c r="F318" s="3"/>
    </row>
    <row r="319" spans="2:6" x14ac:dyDescent="0.2">
      <c r="B319" s="3"/>
      <c r="E319" s="57"/>
      <c r="F319" s="3"/>
    </row>
    <row r="320" spans="2:6" x14ac:dyDescent="0.2">
      <c r="B320" s="3"/>
      <c r="E320" s="57"/>
      <c r="F320" s="3"/>
    </row>
    <row r="321" spans="2:6" x14ac:dyDescent="0.2">
      <c r="B321" s="3"/>
      <c r="E321" s="57"/>
      <c r="F321" s="3"/>
    </row>
    <row r="322" spans="2:6" x14ac:dyDescent="0.2">
      <c r="B322" s="3"/>
      <c r="E322" s="57"/>
      <c r="F322" s="3"/>
    </row>
    <row r="323" spans="2:6" x14ac:dyDescent="0.2">
      <c r="B323" s="3"/>
      <c r="E323" s="57"/>
      <c r="F323" s="3"/>
    </row>
    <row r="324" spans="2:6" x14ac:dyDescent="0.2">
      <c r="B324" s="3"/>
      <c r="E324" s="57"/>
      <c r="F324" s="3"/>
    </row>
    <row r="325" spans="2:6" x14ac:dyDescent="0.2">
      <c r="B325" s="3"/>
      <c r="E325" s="57"/>
      <c r="F325" s="3"/>
    </row>
    <row r="326" spans="2:6" x14ac:dyDescent="0.2">
      <c r="B326" s="3"/>
      <c r="E326" s="57"/>
      <c r="F326" s="3"/>
    </row>
    <row r="327" spans="2:6" x14ac:dyDescent="0.2">
      <c r="B327" s="3"/>
      <c r="E327" s="57"/>
      <c r="F327" s="3"/>
    </row>
    <row r="328" spans="2:6" x14ac:dyDescent="0.2">
      <c r="B328" s="3"/>
      <c r="E328" s="57"/>
      <c r="F328" s="3"/>
    </row>
    <row r="329" spans="2:6" x14ac:dyDescent="0.2">
      <c r="B329" s="3"/>
      <c r="E329" s="57"/>
      <c r="F329" s="3"/>
    </row>
    <row r="330" spans="2:6" x14ac:dyDescent="0.2">
      <c r="B330" s="3"/>
      <c r="E330" s="57"/>
      <c r="F330" s="3"/>
    </row>
    <row r="331" spans="2:6" x14ac:dyDescent="0.2">
      <c r="B331" s="3"/>
      <c r="E331" s="57"/>
      <c r="F331" s="3"/>
    </row>
    <row r="332" spans="2:6" x14ac:dyDescent="0.2">
      <c r="B332" s="3"/>
      <c r="E332" s="57"/>
      <c r="F332" s="3"/>
    </row>
    <row r="333" spans="2:6" x14ac:dyDescent="0.2">
      <c r="B333" s="3"/>
      <c r="E333" s="57"/>
      <c r="F333" s="3"/>
    </row>
    <row r="334" spans="2:6" x14ac:dyDescent="0.2">
      <c r="B334" s="3"/>
      <c r="E334" s="57"/>
      <c r="F334" s="3"/>
    </row>
    <row r="335" spans="2:6" x14ac:dyDescent="0.2">
      <c r="B335" s="3"/>
      <c r="E335" s="57"/>
      <c r="F335" s="3"/>
    </row>
    <row r="336" spans="2:6" x14ac:dyDescent="0.2">
      <c r="B336" s="3"/>
      <c r="E336" s="57"/>
      <c r="F336" s="3"/>
    </row>
    <row r="337" spans="2:6" x14ac:dyDescent="0.2">
      <c r="B337" s="3"/>
      <c r="E337" s="57"/>
      <c r="F337" s="3"/>
    </row>
    <row r="338" spans="2:6" x14ac:dyDescent="0.2">
      <c r="B338" s="3"/>
      <c r="E338" s="57"/>
      <c r="F338" s="3"/>
    </row>
    <row r="339" spans="2:6" x14ac:dyDescent="0.2">
      <c r="B339" s="3"/>
      <c r="E339" s="57"/>
      <c r="F339" s="3"/>
    </row>
    <row r="340" spans="2:6" x14ac:dyDescent="0.2">
      <c r="B340" s="3"/>
      <c r="E340" s="57"/>
      <c r="F340" s="3"/>
    </row>
    <row r="341" spans="2:6" x14ac:dyDescent="0.2">
      <c r="B341" s="3"/>
      <c r="E341" s="57"/>
      <c r="F341" s="3"/>
    </row>
    <row r="342" spans="2:6" x14ac:dyDescent="0.2">
      <c r="B342" s="3"/>
      <c r="E342" s="57"/>
      <c r="F342" s="3"/>
    </row>
    <row r="343" spans="2:6" x14ac:dyDescent="0.2">
      <c r="B343" s="3"/>
      <c r="E343" s="57"/>
      <c r="F343" s="3"/>
    </row>
    <row r="344" spans="2:6" x14ac:dyDescent="0.2">
      <c r="B344" s="3"/>
      <c r="E344" s="57"/>
      <c r="F344" s="3"/>
    </row>
    <row r="345" spans="2:6" x14ac:dyDescent="0.2">
      <c r="B345" s="3"/>
      <c r="E345" s="57"/>
      <c r="F345" s="3"/>
    </row>
    <row r="346" spans="2:6" x14ac:dyDescent="0.2">
      <c r="B346" s="3"/>
      <c r="E346" s="57"/>
      <c r="F346" s="3"/>
    </row>
    <row r="347" spans="2:6" x14ac:dyDescent="0.2">
      <c r="B347" s="3"/>
      <c r="E347" s="57"/>
      <c r="F347" s="3"/>
    </row>
    <row r="348" spans="2:6" x14ac:dyDescent="0.2">
      <c r="B348" s="3"/>
      <c r="E348" s="57"/>
      <c r="F348" s="3"/>
    </row>
    <row r="349" spans="2:6" x14ac:dyDescent="0.2">
      <c r="B349" s="3"/>
      <c r="E349" s="57"/>
      <c r="F349" s="3"/>
    </row>
    <row r="350" spans="2:6" x14ac:dyDescent="0.2">
      <c r="B350" s="3"/>
      <c r="E350" s="57"/>
      <c r="F350" s="3"/>
    </row>
    <row r="351" spans="2:6" x14ac:dyDescent="0.2">
      <c r="B351" s="3"/>
      <c r="E351" s="57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6" type="noConversion"/>
  <hyperlinks>
    <hyperlink ref="P11" r:id="rId1" display="http://www.konkoly.hu/cgi-bin/IBVS?2312" xr:uid="{00000000-0004-0000-0400-000000000000}"/>
    <hyperlink ref="P12" r:id="rId2" display="http://www.konkoly.hu/cgi-bin/IBVS?2312" xr:uid="{00000000-0004-0000-0400-000001000000}"/>
    <hyperlink ref="P13" r:id="rId3" display="http://www.konkoly.hu/cgi-bin/IBVS?2312" xr:uid="{00000000-0004-0000-0400-000002000000}"/>
    <hyperlink ref="P14" r:id="rId4" display="http://www.konkoly.hu/cgi-bin/IBVS?2312" xr:uid="{00000000-0004-0000-0400-000003000000}"/>
    <hyperlink ref="P15" r:id="rId5" display="http://www.bav-astro.de/sfs/BAVM_link.php?BAVMnr=36" xr:uid="{00000000-0004-0000-0400-000004000000}"/>
    <hyperlink ref="P17" r:id="rId6" display="http://www.bav-astro.de/sfs/BAVM_link.php?BAVMnr=43" xr:uid="{00000000-0004-0000-0400-000005000000}"/>
    <hyperlink ref="P20" r:id="rId7" display="http://www.bav-astro.de/sfs/BAVM_link.php?BAVMnr=50" xr:uid="{00000000-0004-0000-0400-000006000000}"/>
    <hyperlink ref="P21" r:id="rId8" display="http://www.bav-astro.de/sfs/BAVM_link.php?BAVMnr=50" xr:uid="{00000000-0004-0000-0400-000007000000}"/>
    <hyperlink ref="P22" r:id="rId9" display="http://www.bav-astro.de/sfs/BAVM_link.php?BAVMnr=50" xr:uid="{00000000-0004-0000-0400-000008000000}"/>
    <hyperlink ref="P23" r:id="rId10" display="http://www.konkoly.hu/cgi-bin/IBVS?3408" xr:uid="{00000000-0004-0000-0400-000009000000}"/>
    <hyperlink ref="P221" r:id="rId11" display="http://www.konkoly.hu/cgi-bin/IBVS?3408" xr:uid="{00000000-0004-0000-0400-00000A000000}"/>
    <hyperlink ref="P223" r:id="rId12" display="http://www.konkoly.hu/cgi-bin/IBVS?3408" xr:uid="{00000000-0004-0000-0400-00000B000000}"/>
    <hyperlink ref="P224" r:id="rId13" display="http://www.konkoly.hu/cgi-bin/IBVS?3408" xr:uid="{00000000-0004-0000-0400-00000C000000}"/>
    <hyperlink ref="P24" r:id="rId14" display="http://www.bav-astro.de/sfs/BAVM_link.php?BAVMnr=60" xr:uid="{00000000-0004-0000-0400-00000D000000}"/>
    <hyperlink ref="P26" r:id="rId15" display="http://www.bav-astro.de/sfs/BAVM_link.php?BAVMnr=62" xr:uid="{00000000-0004-0000-0400-00000E000000}"/>
    <hyperlink ref="P27" r:id="rId16" display="http://www.bav-astro.de/sfs/BAVM_link.php?BAVMnr=62" xr:uid="{00000000-0004-0000-0400-00000F000000}"/>
    <hyperlink ref="P28" r:id="rId17" display="http://www.bav-astro.de/sfs/BAVM_link.php?BAVMnr=62" xr:uid="{00000000-0004-0000-0400-000010000000}"/>
    <hyperlink ref="P29" r:id="rId18" display="http://www.bav-astro.de/sfs/BAVM_link.php?BAVMnr=62" xr:uid="{00000000-0004-0000-0400-000011000000}"/>
    <hyperlink ref="P30" r:id="rId19" display="http://www.bav-astro.de/sfs/BAVM_link.php?BAVMnr=62" xr:uid="{00000000-0004-0000-0400-000012000000}"/>
    <hyperlink ref="P31" r:id="rId20" display="http://www.bav-astro.de/sfs/BAVM_link.php?BAVMnr=62" xr:uid="{00000000-0004-0000-0400-000013000000}"/>
    <hyperlink ref="P32" r:id="rId21" display="http://www.bav-astro.de/sfs/BAVM_link.php?BAVMnr=62" xr:uid="{00000000-0004-0000-0400-000014000000}"/>
    <hyperlink ref="P33" r:id="rId22" display="http://www.bav-astro.de/sfs/BAVM_link.php?BAVMnr=62" xr:uid="{00000000-0004-0000-0400-000015000000}"/>
    <hyperlink ref="P36" r:id="rId23" display="http://www.bav-astro.de/sfs/BAVM_link.php?BAVMnr=99" xr:uid="{00000000-0004-0000-0400-000016000000}"/>
    <hyperlink ref="P227" r:id="rId24" display="http://www.bav-astro.de/sfs/BAVM_link.php?BAVMnr=99" xr:uid="{00000000-0004-0000-0400-000017000000}"/>
    <hyperlink ref="P37" r:id="rId25" display="http://www.bav-astro.de/sfs/BAVM_link.php?BAVMnr=102" xr:uid="{00000000-0004-0000-0400-000018000000}"/>
    <hyperlink ref="P41" r:id="rId26" display="http://www.bav-astro.de/sfs/BAVM_link.php?BAVMnr=131" xr:uid="{00000000-0004-0000-0400-000019000000}"/>
    <hyperlink ref="P43" r:id="rId27" display="http://www.konkoly.hu/cgi-bin/IBVS?5040" xr:uid="{00000000-0004-0000-0400-00001A000000}"/>
    <hyperlink ref="P45" r:id="rId28" display="http://www.bav-astro.de/sfs/BAVM_link.php?BAVMnr=152" xr:uid="{00000000-0004-0000-0400-00001B000000}"/>
    <hyperlink ref="P46" r:id="rId29" display="http://www.bav-astro.de/sfs/BAVM_link.php?BAVMnr=152" xr:uid="{00000000-0004-0000-0400-00001C000000}"/>
    <hyperlink ref="P47" r:id="rId30" display="http://www.bav-astro.de/sfs/BAVM_link.php?BAVMnr=152" xr:uid="{00000000-0004-0000-0400-00001D000000}"/>
    <hyperlink ref="P48" r:id="rId31" display="http://www.bav-astro.de/sfs/BAVM_link.php?BAVMnr=152" xr:uid="{00000000-0004-0000-0400-00001E000000}"/>
    <hyperlink ref="P50" r:id="rId32" display="http://www.bav-astro.de/sfs/BAVM_link.php?BAVMnr=158" xr:uid="{00000000-0004-0000-0400-00001F000000}"/>
    <hyperlink ref="P51" r:id="rId33" display="http://www.bav-astro.de/sfs/BAVM_link.php?BAVMnr=158" xr:uid="{00000000-0004-0000-0400-000020000000}"/>
    <hyperlink ref="P52" r:id="rId34" display="http://www.bav-astro.de/sfs/BAVM_link.php?BAVMnr=158" xr:uid="{00000000-0004-0000-0400-000021000000}"/>
    <hyperlink ref="P53" r:id="rId35" display="http://www.bav-astro.de/sfs/BAVM_link.php?BAVMnr=157" xr:uid="{00000000-0004-0000-0400-000022000000}"/>
    <hyperlink ref="P54" r:id="rId36" display="http://www.bav-astro.de/sfs/BAVM_link.php?BAVMnr=172" xr:uid="{00000000-0004-0000-0400-000023000000}"/>
    <hyperlink ref="P55" r:id="rId37" display="http://www.konkoly.hu/cgi-bin/IBVS?5592" xr:uid="{00000000-0004-0000-0400-000024000000}"/>
    <hyperlink ref="P56" r:id="rId38" display="http://www.bav-astro.de/sfs/BAVM_link.php?BAVMnr=178" xr:uid="{00000000-0004-0000-0400-000025000000}"/>
    <hyperlink ref="P57" r:id="rId39" display="http://www.bav-astro.de/sfs/BAVM_link.php?BAVMnr=174" xr:uid="{00000000-0004-0000-0400-000026000000}"/>
    <hyperlink ref="P58" r:id="rId40" display="http://www.bav-astro.de/sfs/BAVM_link.php?BAVMnr=178" xr:uid="{00000000-0004-0000-0400-000027000000}"/>
    <hyperlink ref="P59" r:id="rId41" display="http://www.bav-astro.de/sfs/BAVM_link.php?BAVMnr=178" xr:uid="{00000000-0004-0000-0400-000028000000}"/>
    <hyperlink ref="P60" r:id="rId42" display="http://www.bav-astro.de/sfs/BAVM_link.php?BAVMnr=178" xr:uid="{00000000-0004-0000-0400-000029000000}"/>
    <hyperlink ref="P61" r:id="rId43" display="http://www.konkoly.hu/cgi-bin/IBVS?5713" xr:uid="{00000000-0004-0000-0400-00002A000000}"/>
    <hyperlink ref="P63" r:id="rId44" display="http://www.bav-astro.de/sfs/BAVM_link.php?BAVMnr=183" xr:uid="{00000000-0004-0000-0400-00002B000000}"/>
    <hyperlink ref="P64" r:id="rId45" display="http://www.bav-astro.de/sfs/BAVM_link.php?BAVMnr=183" xr:uid="{00000000-0004-0000-0400-00002C000000}"/>
    <hyperlink ref="P247" r:id="rId46" display="http://www.bav-astro.de/sfs/BAVM_link.php?BAVMnr=203" xr:uid="{00000000-0004-0000-0400-00002D000000}"/>
    <hyperlink ref="P248" r:id="rId47" display="http://www.bav-astro.de/sfs/BAVM_link.php?BAVMnr=203" xr:uid="{00000000-0004-0000-0400-00002E000000}"/>
    <hyperlink ref="P65" r:id="rId48" display="http://www.konkoly.hu/cgi-bin/IBVS?5893" xr:uid="{00000000-0004-0000-0400-00002F000000}"/>
    <hyperlink ref="P66" r:id="rId49" display="http://www.konkoly.hu/cgi-bin/IBVS?5893" xr:uid="{00000000-0004-0000-0400-000030000000}"/>
    <hyperlink ref="P250" r:id="rId50" display="http://www.bav-astro.de/sfs/BAVM_link.php?BAVMnr=193" xr:uid="{00000000-0004-0000-0400-000031000000}"/>
    <hyperlink ref="P67" r:id="rId51" display="http://www.aavso.org/sites/default/files/jaavso/v36n2/171.pdf" xr:uid="{00000000-0004-0000-0400-000032000000}"/>
    <hyperlink ref="P68" r:id="rId52" display="http://www.aavso.org/sites/default/files/jaavso/v36n2/171.pdf" xr:uid="{00000000-0004-0000-0400-000033000000}"/>
    <hyperlink ref="P251" r:id="rId53" display="http://www.bav-astro.de/sfs/BAVM_link.php?BAVMnr=193" xr:uid="{00000000-0004-0000-0400-000034000000}"/>
    <hyperlink ref="P69" r:id="rId54" display="http://var.astro.cz/oejv/issues/oejv0094.pdf" xr:uid="{00000000-0004-0000-0400-000035000000}"/>
    <hyperlink ref="P70" r:id="rId55" display="http://var.astro.cz/oejv/issues/oejv0094.pdf" xr:uid="{00000000-0004-0000-0400-000036000000}"/>
    <hyperlink ref="P71" r:id="rId56" display="http://var.astro.cz/oejv/issues/oejv0094.pdf" xr:uid="{00000000-0004-0000-0400-000037000000}"/>
    <hyperlink ref="P72" r:id="rId57" display="http://www.konkoly.hu/cgi-bin/IBVS?5933" xr:uid="{00000000-0004-0000-0400-000038000000}"/>
    <hyperlink ref="P73" r:id="rId58" display="http://www.konkoly.hu/cgi-bin/IBVS?5933" xr:uid="{00000000-0004-0000-0400-000039000000}"/>
    <hyperlink ref="P74" r:id="rId59" display="http://www.aavso.org/sites/default/files/jaavso/v36n2/186.pdf" xr:uid="{00000000-0004-0000-0400-00003A000000}"/>
    <hyperlink ref="P75" r:id="rId60" display="http://www.konkoly.hu/cgi-bin/IBVS?5933" xr:uid="{00000000-0004-0000-0400-00003B000000}"/>
    <hyperlink ref="P76" r:id="rId61" display="http://www.aavso.org/sites/default/files/jaavso/v37n1/44.pdf" xr:uid="{00000000-0004-0000-0400-00003C000000}"/>
    <hyperlink ref="P77" r:id="rId62" display="http://www.konkoly.hu/cgi-bin/IBVS?5933" xr:uid="{00000000-0004-0000-0400-00003D000000}"/>
    <hyperlink ref="P78" r:id="rId63" display="http://www.konkoly.hu/cgi-bin/IBVS?5933" xr:uid="{00000000-0004-0000-0400-00003E000000}"/>
    <hyperlink ref="P252" r:id="rId64" display="http://var.astro.cz/oejv/issues/oejv0137.pdf" xr:uid="{00000000-0004-0000-0400-00003F000000}"/>
    <hyperlink ref="P253" r:id="rId65" display="http://var.astro.cz/oejv/issues/oejv0137.pdf" xr:uid="{00000000-0004-0000-0400-000040000000}"/>
    <hyperlink ref="P254" r:id="rId66" display="http://var.astro.cz/oejv/issues/oejv0137.pdf" xr:uid="{00000000-0004-0000-0400-000041000000}"/>
    <hyperlink ref="P82" r:id="rId67" display="http://www.konkoly.hu/cgi-bin/IBVS?5920" xr:uid="{00000000-0004-0000-0400-000042000000}"/>
    <hyperlink ref="P255" r:id="rId68" display="http://www.bav-astro.de/sfs/BAVM_link.php?BAVMnr=212" xr:uid="{00000000-0004-0000-0400-000043000000}"/>
    <hyperlink ref="P86" r:id="rId69" display="http://var.astro.cz/oejv/issues/oejv0160.pdf" xr:uid="{00000000-0004-0000-0400-000044000000}"/>
    <hyperlink ref="P87" r:id="rId70" display="http://www.konkoly.hu/cgi-bin/IBVS?6011" xr:uid="{00000000-0004-0000-0400-000045000000}"/>
    <hyperlink ref="P88" r:id="rId71" display="http://www.konkoly.hu/cgi-bin/IBVS?6011" xr:uid="{00000000-0004-0000-0400-000046000000}"/>
    <hyperlink ref="P256" r:id="rId72" display="http://www.bav-astro.de/sfs/BAVM_link.php?BAVMnr=225" xr:uid="{00000000-0004-0000-0400-000047000000}"/>
    <hyperlink ref="P89" r:id="rId73" display="http://var.astro.cz/oejv/issues/oejv0160.pdf" xr:uid="{00000000-0004-0000-0400-000048000000}"/>
    <hyperlink ref="P90" r:id="rId74" display="http://var.astro.cz/oejv/issues/oejv0160.pdf" xr:uid="{00000000-0004-0000-0400-000049000000}"/>
    <hyperlink ref="P91" r:id="rId75" display="http://var.astro.cz/oejv/issues/oejv0160.pdf" xr:uid="{00000000-0004-0000-0400-00004A000000}"/>
    <hyperlink ref="P92" r:id="rId76" display="http://var.astro.cz/oejv/issues/oejv0160.pdf" xr:uid="{00000000-0004-0000-0400-00004B000000}"/>
    <hyperlink ref="P93" r:id="rId77" display="http://var.astro.cz/oejv/issues/oejv0160.pdf" xr:uid="{00000000-0004-0000-0400-00004C000000}"/>
    <hyperlink ref="P257" r:id="rId78" display="http://www.bav-astro.de/sfs/BAVM_link.php?BAVMnr=225" xr:uid="{00000000-0004-0000-0400-00004D000000}"/>
    <hyperlink ref="P95" r:id="rId79" display="http://www.konkoly.hu/cgi-bin/IBVS?6042" xr:uid="{00000000-0004-0000-0400-00004E000000}"/>
    <hyperlink ref="P96" r:id="rId80" display="http://www.konkoly.hu/cgi-bin/IBVS?6042" xr:uid="{00000000-0004-0000-0400-00004F000000}"/>
    <hyperlink ref="P97" r:id="rId81" display="http://var.astro.cz/oejv/issues/oejv0160.pdf" xr:uid="{00000000-0004-0000-0400-000050000000}"/>
    <hyperlink ref="P98" r:id="rId82" display="http://var.astro.cz/oejv/issues/oejv0160.pdf" xr:uid="{00000000-0004-0000-0400-000051000000}"/>
    <hyperlink ref="P99" r:id="rId83" display="http://var.astro.cz/oejv/issues/oejv0160.pdf" xr:uid="{00000000-0004-0000-0400-000052000000}"/>
    <hyperlink ref="P101" r:id="rId84" display="http://var.astro.cz/oejv/issues/oejv0160.pdf" xr:uid="{00000000-0004-0000-0400-000053000000}"/>
    <hyperlink ref="P102" r:id="rId85" display="http://var.astro.cz/oejv/issues/oejv0160.pdf" xr:uid="{00000000-0004-0000-0400-000054000000}"/>
    <hyperlink ref="P103" r:id="rId86" display="http://var.astro.cz/oejv/issues/oejv0160.pdf" xr:uid="{00000000-0004-0000-0400-000055000000}"/>
    <hyperlink ref="P104" r:id="rId87" display="http://var.astro.cz/oejv/issues/oejv0160.pdf" xr:uid="{00000000-0004-0000-0400-000056000000}"/>
    <hyperlink ref="P105" r:id="rId88" display="http://var.astro.cz/oejv/issues/oejv0160.pdf" xr:uid="{00000000-0004-0000-0400-000057000000}"/>
    <hyperlink ref="P106" r:id="rId89" display="http://var.astro.cz/oejv/issues/oejv0160.pdf" xr:uid="{00000000-0004-0000-0400-000058000000}"/>
    <hyperlink ref="P107" r:id="rId90" display="http://var.astro.cz/oejv/issues/oejv0160.pdf" xr:uid="{00000000-0004-0000-0400-000059000000}"/>
    <hyperlink ref="P108" r:id="rId91" display="http://var.astro.cz/oejv/issues/oejv0160.pdf" xr:uid="{00000000-0004-0000-0400-00005A000000}"/>
    <hyperlink ref="P109" r:id="rId92" display="http://var.astro.cz/oejv/issues/oejv0160.pdf" xr:uid="{00000000-0004-0000-0400-00005B000000}"/>
    <hyperlink ref="P110" r:id="rId93" display="http://var.astro.cz/oejv/issues/oejv0160.pdf" xr:uid="{00000000-0004-0000-0400-00005C000000}"/>
    <hyperlink ref="P111" r:id="rId94" display="http://www.konkoly.hu/cgi-bin/IBVS?6093" xr:uid="{00000000-0004-0000-0400-00005D000000}"/>
    <hyperlink ref="P112" r:id="rId95" display="http://var.astro.cz/oejv/issues/oejv0160.pdf" xr:uid="{00000000-0004-0000-0400-00005E000000}"/>
    <hyperlink ref="P113" r:id="rId96" display="http://var.astro.cz/oejv/issues/oejv0160.pdf" xr:uid="{00000000-0004-0000-0400-00005F000000}"/>
    <hyperlink ref="P114" r:id="rId97" display="http://var.astro.cz/oejv/issues/oejv0160.pdf" xr:uid="{00000000-0004-0000-0400-000060000000}"/>
    <hyperlink ref="P115" r:id="rId98" display="http://var.astro.cz/oejv/issues/oejv0160.pdf" xr:uid="{00000000-0004-0000-0400-000061000000}"/>
    <hyperlink ref="P116" r:id="rId99" display="http://var.astro.cz/oejv/issues/oejv0160.pdf" xr:uid="{00000000-0004-0000-0400-000062000000}"/>
    <hyperlink ref="P117" r:id="rId100" display="http://var.astro.cz/oejv/issues/oejv0160.pdf" xr:uid="{00000000-0004-0000-0400-000063000000}"/>
    <hyperlink ref="P118" r:id="rId101" display="http://var.astro.cz/oejv/issues/oejv0160.pdf" xr:uid="{00000000-0004-0000-0400-000064000000}"/>
    <hyperlink ref="P119" r:id="rId102" display="http://var.astro.cz/oejv/issues/oejv0160.pdf" xr:uid="{00000000-0004-0000-0400-000065000000}"/>
    <hyperlink ref="P121" r:id="rId103" display="http://www.bav-astro.de/sfs/BAVM_link.php?BAVMnr=234" xr:uid="{00000000-0004-0000-0400-000066000000}"/>
    <hyperlink ref="P123" r:id="rId104" display="http://www.bav-astro.de/sfs/BAVM_link.php?BAVMnr=238" xr:uid="{00000000-0004-0000-0400-000067000000}"/>
    <hyperlink ref="P124" r:id="rId105" display="http://www.bav-astro.de/sfs/BAVM_link.php?BAVMnr=238" xr:uid="{00000000-0004-0000-0400-000068000000}"/>
    <hyperlink ref="P125" r:id="rId106" display="http://www.bav-astro.de/sfs/BAVM_link.php?BAVMnr=239" xr:uid="{00000000-0004-0000-0400-000069000000}"/>
    <hyperlink ref="P126" r:id="rId107" display="http://www.bav-astro.de/sfs/BAVM_link.php?BAVMnr=241" xr:uid="{00000000-0004-0000-0400-00006A000000}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Graphs 1</vt:lpstr>
      <vt:lpstr>inactive 2</vt:lpstr>
      <vt:lpstr>Inactive 3</vt:lpstr>
      <vt:lpstr>B</vt:lpstr>
      <vt:lpstr>BAV</vt:lpstr>
      <vt:lpstr>C</vt:lpstr>
    </vt:vector>
  </TitlesOfParts>
  <Company>[retired]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Nelson</dc:creator>
  <cp:lastModifiedBy>R &amp; B</cp:lastModifiedBy>
  <dcterms:created xsi:type="dcterms:W3CDTF">2006-11-26T06:15:25Z</dcterms:created>
  <dcterms:modified xsi:type="dcterms:W3CDTF">2024-09-27T05:20:43Z</dcterms:modified>
</cp:coreProperties>
</file>