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AF29EA1-2543-4C03-A415-69D73CF66CA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25" i="1" l="1"/>
  <c r="F28" i="1"/>
  <c r="F22" i="1"/>
  <c r="G22" i="1"/>
  <c r="K22" i="1"/>
  <c r="E24" i="1"/>
  <c r="F24" i="1"/>
  <c r="G24" i="1"/>
  <c r="K24" i="1"/>
  <c r="Q24" i="1"/>
  <c r="E25" i="1"/>
  <c r="Q25" i="1"/>
  <c r="E26" i="1"/>
  <c r="F26" i="1"/>
  <c r="G26" i="1"/>
  <c r="K26" i="1"/>
  <c r="Q26" i="1"/>
  <c r="E27" i="1"/>
  <c r="F27" i="1"/>
  <c r="G27" i="1"/>
  <c r="K27" i="1"/>
  <c r="Q27" i="1"/>
  <c r="E28" i="1"/>
  <c r="Q28" i="1"/>
  <c r="E22" i="1"/>
  <c r="E23" i="1"/>
  <c r="F23" i="1"/>
  <c r="G23" i="1"/>
  <c r="K23" i="1"/>
  <c r="D9" i="1"/>
  <c r="C9" i="1"/>
  <c r="Q22" i="1"/>
  <c r="Q23" i="1"/>
  <c r="C21" i="1"/>
  <c r="Q21" i="1"/>
  <c r="C17" i="1"/>
  <c r="F16" i="1"/>
  <c r="G25" i="1"/>
  <c r="K25" i="1"/>
  <c r="G28" i="1"/>
  <c r="K28" i="1"/>
  <c r="E21" i="1"/>
  <c r="F21" i="1"/>
  <c r="G21" i="1"/>
  <c r="H21" i="1"/>
  <c r="C11" i="1"/>
  <c r="C12" i="1"/>
  <c r="C16" i="1" l="1"/>
  <c r="D18" i="1" s="1"/>
  <c r="C15" i="1"/>
  <c r="O22" i="1"/>
  <c r="O23" i="1"/>
  <c r="O25" i="1"/>
  <c r="O21" i="1"/>
  <c r="O28" i="1"/>
  <c r="O27" i="1"/>
  <c r="O26" i="1"/>
  <c r="O24" i="1"/>
  <c r="F17" i="1"/>
  <c r="C18" i="1" l="1"/>
  <c r="F18" i="1"/>
  <c r="F19" i="1" s="1"/>
</calcChain>
</file>

<file path=xl/sharedStrings.xml><?xml version="1.0" encoding="utf-8"?>
<sst xmlns="http://schemas.openxmlformats.org/spreadsheetml/2006/main" count="68" uniqueCount="52">
  <si>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</si>
  <si>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</si>
  <si>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</si>
  <si>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</si>
  <si>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</si>
  <si>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</si>
  <si>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</si>
  <si>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</si>
  <si>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</si>
  <si>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</si>
  <si>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</si>
  <si>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</si>
  <si>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</si>
  <si>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</si>
  <si>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</si>
  <si>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</si>
  <si>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</si>
  <si>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</si>
  <si>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</si>
  <si>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</si>
  <si>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</si>
  <si>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</si>
  <si>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</si>
  <si>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</si>
  <si>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</si>
  <si>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</si>
  <si>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</si>
  <si>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</si>
  <si>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</si>
  <si>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</si>
  <si>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</si>
  <si>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</si>
  <si>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</si>
  <si>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</si>
  <si>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</si>
  <si>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</si>
  <si>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GT Lac / GSC na</t>
  </si>
  <si>
    <t>EA</t>
  </si>
  <si>
    <t>BRNO</t>
  </si>
  <si>
    <t>OEJV 0074</t>
  </si>
  <si>
    <t>I</t>
  </si>
  <si>
    <t>OEJV 0094</t>
  </si>
  <si>
    <t>VSB-64</t>
  </si>
  <si>
    <t>V</t>
  </si>
  <si>
    <t>II</t>
  </si>
  <si>
    <t>pg</t>
  </si>
  <si>
    <t>vis</t>
  </si>
  <si>
    <t>PE</t>
  </si>
  <si>
    <t>CCD</t>
  </si>
  <si>
    <t>s5</t>
  </si>
  <si>
    <t>s6</t>
  </si>
  <si>
    <t>s7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</si>
</sst>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/>
    <xf numFmtId="0" fontId="16" fillId="0" borderId="0" xfId="0" applyFont="1" applyBorder="1" applyAlignment="1">
      <alignment horizontal="center"/>
    </xf>
    <xf numFmtId="172" fontId="16" fillId="0" borderId="0" xfId="0" applyNumberFormat="1" applyFont="1" applyFill="1" applyBorder="1" applyAlignment="1" applyProtection="1">
      <alignment horizontal="left" vertical="top"/>
    </xf>
    <xf numFmtId="0" fontId="16" fillId="0" borderId="0" xfId="0" applyNumberFormat="1" applyFont="1" applyFill="1" applyBorder="1" applyAlignment="1" applyProtection="1">
      <alignment horizontal="left" vertical="top"/>
    </xf>
    <xf numFmtId="0" fontId="0" fillId="2" borderId="0" xfId="0" applyFill="1" applyAlignment="1"/>
    <xf numFmtId="0" fontId="0" fillId="0" borderId="0" xfId="0" applyAlignment="1">
      <alignment horizontal="right"/>
    </xf>
    <xf numFmtId="0" fontId="14" fillId="0" borderId="0" xfId="0" applyFont="1" applyFill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GT Lac - O-C Diagr.</a:t>
            </a:r>
          </a:p>
        </c:rich>
      </c:tx>
      <c:layout>
        <c:manualLayout>
          <c:xMode val="edge"/>
          <c:yMode val="edge"/>
          <c:x val="0.38796992481203008"/>
          <c:y val="3.51905573206857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55680.5</c:v>
                </c:pt>
                <c:pt idx="2">
                  <c:v>55752.5</c:v>
                </c:pt>
                <c:pt idx="3">
                  <c:v>68943</c:v>
                </c:pt>
                <c:pt idx="4">
                  <c:v>68947.5</c:v>
                </c:pt>
                <c:pt idx="5">
                  <c:v>68950.5</c:v>
                </c:pt>
                <c:pt idx="6">
                  <c:v>68958</c:v>
                </c:pt>
                <c:pt idx="7">
                  <c:v>68961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C4-4435-9FF1-52E9D77232F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55680.5</c:v>
                </c:pt>
                <c:pt idx="2">
                  <c:v>55752.5</c:v>
                </c:pt>
                <c:pt idx="3">
                  <c:v>68943</c:v>
                </c:pt>
                <c:pt idx="4">
                  <c:v>68947.5</c:v>
                </c:pt>
                <c:pt idx="5">
                  <c:v>68950.5</c:v>
                </c:pt>
                <c:pt idx="6">
                  <c:v>68958</c:v>
                </c:pt>
                <c:pt idx="7">
                  <c:v>68961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C4-4435-9FF1-52E9D77232F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55680.5</c:v>
                </c:pt>
                <c:pt idx="2">
                  <c:v>55752.5</c:v>
                </c:pt>
                <c:pt idx="3">
                  <c:v>68943</c:v>
                </c:pt>
                <c:pt idx="4">
                  <c:v>68947.5</c:v>
                </c:pt>
                <c:pt idx="5">
                  <c:v>68950.5</c:v>
                </c:pt>
                <c:pt idx="6">
                  <c:v>68958</c:v>
                </c:pt>
                <c:pt idx="7">
                  <c:v>68961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C4-4435-9FF1-52E9D77232F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55680.5</c:v>
                </c:pt>
                <c:pt idx="2">
                  <c:v>55752.5</c:v>
                </c:pt>
                <c:pt idx="3">
                  <c:v>68943</c:v>
                </c:pt>
                <c:pt idx="4">
                  <c:v>68947.5</c:v>
                </c:pt>
                <c:pt idx="5">
                  <c:v>68950.5</c:v>
                </c:pt>
                <c:pt idx="6">
                  <c:v>68958</c:v>
                </c:pt>
                <c:pt idx="7">
                  <c:v>68961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-0.1465761500003282</c:v>
                </c:pt>
                <c:pt idx="2">
                  <c:v>-0.14461575000314042</c:v>
                </c:pt>
                <c:pt idx="3">
                  <c:v>-0.16617489999771351</c:v>
                </c:pt>
                <c:pt idx="4">
                  <c:v>-0.16617425000004005</c:v>
                </c:pt>
                <c:pt idx="5">
                  <c:v>-0.16700715000479249</c:v>
                </c:pt>
                <c:pt idx="6">
                  <c:v>-0.16743940000742441</c:v>
                </c:pt>
                <c:pt idx="7">
                  <c:v>-0.16597229999752017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C4-4435-9FF1-52E9D77232F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55680.5</c:v>
                </c:pt>
                <c:pt idx="2">
                  <c:v>55752.5</c:v>
                </c:pt>
                <c:pt idx="3">
                  <c:v>68943</c:v>
                </c:pt>
                <c:pt idx="4">
                  <c:v>68947.5</c:v>
                </c:pt>
                <c:pt idx="5">
                  <c:v>68950.5</c:v>
                </c:pt>
                <c:pt idx="6">
                  <c:v>68958</c:v>
                </c:pt>
                <c:pt idx="7">
                  <c:v>68961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9C4-4435-9FF1-52E9D77232F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55680.5</c:v>
                </c:pt>
                <c:pt idx="2">
                  <c:v>55752.5</c:v>
                </c:pt>
                <c:pt idx="3">
                  <c:v>68943</c:v>
                </c:pt>
                <c:pt idx="4">
                  <c:v>68947.5</c:v>
                </c:pt>
                <c:pt idx="5">
                  <c:v>68950.5</c:v>
                </c:pt>
                <c:pt idx="6">
                  <c:v>68958</c:v>
                </c:pt>
                <c:pt idx="7">
                  <c:v>68961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9C4-4435-9FF1-52E9D77232F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55680.5</c:v>
                </c:pt>
                <c:pt idx="2">
                  <c:v>55752.5</c:v>
                </c:pt>
                <c:pt idx="3">
                  <c:v>68943</c:v>
                </c:pt>
                <c:pt idx="4">
                  <c:v>68947.5</c:v>
                </c:pt>
                <c:pt idx="5">
                  <c:v>68950.5</c:v>
                </c:pt>
                <c:pt idx="6">
                  <c:v>68958</c:v>
                </c:pt>
                <c:pt idx="7">
                  <c:v>68961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9C4-4435-9FF1-52E9D77232F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55680.5</c:v>
                </c:pt>
                <c:pt idx="2">
                  <c:v>55752.5</c:v>
                </c:pt>
                <c:pt idx="3">
                  <c:v>68943</c:v>
                </c:pt>
                <c:pt idx="4">
                  <c:v>68947.5</c:v>
                </c:pt>
                <c:pt idx="5">
                  <c:v>68950.5</c:v>
                </c:pt>
                <c:pt idx="6">
                  <c:v>68958</c:v>
                </c:pt>
                <c:pt idx="7">
                  <c:v>68961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-5.7390451112402846E-2</c:v>
                </c:pt>
                <c:pt idx="1">
                  <c:v>-0.1455416198510972</c:v>
                </c:pt>
                <c:pt idx="2">
                  <c:v>-0.14565560740776759</c:v>
                </c:pt>
                <c:pt idx="3">
                  <c:v>-0.1665382861058351</c:v>
                </c:pt>
                <c:pt idx="4">
                  <c:v>-0.166545410328127</c:v>
                </c:pt>
                <c:pt idx="5">
                  <c:v>-0.16655015980965493</c:v>
                </c:pt>
                <c:pt idx="6">
                  <c:v>-0.16656203351347476</c:v>
                </c:pt>
                <c:pt idx="7">
                  <c:v>-0.16656678299500272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9C4-4435-9FF1-52E9D77232F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55680.5</c:v>
                </c:pt>
                <c:pt idx="2">
                  <c:v>55752.5</c:v>
                </c:pt>
                <c:pt idx="3">
                  <c:v>68943</c:v>
                </c:pt>
                <c:pt idx="4">
                  <c:v>68947.5</c:v>
                </c:pt>
                <c:pt idx="5">
                  <c:v>68950.5</c:v>
                </c:pt>
                <c:pt idx="6">
                  <c:v>68958</c:v>
                </c:pt>
                <c:pt idx="7">
                  <c:v>68961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9C4-4435-9FF1-52E9D7723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759480"/>
        <c:axId val="1"/>
      </c:scatterChart>
      <c:valAx>
        <c:axId val="689759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910592316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456385934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9759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74130865218"/>
          <c:w val="0.73834586466165408"/>
          <c:h val="5.8651133520590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5CE6AB0-2257-D98C-5563-C21C0C42F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7" sqref="F7: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x14ac:dyDescent="0.2">
      <c r="A2" t="s">
        <v>23</v>
      </c>
      <c r="B2" t="s">
        <v>37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7" t="s">
        <v>34</v>
      </c>
      <c r="D4" s="28" t="s">
        <v>34</v>
      </c>
    </row>
    <row r="5" spans="1:6" ht="13.5" thickTop="1" x14ac:dyDescent="0.2">
      <c r="A5" s="9" t="s">
        <v>25</v>
      </c>
      <c r="B5" s="10"/>
      <c r="C5" s="11">
        <v>-9.5</v>
      </c>
      <c r="D5" s="10" t="s">
        <v>26</v>
      </c>
    </row>
    <row r="6" spans="1:6" x14ac:dyDescent="0.2">
      <c r="A6" s="5" t="s">
        <v>1</v>
      </c>
    </row>
    <row r="7" spans="1:6" x14ac:dyDescent="0.2">
      <c r="A7" t="s">
        <v>2</v>
      </c>
      <c r="C7" s="37">
        <v>38800.32</v>
      </c>
      <c r="D7" s="29" t="s">
        <v>35</v>
      </c>
    </row>
    <row r="8" spans="1:6" x14ac:dyDescent="0.2">
      <c r="A8" t="s">
        <v>3</v>
      </c>
      <c r="C8" s="37">
        <v>0.27904430000000002</v>
      </c>
      <c r="D8" s="29" t="s">
        <v>38</v>
      </c>
    </row>
    <row r="9" spans="1:6" x14ac:dyDescent="0.2">
      <c r="A9" s="24" t="s">
        <v>29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-5.7390451112402846E-2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-1.5831605093110578E-6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58043.327405517004</v>
      </c>
      <c r="E15" s="14" t="s">
        <v>31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0.27904271683949072</v>
      </c>
      <c r="E16" s="14" t="s">
        <v>27</v>
      </c>
      <c r="F16" s="15">
        <f ca="1">NOW()+15018.5+$C$5/24</f>
        <v>60357.649790856478</v>
      </c>
    </row>
    <row r="17" spans="1:21" ht="13.5" thickBot="1" x14ac:dyDescent="0.25">
      <c r="A17" s="14" t="s">
        <v>24</v>
      </c>
      <c r="B17" s="10"/>
      <c r="C17" s="10">
        <f>COUNT(C21:C2191)</f>
        <v>8</v>
      </c>
      <c r="E17" s="14" t="s">
        <v>32</v>
      </c>
      <c r="F17" s="15">
        <f ca="1">ROUND(2*(F16-$C$7)/$C$8,0)/2+F15</f>
        <v>77255</v>
      </c>
    </row>
    <row r="18" spans="1:21" ht="14.25" thickTop="1" thickBot="1" x14ac:dyDescent="0.25">
      <c r="A18" s="16" t="s">
        <v>5</v>
      </c>
      <c r="B18" s="10"/>
      <c r="C18" s="19">
        <f ca="1">+C15</f>
        <v>58043.327405517004</v>
      </c>
      <c r="D18" s="20">
        <f ca="1">+C16</f>
        <v>0.27904271683949072</v>
      </c>
      <c r="E18" s="14" t="s">
        <v>33</v>
      </c>
      <c r="F18" s="23">
        <f ca="1">ROUND(2*(F16-$C$15)/$C$16,0)/2+F15</f>
        <v>8295</v>
      </c>
    </row>
    <row r="19" spans="1:21" ht="13.5" thickTop="1" x14ac:dyDescent="0.2">
      <c r="E19" s="14" t="s">
        <v>28</v>
      </c>
      <c r="F19" s="18">
        <f ca="1">+$C$15+$C$16*F18-15018.5-$C$5/24</f>
        <v>45339.882575033917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45</v>
      </c>
      <c r="I20" s="7" t="s">
        <v>46</v>
      </c>
      <c r="J20" s="7" t="s">
        <v>47</v>
      </c>
      <c r="K20" s="7" t="s">
        <v>48</v>
      </c>
      <c r="L20" s="7" t="s">
        <v>49</v>
      </c>
      <c r="M20" s="7" t="s">
        <v>50</v>
      </c>
      <c r="N20" s="7" t="s">
        <v>51</v>
      </c>
      <c r="O20" s="7" t="s">
        <v>22</v>
      </c>
      <c r="P20" s="6" t="s">
        <v>21</v>
      </c>
      <c r="Q20" s="4" t="s">
        <v>14</v>
      </c>
      <c r="U20" s="26" t="s">
        <v>30</v>
      </c>
    </row>
    <row r="21" spans="1:21" x14ac:dyDescent="0.2">
      <c r="A21" t="s">
        <v>35</v>
      </c>
      <c r="C21" s="8">
        <f>C$7</f>
        <v>38800.32</v>
      </c>
      <c r="D21" s="8" t="s">
        <v>13</v>
      </c>
      <c r="E21">
        <f t="shared" ref="E21:E28" si="0">+(C21-C$7)/C$8</f>
        <v>0</v>
      </c>
      <c r="F21">
        <f>ROUND(2*E21,0)/2</f>
        <v>0</v>
      </c>
      <c r="G21">
        <f t="shared" ref="G21:G28" si="1">+C21-(C$7+F21*C$8)</f>
        <v>0</v>
      </c>
      <c r="H21">
        <f>+G21</f>
        <v>0</v>
      </c>
      <c r="O21">
        <f t="shared" ref="O21:O28" ca="1" si="2">+C$11+C$12*$F21</f>
        <v>-5.7390451112402846E-2</v>
      </c>
      <c r="Q21" s="2">
        <f t="shared" ref="Q21:Q28" si="3">+C21-15018.5</f>
        <v>23781.82</v>
      </c>
    </row>
    <row r="22" spans="1:21" x14ac:dyDescent="0.2">
      <c r="A22" s="30" t="s">
        <v>39</v>
      </c>
      <c r="B22" s="31" t="s">
        <v>40</v>
      </c>
      <c r="C22" s="30">
        <v>54337.49957</v>
      </c>
      <c r="D22" s="30">
        <v>2.0000000000000001E-4</v>
      </c>
      <c r="E22">
        <f t="shared" si="0"/>
        <v>55679.974720859733</v>
      </c>
      <c r="F22" s="36">
        <f>ROUND(2*E22,0)/2+0.5</f>
        <v>55680.5</v>
      </c>
      <c r="G22">
        <f t="shared" si="1"/>
        <v>-0.1465761500003282</v>
      </c>
      <c r="K22">
        <f t="shared" ref="K22:K28" si="4">+G22</f>
        <v>-0.1465761500003282</v>
      </c>
      <c r="O22">
        <f t="shared" ca="1" si="2"/>
        <v>-0.1455416198510972</v>
      </c>
      <c r="Q22" s="2">
        <f t="shared" si="3"/>
        <v>39318.99957</v>
      </c>
    </row>
    <row r="23" spans="1:21" x14ac:dyDescent="0.2">
      <c r="A23" s="30" t="s">
        <v>41</v>
      </c>
      <c r="B23" s="31" t="s">
        <v>40</v>
      </c>
      <c r="C23" s="30">
        <v>54357.592720000001</v>
      </c>
      <c r="D23" s="30">
        <v>2.0000000000000001E-4</v>
      </c>
      <c r="E23">
        <f t="shared" si="0"/>
        <v>55751.981746267527</v>
      </c>
      <c r="F23" s="36">
        <f t="shared" ref="F23:F28" si="5">ROUND(2*E23,0)/2+0.5</f>
        <v>55752.5</v>
      </c>
      <c r="G23">
        <f t="shared" si="1"/>
        <v>-0.14461575000314042</v>
      </c>
      <c r="K23">
        <f t="shared" si="4"/>
        <v>-0.14461575000314042</v>
      </c>
      <c r="O23">
        <f t="shared" ca="1" si="2"/>
        <v>-0.14565560740776759</v>
      </c>
      <c r="Q23" s="2">
        <f t="shared" si="3"/>
        <v>39339.092720000001</v>
      </c>
    </row>
    <row r="24" spans="1:21" x14ac:dyDescent="0.2">
      <c r="A24" s="32" t="s">
        <v>42</v>
      </c>
      <c r="B24" s="33" t="s">
        <v>40</v>
      </c>
      <c r="C24" s="34">
        <v>58038.305</v>
      </c>
      <c r="D24" s="35" t="s">
        <v>43</v>
      </c>
      <c r="E24">
        <f t="shared" si="0"/>
        <v>68942.404485596009</v>
      </c>
      <c r="F24" s="38">
        <f t="shared" si="5"/>
        <v>68943</v>
      </c>
      <c r="G24">
        <f t="shared" si="1"/>
        <v>-0.16617489999771351</v>
      </c>
      <c r="K24">
        <f t="shared" si="4"/>
        <v>-0.16617489999771351</v>
      </c>
      <c r="O24">
        <f t="shared" ca="1" si="2"/>
        <v>-0.1665382861058351</v>
      </c>
      <c r="Q24" s="2">
        <f t="shared" si="3"/>
        <v>43019.805</v>
      </c>
    </row>
    <row r="25" spans="1:21" x14ac:dyDescent="0.2">
      <c r="A25" s="32" t="s">
        <v>42</v>
      </c>
      <c r="B25" s="33" t="s">
        <v>44</v>
      </c>
      <c r="C25" s="34">
        <v>58039.560700000002</v>
      </c>
      <c r="D25" s="35" t="s">
        <v>43</v>
      </c>
      <c r="E25">
        <f t="shared" si="0"/>
        <v>68946.904487925392</v>
      </c>
      <c r="F25" s="38">
        <f t="shared" si="5"/>
        <v>68947.5</v>
      </c>
      <c r="G25">
        <f t="shared" si="1"/>
        <v>-0.16617425000004005</v>
      </c>
      <c r="K25">
        <f t="shared" si="4"/>
        <v>-0.16617425000004005</v>
      </c>
      <c r="O25">
        <f t="shared" ca="1" si="2"/>
        <v>-0.166545410328127</v>
      </c>
      <c r="Q25" s="2">
        <f t="shared" si="3"/>
        <v>43021.060700000002</v>
      </c>
    </row>
    <row r="26" spans="1:21" x14ac:dyDescent="0.2">
      <c r="A26" s="32" t="s">
        <v>42</v>
      </c>
      <c r="B26" s="33" t="s">
        <v>44</v>
      </c>
      <c r="C26" s="34">
        <v>58040.396999999997</v>
      </c>
      <c r="D26" s="35" t="s">
        <v>43</v>
      </c>
      <c r="E26">
        <f t="shared" si="0"/>
        <v>68949.901503094661</v>
      </c>
      <c r="F26" s="38">
        <f t="shared" si="5"/>
        <v>68950.5</v>
      </c>
      <c r="G26">
        <f t="shared" si="1"/>
        <v>-0.16700715000479249</v>
      </c>
      <c r="K26">
        <f t="shared" si="4"/>
        <v>-0.16700715000479249</v>
      </c>
      <c r="O26">
        <f t="shared" ca="1" si="2"/>
        <v>-0.16655015980965493</v>
      </c>
      <c r="Q26" s="2">
        <f t="shared" si="3"/>
        <v>43021.896999999997</v>
      </c>
    </row>
    <row r="27" spans="1:21" x14ac:dyDescent="0.2">
      <c r="A27" s="32" t="s">
        <v>42</v>
      </c>
      <c r="B27" s="33" t="s">
        <v>40</v>
      </c>
      <c r="C27" s="34">
        <v>58042.489399999999</v>
      </c>
      <c r="D27" s="35" t="s">
        <v>43</v>
      </c>
      <c r="E27">
        <f t="shared" si="0"/>
        <v>68957.399954057459</v>
      </c>
      <c r="F27" s="38">
        <f t="shared" si="5"/>
        <v>68958</v>
      </c>
      <c r="G27">
        <f t="shared" si="1"/>
        <v>-0.16743940000742441</v>
      </c>
      <c r="K27">
        <f t="shared" si="4"/>
        <v>-0.16743940000742441</v>
      </c>
      <c r="O27">
        <f t="shared" ca="1" si="2"/>
        <v>-0.16656203351347476</v>
      </c>
      <c r="Q27" s="2">
        <f t="shared" si="3"/>
        <v>43023.989399999999</v>
      </c>
    </row>
    <row r="28" spans="1:21" x14ac:dyDescent="0.2">
      <c r="A28" s="32" t="s">
        <v>42</v>
      </c>
      <c r="B28" s="33" t="s">
        <v>40</v>
      </c>
      <c r="C28" s="34">
        <v>58043.328000000001</v>
      </c>
      <c r="D28" s="35" t="s">
        <v>43</v>
      </c>
      <c r="E28">
        <f t="shared" si="0"/>
        <v>68960.405211645601</v>
      </c>
      <c r="F28" s="38">
        <f t="shared" si="5"/>
        <v>68961</v>
      </c>
      <c r="G28">
        <f t="shared" si="1"/>
        <v>-0.16597229999752017</v>
      </c>
      <c r="K28">
        <f t="shared" si="4"/>
        <v>-0.16597229999752017</v>
      </c>
      <c r="O28">
        <f t="shared" ca="1" si="2"/>
        <v>-0.16656678299500272</v>
      </c>
      <c r="Q28" s="2">
        <f t="shared" si="3"/>
        <v>43024.828000000001</v>
      </c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2024-02-17T02:35:41Z</dcterms:modified>
</cp:coreProperties>
</file>