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E3675CF-5223-4EF3-A279-1B4B8B8485D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7" i="1" l="1"/>
  <c r="Q28" i="1"/>
  <c r="Q29" i="1"/>
  <c r="Q30" i="1"/>
  <c r="F11" i="1"/>
  <c r="Q25" i="1"/>
  <c r="Q26" i="1"/>
  <c r="G11" i="1"/>
  <c r="C21" i="1"/>
  <c r="Q21" i="1"/>
  <c r="E14" i="1"/>
  <c r="E15" i="1" s="1"/>
  <c r="C17" i="1"/>
  <c r="Q22" i="1"/>
  <c r="Q23" i="1"/>
  <c r="Q24" i="1"/>
  <c r="C7" i="1"/>
  <c r="E27" i="1"/>
  <c r="F27" i="1"/>
  <c r="C8" i="1"/>
  <c r="E29" i="1"/>
  <c r="F29" i="1"/>
  <c r="E25" i="1"/>
  <c r="F25" i="1"/>
  <c r="E22" i="1"/>
  <c r="F22" i="1"/>
  <c r="G22" i="1"/>
  <c r="E21" i="1"/>
  <c r="F21" i="1"/>
  <c r="G21" i="1"/>
  <c r="H21" i="1"/>
  <c r="E28" i="1"/>
  <c r="F28" i="1"/>
  <c r="G28" i="1"/>
  <c r="I28" i="1"/>
  <c r="E24" i="1"/>
  <c r="F24" i="1"/>
  <c r="G24" i="1"/>
  <c r="I24" i="1"/>
  <c r="E30" i="1"/>
  <c r="F30" i="1"/>
  <c r="G30" i="1"/>
  <c r="I30" i="1"/>
  <c r="G27" i="1"/>
  <c r="I27" i="1"/>
  <c r="E26" i="1"/>
  <c r="F26" i="1"/>
  <c r="G26" i="1"/>
  <c r="I26" i="1"/>
  <c r="G29" i="1"/>
  <c r="I29" i="1"/>
  <c r="G25" i="1"/>
  <c r="I25" i="1"/>
  <c r="E23" i="1"/>
  <c r="F23" i="1"/>
  <c r="G23" i="1"/>
  <c r="I23" i="1"/>
  <c r="I22" i="1"/>
  <c r="C12" i="1"/>
  <c r="C16" i="1" l="1"/>
  <c r="D18" i="1" s="1"/>
  <c r="C11" i="1"/>
  <c r="O29" i="1" l="1"/>
  <c r="O30" i="1"/>
  <c r="O27" i="1"/>
  <c r="O28" i="1"/>
  <c r="O26" i="1"/>
  <c r="O23" i="1"/>
  <c r="O22" i="1"/>
  <c r="C15" i="1"/>
  <c r="O25" i="1"/>
  <c r="O21" i="1"/>
  <c r="O24" i="1"/>
  <c r="C18" i="1" l="1"/>
  <c r="E16" i="1"/>
  <c r="E17" i="1" s="1"/>
</calcChain>
</file>

<file path=xl/sharedStrings.xml><?xml version="1.0" encoding="utf-8"?>
<sst xmlns="http://schemas.openxmlformats.org/spreadsheetml/2006/main" count="63" uniqueCount="48">
  <si>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</si>
  <si>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</si>
  <si>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</si>
  <si>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</si>
  <si>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</si>
  <si>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</si>
  <si>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</si>
  <si>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</si>
  <si>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</si>
  <si>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</si>
  <si>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</si>
  <si>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</si>
  <si>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</si>
  <si>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</si>
  <si>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</si>
  <si>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</si>
  <si>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</si>
  <si>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</si>
  <si>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</si>
  <si>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</si>
  <si>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</si>
  <si>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</si>
  <si>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</si>
  <si>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</si>
  <si>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</si>
  <si>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</si>
  <si>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</si>
  <si>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</si>
  <si>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</si>
  <si>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</si>
  <si>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</si>
  <si>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</si>
  <si>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</si>
  <si>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</si>
  <si>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</si>
  <si>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</si>
  <si>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</si>
  <si>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OP Lac / na</t>
  </si>
  <si>
    <t>EA</t>
  </si>
  <si>
    <t>OEJV 0107</t>
  </si>
  <si>
    <t>I</t>
  </si>
  <si>
    <t>OEJV</t>
  </si>
  <si>
    <t>Add cycle</t>
  </si>
  <si>
    <t>Old Cycle</t>
  </si>
  <si>
    <t>OEJV 0137</t>
  </si>
  <si>
    <t>II</t>
  </si>
  <si>
    <t>OEJV 0160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</si>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</sst>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OP Lac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1.4E-3</c:v>
                  </c:pt>
                  <c:pt idx="7">
                    <c:v>8.9999999999999998E-4</c:v>
                  </c:pt>
                  <c:pt idx="8">
                    <c:v>5.0000000000000001E-4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1.4E-3</c:v>
                  </c:pt>
                  <c:pt idx="7">
                    <c:v>8.9999999999999998E-4</c:v>
                  </c:pt>
                  <c:pt idx="8">
                    <c:v>5.0000000000000001E-4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5792</c:v>
                </c:pt>
                <c:pt idx="2">
                  <c:v>5794</c:v>
                </c:pt>
                <c:pt idx="3">
                  <c:v>5909</c:v>
                </c:pt>
                <c:pt idx="4">
                  <c:v>6113.5</c:v>
                </c:pt>
                <c:pt idx="5">
                  <c:v>6115</c:v>
                </c:pt>
                <c:pt idx="6">
                  <c:v>6225.5</c:v>
                </c:pt>
                <c:pt idx="7">
                  <c:v>6225.5</c:v>
                </c:pt>
                <c:pt idx="8">
                  <c:v>6346</c:v>
                </c:pt>
                <c:pt idx="9">
                  <c:v>6346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44-43A2-B686-50371105D25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1.4E-3</c:v>
                  </c:pt>
                  <c:pt idx="7">
                    <c:v>8.9999999999999998E-4</c:v>
                  </c:pt>
                  <c:pt idx="8">
                    <c:v>5.0000000000000001E-4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1.4E-3</c:v>
                  </c:pt>
                  <c:pt idx="7">
                    <c:v>8.9999999999999998E-4</c:v>
                  </c:pt>
                  <c:pt idx="8">
                    <c:v>5.0000000000000001E-4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5792</c:v>
                </c:pt>
                <c:pt idx="2">
                  <c:v>5794</c:v>
                </c:pt>
                <c:pt idx="3">
                  <c:v>5909</c:v>
                </c:pt>
                <c:pt idx="4">
                  <c:v>6113.5</c:v>
                </c:pt>
                <c:pt idx="5">
                  <c:v>6115</c:v>
                </c:pt>
                <c:pt idx="6">
                  <c:v>6225.5</c:v>
                </c:pt>
                <c:pt idx="7">
                  <c:v>6225.5</c:v>
                </c:pt>
                <c:pt idx="8">
                  <c:v>6346</c:v>
                </c:pt>
                <c:pt idx="9">
                  <c:v>6346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-0.18942999999853782</c:v>
                </c:pt>
                <c:pt idx="2">
                  <c:v>-0.19282000000384869</c:v>
                </c:pt>
                <c:pt idx="3">
                  <c:v>-0.19984999999724096</c:v>
                </c:pt>
                <c:pt idx="4">
                  <c:v>-0.19628499999816995</c:v>
                </c:pt>
                <c:pt idx="5">
                  <c:v>-0.20624999999563443</c:v>
                </c:pt>
                <c:pt idx="6">
                  <c:v>-0.18431499999860534</c:v>
                </c:pt>
                <c:pt idx="7">
                  <c:v>-0.18395500000042375</c:v>
                </c:pt>
                <c:pt idx="8">
                  <c:v>-0.20835999999690102</c:v>
                </c:pt>
                <c:pt idx="9">
                  <c:v>-0.20389999999315478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44-43A2-B686-50371105D25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1.4E-3</c:v>
                  </c:pt>
                  <c:pt idx="7">
                    <c:v>8.9999999999999998E-4</c:v>
                  </c:pt>
                  <c:pt idx="8">
                    <c:v>5.0000000000000001E-4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1.4E-3</c:v>
                  </c:pt>
                  <c:pt idx="7">
                    <c:v>8.9999999999999998E-4</c:v>
                  </c:pt>
                  <c:pt idx="8">
                    <c:v>5.0000000000000001E-4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5792</c:v>
                </c:pt>
                <c:pt idx="2">
                  <c:v>5794</c:v>
                </c:pt>
                <c:pt idx="3">
                  <c:v>5909</c:v>
                </c:pt>
                <c:pt idx="4">
                  <c:v>6113.5</c:v>
                </c:pt>
                <c:pt idx="5">
                  <c:v>6115</c:v>
                </c:pt>
                <c:pt idx="6">
                  <c:v>6225.5</c:v>
                </c:pt>
                <c:pt idx="7">
                  <c:v>6225.5</c:v>
                </c:pt>
                <c:pt idx="8">
                  <c:v>6346</c:v>
                </c:pt>
                <c:pt idx="9">
                  <c:v>6346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44-43A2-B686-50371105D25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1.4E-3</c:v>
                  </c:pt>
                  <c:pt idx="7">
                    <c:v>8.9999999999999998E-4</c:v>
                  </c:pt>
                  <c:pt idx="8">
                    <c:v>5.0000000000000001E-4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1.4E-3</c:v>
                  </c:pt>
                  <c:pt idx="7">
                    <c:v>8.9999999999999998E-4</c:v>
                  </c:pt>
                  <c:pt idx="8">
                    <c:v>5.0000000000000001E-4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5792</c:v>
                </c:pt>
                <c:pt idx="2">
                  <c:v>5794</c:v>
                </c:pt>
                <c:pt idx="3">
                  <c:v>5909</c:v>
                </c:pt>
                <c:pt idx="4">
                  <c:v>6113.5</c:v>
                </c:pt>
                <c:pt idx="5">
                  <c:v>6115</c:v>
                </c:pt>
                <c:pt idx="6">
                  <c:v>6225.5</c:v>
                </c:pt>
                <c:pt idx="7">
                  <c:v>6225.5</c:v>
                </c:pt>
                <c:pt idx="8">
                  <c:v>6346</c:v>
                </c:pt>
                <c:pt idx="9">
                  <c:v>6346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44-43A2-B686-50371105D25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1.4E-3</c:v>
                  </c:pt>
                  <c:pt idx="7">
                    <c:v>8.9999999999999998E-4</c:v>
                  </c:pt>
                  <c:pt idx="8">
                    <c:v>5.0000000000000001E-4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1.4E-3</c:v>
                  </c:pt>
                  <c:pt idx="7">
                    <c:v>8.9999999999999998E-4</c:v>
                  </c:pt>
                  <c:pt idx="8">
                    <c:v>5.0000000000000001E-4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5792</c:v>
                </c:pt>
                <c:pt idx="2">
                  <c:v>5794</c:v>
                </c:pt>
                <c:pt idx="3">
                  <c:v>5909</c:v>
                </c:pt>
                <c:pt idx="4">
                  <c:v>6113.5</c:v>
                </c:pt>
                <c:pt idx="5">
                  <c:v>6115</c:v>
                </c:pt>
                <c:pt idx="6">
                  <c:v>6225.5</c:v>
                </c:pt>
                <c:pt idx="7">
                  <c:v>6225.5</c:v>
                </c:pt>
                <c:pt idx="8">
                  <c:v>6346</c:v>
                </c:pt>
                <c:pt idx="9">
                  <c:v>6346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44-43A2-B686-50371105D25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1.4E-3</c:v>
                  </c:pt>
                  <c:pt idx="7">
                    <c:v>8.9999999999999998E-4</c:v>
                  </c:pt>
                  <c:pt idx="8">
                    <c:v>5.0000000000000001E-4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1.4E-3</c:v>
                  </c:pt>
                  <c:pt idx="7">
                    <c:v>8.9999999999999998E-4</c:v>
                  </c:pt>
                  <c:pt idx="8">
                    <c:v>5.0000000000000001E-4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5792</c:v>
                </c:pt>
                <c:pt idx="2">
                  <c:v>5794</c:v>
                </c:pt>
                <c:pt idx="3">
                  <c:v>5909</c:v>
                </c:pt>
                <c:pt idx="4">
                  <c:v>6113.5</c:v>
                </c:pt>
                <c:pt idx="5">
                  <c:v>6115</c:v>
                </c:pt>
                <c:pt idx="6">
                  <c:v>6225.5</c:v>
                </c:pt>
                <c:pt idx="7">
                  <c:v>6225.5</c:v>
                </c:pt>
                <c:pt idx="8">
                  <c:v>6346</c:v>
                </c:pt>
                <c:pt idx="9">
                  <c:v>6346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44-43A2-B686-50371105D25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1.4E-3</c:v>
                  </c:pt>
                  <c:pt idx="7">
                    <c:v>8.9999999999999998E-4</c:v>
                  </c:pt>
                  <c:pt idx="8">
                    <c:v>5.0000000000000001E-4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1.4E-3</c:v>
                  </c:pt>
                  <c:pt idx="7">
                    <c:v>8.9999999999999998E-4</c:v>
                  </c:pt>
                  <c:pt idx="8">
                    <c:v>5.0000000000000001E-4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5792</c:v>
                </c:pt>
                <c:pt idx="2">
                  <c:v>5794</c:v>
                </c:pt>
                <c:pt idx="3">
                  <c:v>5909</c:v>
                </c:pt>
                <c:pt idx="4">
                  <c:v>6113.5</c:v>
                </c:pt>
                <c:pt idx="5">
                  <c:v>6115</c:v>
                </c:pt>
                <c:pt idx="6">
                  <c:v>6225.5</c:v>
                </c:pt>
                <c:pt idx="7">
                  <c:v>6225.5</c:v>
                </c:pt>
                <c:pt idx="8">
                  <c:v>6346</c:v>
                </c:pt>
                <c:pt idx="9">
                  <c:v>6346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44-43A2-B686-50371105D25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5792</c:v>
                </c:pt>
                <c:pt idx="2">
                  <c:v>5794</c:v>
                </c:pt>
                <c:pt idx="3">
                  <c:v>5909</c:v>
                </c:pt>
                <c:pt idx="4">
                  <c:v>6113.5</c:v>
                </c:pt>
                <c:pt idx="5">
                  <c:v>6115</c:v>
                </c:pt>
                <c:pt idx="6">
                  <c:v>6225.5</c:v>
                </c:pt>
                <c:pt idx="7">
                  <c:v>6225.5</c:v>
                </c:pt>
                <c:pt idx="8">
                  <c:v>6346</c:v>
                </c:pt>
                <c:pt idx="9">
                  <c:v>6346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-0.12466010581732478</c:v>
                </c:pt>
                <c:pt idx="1">
                  <c:v>-0.19256226257697284</c:v>
                </c:pt>
                <c:pt idx="2">
                  <c:v>-0.19258570945430697</c:v>
                </c:pt>
                <c:pt idx="3">
                  <c:v>-0.19393390490101961</c:v>
                </c:pt>
                <c:pt idx="4">
                  <c:v>-0.19633134810843467</c:v>
                </c:pt>
                <c:pt idx="5">
                  <c:v>-0.19634893326643527</c:v>
                </c:pt>
                <c:pt idx="6">
                  <c:v>-0.19764437323914608</c:v>
                </c:pt>
                <c:pt idx="7">
                  <c:v>-0.19764437323914608</c:v>
                </c:pt>
                <c:pt idx="8">
                  <c:v>-0.19905704759852758</c:v>
                </c:pt>
                <c:pt idx="9">
                  <c:v>-0.19905704759852758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44-43A2-B686-50371105D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185280"/>
        <c:axId val="1"/>
      </c:scatterChart>
      <c:valAx>
        <c:axId val="749185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185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07518796992482"/>
          <c:y val="0.92375366568914952"/>
          <c:w val="0.6781954887218044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5F8B5C-FDFE-CAB3-DEA9-23B2C17D4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t="s">
        <v>38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34714.330999999998</v>
      </c>
      <c r="D4" s="9">
        <v>3.39303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34714.330999999998</v>
      </c>
    </row>
    <row r="8" spans="1:7" x14ac:dyDescent="0.2">
      <c r="A8" t="s">
        <v>3</v>
      </c>
      <c r="C8">
        <f>+D4</f>
        <v>3.39303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-0.12466010581732478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-1.1723438667066309E-5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42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60357.66781608796</v>
      </c>
    </row>
    <row r="15" spans="1:7" x14ac:dyDescent="0.2">
      <c r="A15" s="14" t="s">
        <v>18</v>
      </c>
      <c r="B15" s="12"/>
      <c r="C15" s="15">
        <f ca="1">(C7+C11)+(C8+C12)*INT(MAX(F21:F3533))</f>
        <v>56246.300322952404</v>
      </c>
      <c r="D15" s="16" t="s">
        <v>43</v>
      </c>
      <c r="E15" s="17">
        <f ca="1">ROUND(2*(E14-$C$7)/$C$8,0)/2+E13</f>
        <v>7558.5</v>
      </c>
    </row>
    <row r="16" spans="1:7" x14ac:dyDescent="0.2">
      <c r="A16" s="18" t="s">
        <v>4</v>
      </c>
      <c r="B16" s="12"/>
      <c r="C16" s="19">
        <f ca="1">+C8+C12</f>
        <v>3.393018276561333</v>
      </c>
      <c r="D16" s="16" t="s">
        <v>33</v>
      </c>
      <c r="E16" s="26">
        <f ca="1">ROUND(2*(E14-$C$15)/$C$16,0)/2+E13</f>
        <v>1212.5</v>
      </c>
    </row>
    <row r="17" spans="1:17" ht="13.5" thickBot="1" x14ac:dyDescent="0.25">
      <c r="A17" s="16" t="s">
        <v>29</v>
      </c>
      <c r="B17" s="12"/>
      <c r="C17" s="12">
        <f>COUNT(C21:C2191)</f>
        <v>10</v>
      </c>
      <c r="D17" s="16" t="s">
        <v>34</v>
      </c>
      <c r="E17" s="20">
        <f ca="1">+$C$15+$C$16*E16-15018.5-$C$9/24</f>
        <v>45342.230816616357</v>
      </c>
    </row>
    <row r="18" spans="1:17" ht="14.25" thickTop="1" thickBot="1" x14ac:dyDescent="0.25">
      <c r="A18" s="18" t="s">
        <v>5</v>
      </c>
      <c r="B18" s="12"/>
      <c r="C18" s="21">
        <f ca="1">+C15</f>
        <v>56246.300322952404</v>
      </c>
      <c r="D18" s="22">
        <f ca="1">+C16</f>
        <v>3.393018276561333</v>
      </c>
      <c r="E18" s="23" t="s">
        <v>35</v>
      </c>
    </row>
    <row r="19" spans="1:17" ht="13.5" thickTop="1" x14ac:dyDescent="0.2">
      <c r="A19" s="27" t="s">
        <v>36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41</v>
      </c>
      <c r="J20" s="7" t="s">
        <v>47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34714.330999999998</v>
      </c>
      <c r="D21" s="10" t="s">
        <v>14</v>
      </c>
      <c r="E21">
        <f t="shared" ref="E21:E30" si="0">+(C21-C$7)/C$8</f>
        <v>0</v>
      </c>
      <c r="F21">
        <f t="shared" ref="F21:F30" si="1">ROUND(2*E21,0)/2</f>
        <v>0</v>
      </c>
      <c r="G21">
        <f t="shared" ref="G21:G30" si="2">+C21-(C$7+F21*C$8)</f>
        <v>0</v>
      </c>
      <c r="H21">
        <f>+G21</f>
        <v>0</v>
      </c>
      <c r="O21">
        <f t="shared" ref="O21:O30" ca="1" si="3">+C$11+C$12*$F21</f>
        <v>-0.12466010581732478</v>
      </c>
      <c r="Q21" s="2">
        <f t="shared" ref="Q21:Q30" si="4">+C21-15018.5</f>
        <v>19695.830999999998</v>
      </c>
    </row>
    <row r="22" spans="1:17" x14ac:dyDescent="0.2">
      <c r="A22" s="32" t="s">
        <v>39</v>
      </c>
      <c r="B22" s="33" t="s">
        <v>40</v>
      </c>
      <c r="C22" s="34">
        <v>54366.571329999999</v>
      </c>
      <c r="D22" s="34">
        <v>4.0000000000000002E-4</v>
      </c>
      <c r="E22">
        <f t="shared" si="0"/>
        <v>5791.9441708443492</v>
      </c>
      <c r="F22">
        <f t="shared" si="1"/>
        <v>5792</v>
      </c>
      <c r="G22">
        <f t="shared" si="2"/>
        <v>-0.18942999999853782</v>
      </c>
      <c r="I22">
        <f t="shared" ref="I22:I30" si="5">+G22</f>
        <v>-0.18942999999853782</v>
      </c>
      <c r="O22">
        <f t="shared" ca="1" si="3"/>
        <v>-0.19256226257697284</v>
      </c>
      <c r="Q22" s="2">
        <f t="shared" si="4"/>
        <v>39348.071329999999</v>
      </c>
    </row>
    <row r="23" spans="1:17" x14ac:dyDescent="0.2">
      <c r="A23" s="32" t="s">
        <v>39</v>
      </c>
      <c r="B23" s="33" t="s">
        <v>40</v>
      </c>
      <c r="C23" s="34">
        <v>54373.353999999999</v>
      </c>
      <c r="D23" s="34">
        <v>5.9999999999999995E-4</v>
      </c>
      <c r="E23">
        <f t="shared" si="0"/>
        <v>5793.9431717373564</v>
      </c>
      <c r="F23">
        <f t="shared" si="1"/>
        <v>5794</v>
      </c>
      <c r="G23">
        <f t="shared" si="2"/>
        <v>-0.19282000000384869</v>
      </c>
      <c r="I23">
        <f t="shared" si="5"/>
        <v>-0.19282000000384869</v>
      </c>
      <c r="O23">
        <f t="shared" ca="1" si="3"/>
        <v>-0.19258570945430697</v>
      </c>
      <c r="Q23" s="2">
        <f t="shared" si="4"/>
        <v>39354.853999999999</v>
      </c>
    </row>
    <row r="24" spans="1:17" x14ac:dyDescent="0.2">
      <c r="A24" s="32" t="s">
        <v>39</v>
      </c>
      <c r="B24" s="33" t="s">
        <v>40</v>
      </c>
      <c r="C24" s="34">
        <v>54763.545420000002</v>
      </c>
      <c r="D24" s="34">
        <v>4.0000000000000002E-4</v>
      </c>
      <c r="E24">
        <f t="shared" si="0"/>
        <v>5908.9410998429148</v>
      </c>
      <c r="F24">
        <f t="shared" si="1"/>
        <v>5909</v>
      </c>
      <c r="G24">
        <f t="shared" si="2"/>
        <v>-0.19984999999724096</v>
      </c>
      <c r="I24">
        <f t="shared" si="5"/>
        <v>-0.19984999999724096</v>
      </c>
      <c r="O24">
        <f t="shared" ca="1" si="3"/>
        <v>-0.19393390490101961</v>
      </c>
      <c r="Q24" s="2">
        <f t="shared" si="4"/>
        <v>39745.045420000002</v>
      </c>
    </row>
    <row r="25" spans="1:17" x14ac:dyDescent="0.2">
      <c r="A25" s="32" t="s">
        <v>44</v>
      </c>
      <c r="B25" s="33" t="s">
        <v>45</v>
      </c>
      <c r="C25" s="34">
        <v>55457.423620000001</v>
      </c>
      <c r="D25" s="34">
        <v>8.0000000000000004E-4</v>
      </c>
      <c r="E25">
        <f t="shared" si="0"/>
        <v>6113.4421505262271</v>
      </c>
      <c r="F25">
        <f t="shared" si="1"/>
        <v>6113.5</v>
      </c>
      <c r="G25">
        <f t="shared" si="2"/>
        <v>-0.19628499999816995</v>
      </c>
      <c r="I25">
        <f t="shared" si="5"/>
        <v>-0.19628499999816995</v>
      </c>
      <c r="O25">
        <f t="shared" ca="1" si="3"/>
        <v>-0.19633134810843467</v>
      </c>
      <c r="Q25" s="2">
        <f t="shared" si="4"/>
        <v>40438.923620000001</v>
      </c>
    </row>
    <row r="26" spans="1:17" x14ac:dyDescent="0.2">
      <c r="A26" s="32" t="s">
        <v>44</v>
      </c>
      <c r="B26" s="33" t="s">
        <v>40</v>
      </c>
      <c r="C26" s="34">
        <v>55462.503199999999</v>
      </c>
      <c r="D26" s="34">
        <v>6.9999999999999999E-4</v>
      </c>
      <c r="E26">
        <f t="shared" si="0"/>
        <v>6114.9392136232218</v>
      </c>
      <c r="F26">
        <f t="shared" si="1"/>
        <v>6115</v>
      </c>
      <c r="G26">
        <f t="shared" si="2"/>
        <v>-0.20624999999563443</v>
      </c>
      <c r="I26">
        <f t="shared" si="5"/>
        <v>-0.20624999999563443</v>
      </c>
      <c r="O26">
        <f t="shared" ca="1" si="3"/>
        <v>-0.19634893326643527</v>
      </c>
      <c r="Q26" s="2">
        <f t="shared" si="4"/>
        <v>40444.003199999999</v>
      </c>
    </row>
    <row r="27" spans="1:17" x14ac:dyDescent="0.2">
      <c r="A27" s="29" t="s">
        <v>46</v>
      </c>
      <c r="B27" s="30" t="s">
        <v>45</v>
      </c>
      <c r="C27" s="31">
        <v>55837.454949999999</v>
      </c>
      <c r="D27" s="31">
        <v>1.4E-3</v>
      </c>
      <c r="E27">
        <f t="shared" si="0"/>
        <v>6225.445678346493</v>
      </c>
      <c r="F27">
        <f t="shared" si="1"/>
        <v>6225.5</v>
      </c>
      <c r="G27">
        <f t="shared" si="2"/>
        <v>-0.18431499999860534</v>
      </c>
      <c r="I27">
        <f t="shared" si="5"/>
        <v>-0.18431499999860534</v>
      </c>
      <c r="O27">
        <f t="shared" ca="1" si="3"/>
        <v>-0.19764437323914608</v>
      </c>
      <c r="Q27" s="2">
        <f t="shared" si="4"/>
        <v>40818.954949999999</v>
      </c>
    </row>
    <row r="28" spans="1:17" x14ac:dyDescent="0.2">
      <c r="A28" s="29" t="s">
        <v>46</v>
      </c>
      <c r="B28" s="30" t="s">
        <v>45</v>
      </c>
      <c r="C28" s="31">
        <v>55837.455309999998</v>
      </c>
      <c r="D28" s="31">
        <v>8.9999999999999998E-4</v>
      </c>
      <c r="E28">
        <f t="shared" si="0"/>
        <v>6225.4457844463504</v>
      </c>
      <c r="F28">
        <f t="shared" si="1"/>
        <v>6225.5</v>
      </c>
      <c r="G28">
        <f t="shared" si="2"/>
        <v>-0.18395500000042375</v>
      </c>
      <c r="I28">
        <f t="shared" si="5"/>
        <v>-0.18395500000042375</v>
      </c>
      <c r="O28">
        <f t="shared" ca="1" si="3"/>
        <v>-0.19764437323914608</v>
      </c>
      <c r="Q28" s="2">
        <f t="shared" si="4"/>
        <v>40818.955309999998</v>
      </c>
    </row>
    <row r="29" spans="1:17" x14ac:dyDescent="0.2">
      <c r="A29" s="29" t="s">
        <v>46</v>
      </c>
      <c r="B29" s="30" t="s">
        <v>40</v>
      </c>
      <c r="C29" s="31">
        <v>56246.291019999997</v>
      </c>
      <c r="D29" s="31">
        <v>5.0000000000000001E-4</v>
      </c>
      <c r="E29">
        <f t="shared" si="0"/>
        <v>6345.9385917601667</v>
      </c>
      <c r="F29">
        <f t="shared" si="1"/>
        <v>6346</v>
      </c>
      <c r="G29">
        <f t="shared" si="2"/>
        <v>-0.20835999999690102</v>
      </c>
      <c r="I29">
        <f t="shared" si="5"/>
        <v>-0.20835999999690102</v>
      </c>
      <c r="O29">
        <f t="shared" ca="1" si="3"/>
        <v>-0.19905704759852758</v>
      </c>
      <c r="Q29" s="2">
        <f t="shared" si="4"/>
        <v>41227.791019999997</v>
      </c>
    </row>
    <row r="30" spans="1:17" x14ac:dyDescent="0.2">
      <c r="A30" s="29" t="s">
        <v>46</v>
      </c>
      <c r="B30" s="30" t="s">
        <v>40</v>
      </c>
      <c r="C30" s="31">
        <v>56246.295480000001</v>
      </c>
      <c r="D30" s="31">
        <v>5.0000000000000001E-4</v>
      </c>
      <c r="E30">
        <f t="shared" si="0"/>
        <v>6345.9399062195153</v>
      </c>
      <c r="F30">
        <f t="shared" si="1"/>
        <v>6346</v>
      </c>
      <c r="G30">
        <f t="shared" si="2"/>
        <v>-0.20389999999315478</v>
      </c>
      <c r="I30">
        <f t="shared" si="5"/>
        <v>-0.20389999999315478</v>
      </c>
      <c r="O30">
        <f t="shared" ca="1" si="3"/>
        <v>-0.19905704759852758</v>
      </c>
      <c r="Q30" s="2">
        <f t="shared" si="4"/>
        <v>41227.795480000001</v>
      </c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2024-02-17T03:01:39Z</dcterms:modified>
</cp:coreProperties>
</file>