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9DC1D3E-D6F8-4F02-865D-9C22729A5E0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 s="1"/>
  <c r="I26" i="1" s="1"/>
  <c r="Q26" i="1"/>
  <c r="Q25" i="1"/>
  <c r="E25" i="1"/>
  <c r="F25" i="1"/>
  <c r="G25" i="1" s="1"/>
  <c r="I25" i="1" s="1"/>
  <c r="G11" i="1"/>
  <c r="F11" i="1"/>
  <c r="E24" i="1"/>
  <c r="F24" i="1" s="1"/>
  <c r="G24" i="1" s="1"/>
  <c r="I24" i="1" s="1"/>
  <c r="Q24" i="1"/>
  <c r="E14" i="1"/>
  <c r="E15" i="1" s="1"/>
  <c r="C17" i="1"/>
  <c r="E23" i="1"/>
  <c r="F23" i="1" s="1"/>
  <c r="G23" i="1" s="1"/>
  <c r="I23" i="1" s="1"/>
  <c r="Q23" i="1"/>
  <c r="E21" i="1"/>
  <c r="F21" i="1"/>
  <c r="G21" i="1"/>
  <c r="H21" i="1"/>
  <c r="E22" i="1"/>
  <c r="F22" i="1" s="1"/>
  <c r="G22" i="1" s="1"/>
  <c r="I22" i="1" s="1"/>
  <c r="Q21" i="1"/>
  <c r="Q22" i="1"/>
  <c r="C11" i="1"/>
  <c r="C12" i="1" l="1"/>
  <c r="C16" i="1" l="1"/>
  <c r="D18" i="1" s="1"/>
  <c r="O24" i="1"/>
  <c r="O25" i="1"/>
  <c r="O26" i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<sst xmlns="http://schemas.openxmlformats.org/spreadsheetml/2006/main" count="58" uniqueCount="53">
  <si>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</si>
  <si>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</si>
  <si>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</si>
  <si>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</si>
  <si>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</si>
  <si>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</si>
  <si>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</si>
  <si>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</si>
  <si>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</si>
  <si>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</si>
  <si>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</si>
  <si>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</si>
  <si>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</si>
  <si>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</si>
  <si>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</si>
  <si>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</si>
  <si>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</si>
  <si>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</si>
  <si>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</si>
  <si>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</si>
  <si>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</si>
  <si>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</si>
  <si>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</si>
  <si>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</si>
  <si>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</si>
  <si>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</si>
  <si>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</si>
  <si>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</si>
  <si>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</si>
  <si>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</si>
  <si>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</si>
  <si>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</si>
  <si>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</si>
  <si>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</si>
  <si>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</si>
  <si>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</si>
  <si>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</si>
  <si>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V0517 Ori / GSC 0718-0147 </t>
  </si>
  <si>
    <t>EA</t>
  </si>
  <si>
    <t>not avail.</t>
  </si>
  <si>
    <t>IBVS 5871</t>
  </si>
  <si>
    <t>I</t>
  </si>
  <si>
    <t>IBVS 5674</t>
  </si>
  <si>
    <t>VSX</t>
  </si>
  <si>
    <t>IBVS 5920</t>
  </si>
  <si>
    <t>Add cycle</t>
  </si>
  <si>
    <t>Old Cycle</t>
  </si>
  <si>
    <t>OEJV 0137</t>
  </si>
  <si>
    <t>IBVS 5992</t>
  </si>
  <si>
    <t>RHN 2016</t>
  </si>
  <si>
    <t>CCD</t>
  </si>
  <si>
    <t>S3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</si>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</sst>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V0517 Ori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2274</c:v>
                </c:pt>
                <c:pt idx="2">
                  <c:v>2521</c:v>
                </c:pt>
                <c:pt idx="3">
                  <c:v>2587</c:v>
                </c:pt>
                <c:pt idx="4">
                  <c:v>2830</c:v>
                </c:pt>
                <c:pt idx="5">
                  <c:v>4363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A6-4B8F-9339-E82DC44890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2274</c:v>
                </c:pt>
                <c:pt idx="2">
                  <c:v>2521</c:v>
                </c:pt>
                <c:pt idx="3">
                  <c:v>2587</c:v>
                </c:pt>
                <c:pt idx="4">
                  <c:v>2830</c:v>
                </c:pt>
                <c:pt idx="5">
                  <c:v>4363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7.7999997301958501E-5</c:v>
                </c:pt>
                <c:pt idx="2">
                  <c:v>1.5370000037364662E-3</c:v>
                </c:pt>
                <c:pt idx="3">
                  <c:v>-1.0000003385357559E-6</c:v>
                </c:pt>
                <c:pt idx="4">
                  <c:v>-2.6900000011664815E-3</c:v>
                </c:pt>
                <c:pt idx="5">
                  <c:v>-1.3030257097852882E-2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A6-4B8F-9339-E82DC44890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2274</c:v>
                </c:pt>
                <c:pt idx="2">
                  <c:v>2521</c:v>
                </c:pt>
                <c:pt idx="3">
                  <c:v>2587</c:v>
                </c:pt>
                <c:pt idx="4">
                  <c:v>2830</c:v>
                </c:pt>
                <c:pt idx="5">
                  <c:v>4363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A6-4B8F-9339-E82DC44890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2274</c:v>
                </c:pt>
                <c:pt idx="2">
                  <c:v>2521</c:v>
                </c:pt>
                <c:pt idx="3">
                  <c:v>2587</c:v>
                </c:pt>
                <c:pt idx="4">
                  <c:v>2830</c:v>
                </c:pt>
                <c:pt idx="5">
                  <c:v>4363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A6-4B8F-9339-E82DC44890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2274</c:v>
                </c:pt>
                <c:pt idx="2">
                  <c:v>2521</c:v>
                </c:pt>
                <c:pt idx="3">
                  <c:v>2587</c:v>
                </c:pt>
                <c:pt idx="4">
                  <c:v>2830</c:v>
                </c:pt>
                <c:pt idx="5">
                  <c:v>4363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A6-4B8F-9339-E82DC44890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2274</c:v>
                </c:pt>
                <c:pt idx="2">
                  <c:v>2521</c:v>
                </c:pt>
                <c:pt idx="3">
                  <c:v>2587</c:v>
                </c:pt>
                <c:pt idx="4">
                  <c:v>2830</c:v>
                </c:pt>
                <c:pt idx="5">
                  <c:v>4363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A6-4B8F-9339-E82DC44890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2274</c:v>
                </c:pt>
                <c:pt idx="2">
                  <c:v>2521</c:v>
                </c:pt>
                <c:pt idx="3">
                  <c:v>2587</c:v>
                </c:pt>
                <c:pt idx="4">
                  <c:v>2830</c:v>
                </c:pt>
                <c:pt idx="5">
                  <c:v>4363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A6-4B8F-9339-E82DC44890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2274</c:v>
                </c:pt>
                <c:pt idx="2">
                  <c:v>2521</c:v>
                </c:pt>
                <c:pt idx="3">
                  <c:v>2587</c:v>
                </c:pt>
                <c:pt idx="4">
                  <c:v>2830</c:v>
                </c:pt>
                <c:pt idx="5">
                  <c:v>4363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1.9506316118950592E-2</c:v>
                </c:pt>
                <c:pt idx="1">
                  <c:v>2.460185556116861E-3</c:v>
                </c:pt>
                <c:pt idx="2">
                  <c:v>6.0864894704916808E-4</c:v>
                </c:pt>
                <c:pt idx="3">
                  <c:v>1.1390637134687034E-4</c:v>
                </c:pt>
                <c:pt idx="4">
                  <c:v>-1.7076458391934099E-3</c:v>
                </c:pt>
                <c:pt idx="5">
                  <c:v>-1.3199166574824065E-2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A6-4B8F-9339-E82DC4489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93640"/>
        <c:axId val="1"/>
      </c:scatterChart>
      <c:valAx>
        <c:axId val="721393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93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75366568914952"/>
          <c:w val="0.685714285714285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5A5B7D-F123-B64C-2F2F-D61ACED5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s="7" customFormat="1" ht="12.95" customHeight="1" x14ac:dyDescent="0.2">
      <c r="A2" s="7" t="s">
        <v>23</v>
      </c>
      <c r="B2" s="7" t="s">
        <v>38</v>
      </c>
      <c r="C2" s="8"/>
      <c r="D2" s="8"/>
    </row>
    <row r="3" spans="1:7" s="7" customFormat="1" ht="12.95" customHeight="1" thickBot="1" x14ac:dyDescent="0.25"/>
    <row r="4" spans="1:7" s="7" customFormat="1" ht="12.95" customHeight="1" thickTop="1" thickBot="1" x14ac:dyDescent="0.25">
      <c r="A4" s="9" t="s">
        <v>0</v>
      </c>
      <c r="C4" s="10" t="s">
        <v>39</v>
      </c>
      <c r="D4" s="11" t="s">
        <v>39</v>
      </c>
    </row>
    <row r="5" spans="1:7" s="7" customFormat="1" ht="12.95" customHeight="1" x14ac:dyDescent="0.2"/>
    <row r="6" spans="1:7" s="7" customFormat="1" ht="12.95" customHeight="1" x14ac:dyDescent="0.2">
      <c r="A6" s="9" t="s">
        <v>1</v>
      </c>
    </row>
    <row r="7" spans="1:7" s="7" customFormat="1" ht="12.95" customHeight="1" x14ac:dyDescent="0.2">
      <c r="A7" s="7" t="s">
        <v>2</v>
      </c>
      <c r="C7" s="7">
        <v>51565.843000000001</v>
      </c>
      <c r="D7" s="12" t="s">
        <v>40</v>
      </c>
    </row>
    <row r="8" spans="1:7" s="7" customFormat="1" ht="12.95" customHeight="1" x14ac:dyDescent="0.2">
      <c r="A8" s="7" t="s">
        <v>3</v>
      </c>
      <c r="C8" s="7">
        <v>1.416903</v>
      </c>
      <c r="D8" s="12" t="s">
        <v>43</v>
      </c>
    </row>
    <row r="9" spans="1:7" s="7" customFormat="1" ht="12.95" customHeight="1" x14ac:dyDescent="0.2">
      <c r="A9" s="13" t="s">
        <v>30</v>
      </c>
      <c r="C9" s="14">
        <v>-9.5</v>
      </c>
      <c r="D9" s="7" t="s">
        <v>31</v>
      </c>
    </row>
    <row r="10" spans="1:7" s="7" customFormat="1" ht="12.95" customHeight="1" thickBot="1" x14ac:dyDescent="0.25">
      <c r="C10" s="15" t="s">
        <v>19</v>
      </c>
      <c r="D10" s="15" t="s">
        <v>20</v>
      </c>
    </row>
    <row r="11" spans="1:7" s="7" customFormat="1" ht="12.95" customHeight="1" x14ac:dyDescent="0.2">
      <c r="A11" s="7" t="s">
        <v>15</v>
      </c>
      <c r="C11" s="16">
        <f ca="1">INTERCEPT(INDIRECT($G$11):G992,INDIRECT($F$11):F992)</f>
        <v>1.9506316118950592E-2</v>
      </c>
      <c r="D11" s="8"/>
      <c r="F11" s="17" t="str">
        <f>"F"&amp;E19</f>
        <v>F23</v>
      </c>
      <c r="G11" s="16" t="str">
        <f>"G"&amp;E19</f>
        <v>G23</v>
      </c>
    </row>
    <row r="12" spans="1:7" s="7" customFormat="1" ht="12.95" customHeight="1" x14ac:dyDescent="0.2">
      <c r="A12" s="7" t="s">
        <v>16</v>
      </c>
      <c r="C12" s="16">
        <f ca="1">SLOPE(INDIRECT($G$11):G992,INDIRECT($F$11):F992)</f>
        <v>-7.4960996318530038E-6</v>
      </c>
      <c r="D12" s="8"/>
    </row>
    <row r="13" spans="1:7" s="7" customFormat="1" ht="12.95" customHeight="1" x14ac:dyDescent="0.2">
      <c r="A13" s="7" t="s">
        <v>18</v>
      </c>
      <c r="C13" s="8" t="s">
        <v>13</v>
      </c>
      <c r="D13" s="12" t="s">
        <v>45</v>
      </c>
      <c r="E13" s="14">
        <v>1</v>
      </c>
    </row>
    <row r="14" spans="1:7" s="7" customFormat="1" ht="12.95" customHeight="1" x14ac:dyDescent="0.2">
      <c r="D14" s="12" t="s">
        <v>32</v>
      </c>
      <c r="E14" s="18">
        <f ca="1">NOW()+15018.5+$C$9/24</f>
        <v>60368.832452662034</v>
      </c>
    </row>
    <row r="15" spans="1:7" s="7" customFormat="1" ht="12.95" customHeight="1" x14ac:dyDescent="0.2">
      <c r="A15" s="19" t="s">
        <v>17</v>
      </c>
      <c r="C15" s="20">
        <f ca="1">(C7+C11)+(C8+C12)*INT(MAX(F21:F3533))</f>
        <v>57747.777589833422</v>
      </c>
      <c r="D15" s="12" t="s">
        <v>46</v>
      </c>
      <c r="E15" s="18">
        <f ca="1">ROUND(2*(E14-$C$7)/$C$8,0)/2+E13</f>
        <v>6214</v>
      </c>
    </row>
    <row r="16" spans="1:7" s="7" customFormat="1" ht="12.95" customHeight="1" x14ac:dyDescent="0.2">
      <c r="A16" s="9" t="s">
        <v>4</v>
      </c>
      <c r="C16" s="21">
        <f ca="1">+C8+C12</f>
        <v>1.4168955039003681</v>
      </c>
      <c r="D16" s="12" t="s">
        <v>33</v>
      </c>
      <c r="E16" s="16">
        <f ca="1">ROUND(2*(E14-$C$15)/$C$16,0)/2+E13</f>
        <v>1851</v>
      </c>
    </row>
    <row r="17" spans="1:23" s="7" customFormat="1" ht="12.95" customHeight="1" thickBot="1" x14ac:dyDescent="0.25">
      <c r="A17" s="12" t="s">
        <v>29</v>
      </c>
      <c r="C17" s="7">
        <f>COUNT(C21:C2191)</f>
        <v>6</v>
      </c>
      <c r="D17" s="12" t="s">
        <v>34</v>
      </c>
      <c r="E17" s="22">
        <f ca="1">+$C$15+$C$16*E16-15018.5-$C$9/24</f>
        <v>45352.347000886337</v>
      </c>
    </row>
    <row r="18" spans="1:23" s="7" customFormat="1" ht="12.95" customHeight="1" thickTop="1" thickBot="1" x14ac:dyDescent="0.25">
      <c r="A18" s="9" t="s">
        <v>5</v>
      </c>
      <c r="C18" s="23">
        <f ca="1">+C15</f>
        <v>57747.777589833422</v>
      </c>
      <c r="D18" s="24">
        <f ca="1">+C16</f>
        <v>1.4168955039003681</v>
      </c>
      <c r="E18" s="25" t="s">
        <v>35</v>
      </c>
    </row>
    <row r="19" spans="1:23" s="7" customFormat="1" ht="12.95" customHeight="1" thickTop="1" x14ac:dyDescent="0.2">
      <c r="A19" s="26" t="s">
        <v>36</v>
      </c>
      <c r="E19" s="27">
        <v>23</v>
      </c>
    </row>
    <row r="20" spans="1:23" s="7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8" t="s">
        <v>28</v>
      </c>
      <c r="I20" s="28" t="s">
        <v>50</v>
      </c>
      <c r="J20" s="28" t="s">
        <v>51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5" t="s">
        <v>14</v>
      </c>
    </row>
    <row r="21" spans="1:23" s="7" customFormat="1" ht="12.95" customHeight="1" x14ac:dyDescent="0.2">
      <c r="A21" s="7" t="s">
        <v>42</v>
      </c>
      <c r="C21" s="30">
        <v>51565.843000000001</v>
      </c>
      <c r="D21" s="30"/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H21" s="7">
        <f>+G21</f>
        <v>0</v>
      </c>
      <c r="O21" s="7">
        <f t="shared" ref="O21:O26" ca="1" si="3">+C$11+C$12*$F21</f>
        <v>1.9506316118950592E-2</v>
      </c>
      <c r="Q21" s="31">
        <f t="shared" ref="Q21:Q26" si="4">+C21-15018.5</f>
        <v>36547.343000000001</v>
      </c>
    </row>
    <row r="22" spans="1:23" s="7" customFormat="1" ht="12.95" customHeight="1" x14ac:dyDescent="0.2">
      <c r="A22" s="3" t="s">
        <v>40</v>
      </c>
      <c r="B22" s="4" t="s">
        <v>41</v>
      </c>
      <c r="C22" s="3">
        <v>54787.880499999999</v>
      </c>
      <c r="D22" s="3">
        <v>5.0000000000000001E-4</v>
      </c>
      <c r="E22" s="7">
        <f t="shared" si="0"/>
        <v>2274.0000550496388</v>
      </c>
      <c r="F22" s="7">
        <f t="shared" si="1"/>
        <v>2274</v>
      </c>
      <c r="G22" s="7">
        <f t="shared" si="2"/>
        <v>7.7999997301958501E-5</v>
      </c>
      <c r="I22" s="7">
        <f>+G22</f>
        <v>7.7999997301958501E-5</v>
      </c>
      <c r="O22" s="7">
        <f t="shared" ca="1" si="3"/>
        <v>2.460185556116861E-3</v>
      </c>
      <c r="Q22" s="31">
        <f t="shared" si="4"/>
        <v>39769.380499999999</v>
      </c>
    </row>
    <row r="23" spans="1:23" s="7" customFormat="1" ht="12.95" customHeight="1" x14ac:dyDescent="0.2">
      <c r="A23" s="3" t="s">
        <v>44</v>
      </c>
      <c r="B23" s="4" t="s">
        <v>41</v>
      </c>
      <c r="C23" s="3">
        <v>55137.857000000004</v>
      </c>
      <c r="D23" s="3">
        <v>2.9999999999999997E-4</v>
      </c>
      <c r="E23" s="7">
        <f t="shared" si="0"/>
        <v>2521.0010847602148</v>
      </c>
      <c r="F23" s="7">
        <f t="shared" si="1"/>
        <v>2521</v>
      </c>
      <c r="G23" s="7">
        <f t="shared" si="2"/>
        <v>1.5370000037364662E-3</v>
      </c>
      <c r="I23" s="7">
        <f>+G23</f>
        <v>1.5370000037364662E-3</v>
      </c>
      <c r="O23" s="7">
        <f t="shared" ca="1" si="3"/>
        <v>6.0864894704916808E-4</v>
      </c>
      <c r="Q23" s="31">
        <f t="shared" si="4"/>
        <v>40119.357000000004</v>
      </c>
    </row>
    <row r="24" spans="1:23" s="7" customFormat="1" ht="12.95" customHeight="1" x14ac:dyDescent="0.2">
      <c r="A24" s="32" t="s">
        <v>47</v>
      </c>
      <c r="B24" s="33" t="s">
        <v>41</v>
      </c>
      <c r="C24" s="34">
        <v>55231.371059999998</v>
      </c>
      <c r="D24" s="34">
        <v>2.9999999999999997E-4</v>
      </c>
      <c r="E24" s="7">
        <f t="shared" si="0"/>
        <v>2586.999999294233</v>
      </c>
      <c r="F24" s="7">
        <f t="shared" si="1"/>
        <v>2587</v>
      </c>
      <c r="G24" s="7">
        <f t="shared" si="2"/>
        <v>-1.0000003385357559E-6</v>
      </c>
      <c r="I24" s="7">
        <f>+G24</f>
        <v>-1.0000003385357559E-6</v>
      </c>
      <c r="O24" s="7">
        <f t="shared" ca="1" si="3"/>
        <v>1.1390637134687034E-4</v>
      </c>
      <c r="Q24" s="31">
        <f t="shared" si="4"/>
        <v>40212.871059999998</v>
      </c>
    </row>
    <row r="25" spans="1:23" s="7" customFormat="1" ht="12.95" customHeight="1" x14ac:dyDescent="0.2">
      <c r="A25" s="5" t="s">
        <v>48</v>
      </c>
      <c r="B25" s="6" t="s">
        <v>41</v>
      </c>
      <c r="C25" s="5">
        <v>55575.675799999997</v>
      </c>
      <c r="D25" s="5">
        <v>5.0000000000000001E-4</v>
      </c>
      <c r="E25" s="7">
        <f t="shared" si="0"/>
        <v>2829.9981014931836</v>
      </c>
      <c r="F25" s="7">
        <f t="shared" si="1"/>
        <v>2830</v>
      </c>
      <c r="G25" s="7">
        <f t="shared" si="2"/>
        <v>-2.6900000011664815E-3</v>
      </c>
      <c r="I25" s="7">
        <f>+G25</f>
        <v>-2.6900000011664815E-3</v>
      </c>
      <c r="O25" s="7">
        <f t="shared" ca="1" si="3"/>
        <v>-1.7076458391934099E-3</v>
      </c>
      <c r="Q25" s="31">
        <f t="shared" si="4"/>
        <v>40557.175799999997</v>
      </c>
    </row>
    <row r="26" spans="1:23" s="7" customFormat="1" ht="12.95" customHeight="1" x14ac:dyDescent="0.2">
      <c r="A26" s="9" t="s">
        <v>49</v>
      </c>
      <c r="C26" s="30">
        <v>57747.777758742901</v>
      </c>
      <c r="D26" s="30">
        <v>2E-3</v>
      </c>
      <c r="E26" s="7">
        <f t="shared" si="0"/>
        <v>4362.9908037056175</v>
      </c>
      <c r="F26" s="7">
        <f t="shared" si="1"/>
        <v>4363</v>
      </c>
      <c r="G26" s="7">
        <f t="shared" si="2"/>
        <v>-1.3030257097852882E-2</v>
      </c>
      <c r="I26" s="7">
        <f>+G26</f>
        <v>-1.3030257097852882E-2</v>
      </c>
      <c r="O26" s="7">
        <f t="shared" ca="1" si="3"/>
        <v>-1.3199166574824065E-2</v>
      </c>
      <c r="Q26" s="31">
        <f t="shared" si="4"/>
        <v>42729.277758742901</v>
      </c>
      <c r="W26" s="35" t="s">
        <v>52</v>
      </c>
    </row>
    <row r="27" spans="1:23" s="7" customFormat="1" ht="12.95" customHeight="1" x14ac:dyDescent="0.2">
      <c r="C27" s="30"/>
      <c r="D27" s="30"/>
      <c r="Q27" s="31"/>
    </row>
    <row r="28" spans="1:23" s="7" customFormat="1" ht="12.95" customHeight="1" x14ac:dyDescent="0.2">
      <c r="C28" s="30"/>
      <c r="D28" s="30"/>
      <c r="Q28" s="31"/>
    </row>
    <row r="29" spans="1:23" s="7" customFormat="1" ht="12.95" customHeight="1" x14ac:dyDescent="0.2">
      <c r="C29" s="30"/>
      <c r="D29" s="30"/>
      <c r="Q29" s="31"/>
    </row>
    <row r="30" spans="1:23" s="7" customFormat="1" ht="12.95" customHeight="1" x14ac:dyDescent="0.2">
      <c r="C30" s="30"/>
      <c r="D30" s="30"/>
      <c r="Q30" s="31"/>
    </row>
    <row r="31" spans="1:23" s="7" customFormat="1" ht="12.95" customHeight="1" x14ac:dyDescent="0.2">
      <c r="C31" s="30"/>
      <c r="D31" s="30"/>
      <c r="Q31" s="31"/>
    </row>
    <row r="32" spans="1:23" s="7" customFormat="1" ht="12.95" customHeight="1" x14ac:dyDescent="0.2">
      <c r="C32" s="30"/>
      <c r="D32" s="30"/>
      <c r="Q32" s="31"/>
    </row>
    <row r="33" spans="3:4" s="7" customFormat="1" ht="12.95" customHeight="1" x14ac:dyDescent="0.2">
      <c r="C33" s="30"/>
      <c r="D33" s="30"/>
    </row>
    <row r="34" spans="3:4" s="7" customFormat="1" ht="12.95" customHeight="1" x14ac:dyDescent="0.2">
      <c r="C34" s="30"/>
      <c r="D34" s="30"/>
    </row>
    <row r="35" spans="3:4" s="7" customFormat="1" ht="12.95" customHeight="1" x14ac:dyDescent="0.2">
      <c r="C35" s="30"/>
      <c r="D35" s="30"/>
    </row>
    <row r="36" spans="3:4" s="7" customFormat="1" ht="12.95" customHeight="1" x14ac:dyDescent="0.2">
      <c r="C36" s="30"/>
      <c r="D36" s="30"/>
    </row>
    <row r="37" spans="3:4" s="7" customFormat="1" ht="12.95" customHeight="1" x14ac:dyDescent="0.2">
      <c r="C37" s="30"/>
      <c r="D37" s="30"/>
    </row>
    <row r="38" spans="3:4" s="7" customFormat="1" ht="12.95" customHeight="1" x14ac:dyDescent="0.2">
      <c r="C38" s="30"/>
      <c r="D38" s="30"/>
    </row>
    <row r="39" spans="3:4" s="7" customFormat="1" ht="12.95" customHeight="1" x14ac:dyDescent="0.2">
      <c r="C39" s="30"/>
      <c r="D39" s="30"/>
    </row>
    <row r="40" spans="3:4" s="7" customFormat="1" ht="12.95" customHeight="1" x14ac:dyDescent="0.2">
      <c r="C40" s="30"/>
      <c r="D40" s="30"/>
    </row>
    <row r="41" spans="3:4" s="7" customFormat="1" ht="12.95" customHeight="1" x14ac:dyDescent="0.2">
      <c r="C41" s="30"/>
      <c r="D41" s="30"/>
    </row>
    <row r="42" spans="3:4" s="7" customFormat="1" ht="12.95" customHeight="1" x14ac:dyDescent="0.2">
      <c r="C42" s="30"/>
      <c r="D42" s="30"/>
    </row>
    <row r="43" spans="3:4" s="7" customFormat="1" ht="12.95" customHeight="1" x14ac:dyDescent="0.2">
      <c r="C43" s="30"/>
      <c r="D43" s="30"/>
    </row>
    <row r="44" spans="3:4" s="7" customFormat="1" ht="12.95" customHeight="1" x14ac:dyDescent="0.2">
      <c r="C44" s="30"/>
      <c r="D44" s="30"/>
    </row>
    <row r="45" spans="3:4" s="7" customFormat="1" ht="12.95" customHeight="1" x14ac:dyDescent="0.2">
      <c r="C45" s="30"/>
      <c r="D45" s="30"/>
    </row>
    <row r="46" spans="3:4" s="7" customFormat="1" ht="12.95" customHeight="1" x14ac:dyDescent="0.2">
      <c r="C46" s="30"/>
      <c r="D46" s="30"/>
    </row>
    <row r="47" spans="3:4" s="7" customFormat="1" ht="12.95" customHeight="1" x14ac:dyDescent="0.2">
      <c r="C47" s="30"/>
      <c r="D47" s="30"/>
    </row>
    <row r="48" spans="3:4" s="7" customFormat="1" ht="12.95" customHeight="1" x14ac:dyDescent="0.2">
      <c r="C48" s="30"/>
      <c r="D48" s="30"/>
    </row>
    <row r="49" spans="3:4" s="7" customFormat="1" ht="12.95" customHeight="1" x14ac:dyDescent="0.2">
      <c r="C49" s="30"/>
      <c r="D49" s="30"/>
    </row>
    <row r="50" spans="3:4" s="7" customFormat="1" ht="12.95" customHeight="1" x14ac:dyDescent="0.2">
      <c r="C50" s="30"/>
      <c r="D50" s="30"/>
    </row>
    <row r="51" spans="3:4" s="7" customFormat="1" ht="12.95" customHeight="1" x14ac:dyDescent="0.2">
      <c r="C51" s="30"/>
      <c r="D51" s="30"/>
    </row>
    <row r="52" spans="3:4" s="7" customFormat="1" ht="12.95" customHeight="1" x14ac:dyDescent="0.2">
      <c r="C52" s="30"/>
      <c r="D52" s="30"/>
    </row>
    <row r="53" spans="3:4" s="7" customFormat="1" ht="12.95" customHeight="1" x14ac:dyDescent="0.2">
      <c r="C53" s="30"/>
      <c r="D53" s="30"/>
    </row>
    <row r="54" spans="3:4" s="7" customFormat="1" ht="12.95" customHeight="1" x14ac:dyDescent="0.2">
      <c r="C54" s="30"/>
      <c r="D54" s="30"/>
    </row>
    <row r="55" spans="3:4" s="7" customFormat="1" ht="12.95" customHeight="1" x14ac:dyDescent="0.2">
      <c r="C55" s="30"/>
      <c r="D55" s="30"/>
    </row>
    <row r="56" spans="3:4" s="7" customFormat="1" ht="12.95" customHeight="1" x14ac:dyDescent="0.2">
      <c r="C56" s="30"/>
      <c r="D56" s="30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2024-02-28T06:58:43Z</dcterms:modified>
</cp:coreProperties>
</file>