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CB9EA0C-6F2C-45FA-A4A6-69FDDB76CCF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2" i="1" l="1"/>
  <c r="F13" i="1" s="1"/>
  <c r="F14" i="1" s="1"/>
  <c r="C17" i="1"/>
  <c r="Q22" i="1"/>
  <c r="C21" i="1"/>
  <c r="C19" i="1"/>
  <c r="C7" i="1"/>
  <c r="C8" i="1"/>
  <c r="E21" i="1"/>
  <c r="F21" i="1"/>
  <c r="G21" i="1"/>
  <c r="Q21" i="1"/>
  <c r="H21" i="1"/>
  <c r="C12" i="1"/>
  <c r="C16" i="1"/>
  <c r="D18" i="1"/>
  <c r="E22" i="1"/>
  <c r="F22" i="1"/>
  <c r="G22" i="1"/>
  <c r="I22" i="1"/>
  <c r="C11" i="1"/>
  <c r="C15" i="1"/>
  <c r="O22" i="1"/>
  <c r="O21" i="1"/>
  <c r="C18" i="1"/>
</calcChain>
</file>

<file path=xl/sharedStrings.xml><?xml version="1.0" encoding="utf-8"?>
<sst xmlns="http://schemas.openxmlformats.org/spreadsheetml/2006/main" count="44" uniqueCount="41">
  <si>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</si>
  <si>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</si>
  <si>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</si>
  <si>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</si>
  <si>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</si>
  <si>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</si>
  <si>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</si>
  <si>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</si>
  <si>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</si>
  <si>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</si>
  <si>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</si>
  <si>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</si>
  <si>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</si>
  <si>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</si>
  <si>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</si>
  <si>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</si>
  <si>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</si>
  <si>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</si>
  <si>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</si>
  <si>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</si>
  <si>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</si>
  <si>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</si>
  <si>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</si>
  <si>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</si>
  <si>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</si>
  <si>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</si>
  <si>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</si>
  <si>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</si>
  <si>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</si>
  <si>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</si>
  <si>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EA/SD</t>
  </si>
  <si>
    <t>IBVS 0035</t>
  </si>
  <si>
    <t># of data points:</t>
  </si>
  <si>
    <t>VY Sct / ??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</si>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</sst>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5">
    <xf numFmtId="0" fontId="0" fillId="0" borderId="0" xfId="0" applyAlignment="1"/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VY Sct - O-C Diagr.</a:t>
            </a:r>
          </a:p>
        </c:rich>
      </c:tx>
      <c:layout>
        <c:manualLayout>
          <c:xMode val="edge"/>
          <c:yMode val="edge"/>
          <c:x val="0.3828759450302960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1421712046357564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2E-4033-A718-25AC2E1410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-9.7099999999045394E-2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2E-4033-A718-25AC2E14104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2E-4033-A718-25AC2E14104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2E-4033-A718-25AC2E14104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2E-4033-A718-25AC2E1410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2E-4033-A718-25AC2E1410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2E-4033-A718-25AC2E1410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-9.7099999999045394E-2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2E-4033-A718-25AC2E141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527008"/>
        <c:axId val="1"/>
      </c:scatterChart>
      <c:valAx>
        <c:axId val="67752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527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24572695779749"/>
          <c:y val="0.92024539877300615"/>
          <c:w val="0.7237484894355895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76199</xdr:rowOff>
    </xdr:from>
    <xdr:to>
      <xdr:col>18</xdr:col>
      <xdr:colOff>219075</xdr:colOff>
      <xdr:row>19</xdr:row>
      <xdr:rowOff>19049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FE2F5E-A4BC-0F0E-98D3-DD6457F50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4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5" customFormat="1" ht="20.25" x14ac:dyDescent="0.2">
      <c r="A1" s="24" t="s">
        <v>33</v>
      </c>
    </row>
    <row r="2" spans="1:6" s="5" customFormat="1" ht="12.95" customHeight="1" x14ac:dyDescent="0.2">
      <c r="A2" s="5" t="s">
        <v>24</v>
      </c>
      <c r="B2" s="5" t="s">
        <v>30</v>
      </c>
    </row>
    <row r="3" spans="1:6" s="5" customFormat="1" ht="12.95" customHeight="1" thickBot="1" x14ac:dyDescent="0.25"/>
    <row r="4" spans="1:6" s="5" customFormat="1" ht="12.95" customHeight="1" thickTop="1" thickBot="1" x14ac:dyDescent="0.25">
      <c r="A4" s="6" t="s">
        <v>0</v>
      </c>
      <c r="C4" s="7">
        <v>28369.268</v>
      </c>
      <c r="D4" s="8">
        <v>2.6450999999999998</v>
      </c>
    </row>
    <row r="5" spans="1:6" s="5" customFormat="1" ht="12.95" customHeight="1" thickTop="1" x14ac:dyDescent="0.2"/>
    <row r="6" spans="1:6" s="5" customFormat="1" ht="12.95" customHeight="1" x14ac:dyDescent="0.2">
      <c r="A6" s="6" t="s">
        <v>1</v>
      </c>
    </row>
    <row r="7" spans="1:6" s="5" customFormat="1" ht="12.95" customHeight="1" x14ac:dyDescent="0.2">
      <c r="A7" s="5" t="s">
        <v>2</v>
      </c>
      <c r="C7" s="5">
        <f>+C4</f>
        <v>28369.268</v>
      </c>
    </row>
    <row r="8" spans="1:6" s="5" customFormat="1" ht="12.95" customHeight="1" x14ac:dyDescent="0.2">
      <c r="A8" s="5" t="s">
        <v>3</v>
      </c>
      <c r="C8" s="5">
        <f>+D4</f>
        <v>2.6450999999999998</v>
      </c>
    </row>
    <row r="9" spans="1:6" s="5" customFormat="1" ht="12.95" customHeight="1" x14ac:dyDescent="0.2">
      <c r="A9" s="9" t="s">
        <v>34</v>
      </c>
      <c r="C9" s="10">
        <v>-9.5</v>
      </c>
      <c r="D9" s="5" t="s">
        <v>35</v>
      </c>
    </row>
    <row r="10" spans="1:6" s="5" customFormat="1" ht="12.95" customHeight="1" thickBot="1" x14ac:dyDescent="0.25">
      <c r="C10" s="11" t="s">
        <v>20</v>
      </c>
      <c r="D10" s="11" t="s">
        <v>21</v>
      </c>
    </row>
    <row r="11" spans="1:6" s="5" customFormat="1" ht="12.95" customHeight="1" x14ac:dyDescent="0.2">
      <c r="A11" s="5" t="s">
        <v>16</v>
      </c>
      <c r="C11" s="5">
        <f>INTERCEPT(G21:G998,F21:F998)</f>
        <v>0</v>
      </c>
      <c r="D11" s="12"/>
    </row>
    <row r="12" spans="1:6" s="5" customFormat="1" ht="12.95" customHeight="1" x14ac:dyDescent="0.2">
      <c r="A12" s="5" t="s">
        <v>17</v>
      </c>
      <c r="C12" s="5">
        <f>SLOPE(G21:G998,F21:F998)</f>
        <v>-2.5955626837488746E-5</v>
      </c>
      <c r="D12" s="12"/>
      <c r="E12" s="13" t="s">
        <v>36</v>
      </c>
      <c r="F12" s="14">
        <f ca="1">TODAY()+15018.5-B9/24</f>
        <v>60374.5</v>
      </c>
    </row>
    <row r="13" spans="1:6" s="5" customFormat="1" ht="12.95" customHeight="1" x14ac:dyDescent="0.2">
      <c r="A13" s="5" t="s">
        <v>19</v>
      </c>
      <c r="C13" s="12" t="s">
        <v>14</v>
      </c>
      <c r="D13" s="12"/>
      <c r="E13" s="13" t="s">
        <v>37</v>
      </c>
      <c r="F13" s="14">
        <f ca="1">ROUND(2*(F12-C15)/C16,0)/2+1</f>
        <v>8360</v>
      </c>
    </row>
    <row r="14" spans="1:6" s="5" customFormat="1" ht="12.95" customHeight="1" x14ac:dyDescent="0.2">
      <c r="E14" s="13" t="s">
        <v>38</v>
      </c>
      <c r="F14" s="15">
        <f ca="1">+C15+C16*F13-15018.5-C9/24</f>
        <v>45359.204844292974</v>
      </c>
    </row>
    <row r="15" spans="1:6" s="5" customFormat="1" ht="12.95" customHeight="1" x14ac:dyDescent="0.2">
      <c r="A15" s="16" t="s">
        <v>18</v>
      </c>
      <c r="C15" s="17">
        <f>(C7+C11)+(C8+C12)*INT(MAX(F21:F3533))</f>
        <v>38264.49</v>
      </c>
      <c r="F15" s="18" t="s">
        <v>39</v>
      </c>
    </row>
    <row r="16" spans="1:6" s="5" customFormat="1" ht="12.95" customHeight="1" x14ac:dyDescent="0.2">
      <c r="A16" s="6" t="s">
        <v>4</v>
      </c>
      <c r="C16" s="19">
        <f>+C8+C12</f>
        <v>2.6450740443731622</v>
      </c>
    </row>
    <row r="17" spans="1:17" s="5" customFormat="1" ht="12.95" customHeight="1" thickBot="1" x14ac:dyDescent="0.25">
      <c r="A17" s="13" t="s">
        <v>32</v>
      </c>
      <c r="C17" s="5">
        <f>COUNT(C21:C2191)</f>
        <v>2</v>
      </c>
    </row>
    <row r="18" spans="1:17" s="5" customFormat="1" ht="12.95" customHeight="1" thickTop="1" thickBot="1" x14ac:dyDescent="0.25">
      <c r="A18" s="6" t="s">
        <v>5</v>
      </c>
      <c r="C18" s="7">
        <f>+C15</f>
        <v>38264.49</v>
      </c>
      <c r="D18" s="8">
        <f>+C16</f>
        <v>2.6450740443731622</v>
      </c>
    </row>
    <row r="19" spans="1:17" s="5" customFormat="1" ht="12.95" customHeight="1" thickTop="1" x14ac:dyDescent="0.2">
      <c r="C19" s="5">
        <f>COUNT(C21:C2191)</f>
        <v>2</v>
      </c>
    </row>
    <row r="20" spans="1:17" s="5" customFormat="1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13</v>
      </c>
      <c r="E20" s="11" t="s">
        <v>9</v>
      </c>
      <c r="F20" s="11" t="s">
        <v>10</v>
      </c>
      <c r="G20" s="11" t="s">
        <v>11</v>
      </c>
      <c r="H20" s="20" t="s">
        <v>12</v>
      </c>
      <c r="I20" s="20" t="s">
        <v>29</v>
      </c>
      <c r="J20" s="20" t="s">
        <v>40</v>
      </c>
      <c r="K20" s="20" t="s">
        <v>25</v>
      </c>
      <c r="L20" s="20" t="s">
        <v>26</v>
      </c>
      <c r="M20" s="20" t="s">
        <v>27</v>
      </c>
      <c r="N20" s="20" t="s">
        <v>28</v>
      </c>
      <c r="O20" s="20" t="s">
        <v>23</v>
      </c>
      <c r="P20" s="21" t="s">
        <v>22</v>
      </c>
      <c r="Q20" s="11" t="s">
        <v>15</v>
      </c>
    </row>
    <row r="21" spans="1:17" s="5" customFormat="1" ht="12.95" customHeight="1" x14ac:dyDescent="0.2">
      <c r="A21" s="5" t="s">
        <v>12</v>
      </c>
      <c r="C21" s="22">
        <f>+C4</f>
        <v>28369.268</v>
      </c>
      <c r="D21" s="22" t="s">
        <v>14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>+C$11+C$12*$F21</f>
        <v>0</v>
      </c>
      <c r="Q21" s="23">
        <f>+C21-15018.5</f>
        <v>13350.768</v>
      </c>
    </row>
    <row r="22" spans="1:17" s="5" customFormat="1" ht="12.95" customHeight="1" x14ac:dyDescent="0.2">
      <c r="A22" s="2" t="s">
        <v>31</v>
      </c>
      <c r="B22" s="3"/>
      <c r="C22" s="4">
        <v>38264.49</v>
      </c>
      <c r="D22" s="22" t="s">
        <v>14</v>
      </c>
      <c r="E22" s="5">
        <f>+(C22-C$7)/C$8</f>
        <v>3740.9632906128309</v>
      </c>
      <c r="F22" s="5">
        <f>ROUND(2*E22,0)/2</f>
        <v>3741</v>
      </c>
      <c r="G22" s="5">
        <f>+C22-(C$7+F22*C$8)</f>
        <v>-9.7099999999045394E-2</v>
      </c>
      <c r="I22" s="5">
        <f>+G22</f>
        <v>-9.7099999999045394E-2</v>
      </c>
      <c r="O22" s="5">
        <f>+C$11+C$12*$F22</f>
        <v>-9.7099999999045394E-2</v>
      </c>
      <c r="Q22" s="23">
        <f>+C22-15018.5</f>
        <v>23245.989999999998</v>
      </c>
    </row>
    <row r="23" spans="1:17" s="5" customFormat="1" ht="12.95" customHeight="1" x14ac:dyDescent="0.2">
      <c r="C23" s="22"/>
      <c r="D23" s="22"/>
      <c r="Q23" s="23"/>
    </row>
    <row r="24" spans="1:17" s="5" customFormat="1" ht="12.95" customHeight="1" x14ac:dyDescent="0.2">
      <c r="C24" s="22"/>
      <c r="D24" s="22"/>
      <c r="Q24" s="23"/>
    </row>
    <row r="25" spans="1:17" s="5" customFormat="1" ht="12.95" customHeight="1" x14ac:dyDescent="0.2">
      <c r="C25" s="22"/>
      <c r="D25" s="22"/>
      <c r="Q25" s="23"/>
    </row>
    <row r="26" spans="1:17" s="5" customFormat="1" ht="12.95" customHeight="1" x14ac:dyDescent="0.2">
      <c r="C26" s="22"/>
      <c r="D26" s="22"/>
      <c r="Q26" s="23"/>
    </row>
    <row r="27" spans="1:17" s="5" customFormat="1" ht="12.95" customHeight="1" x14ac:dyDescent="0.2">
      <c r="D27" s="12"/>
      <c r="Q27" s="23"/>
    </row>
    <row r="28" spans="1:17" s="5" customFormat="1" ht="12.95" customHeight="1" x14ac:dyDescent="0.2">
      <c r="D28" s="12"/>
      <c r="Q28" s="23"/>
    </row>
    <row r="29" spans="1:17" s="5" customFormat="1" ht="12.95" customHeight="1" x14ac:dyDescent="0.2">
      <c r="D29" s="12"/>
      <c r="Q29" s="23"/>
    </row>
    <row r="30" spans="1:17" s="5" customFormat="1" ht="12.95" customHeight="1" x14ac:dyDescent="0.2">
      <c r="D30" s="12"/>
      <c r="Q30" s="23"/>
    </row>
    <row r="31" spans="1:17" s="5" customFormat="1" ht="12.95" customHeight="1" x14ac:dyDescent="0.2">
      <c r="D31" s="12"/>
      <c r="Q31" s="23"/>
    </row>
    <row r="32" spans="1:17" s="5" customFormat="1" ht="12.95" customHeight="1" x14ac:dyDescent="0.2">
      <c r="D32" s="12"/>
      <c r="Q32" s="23"/>
    </row>
    <row r="33" spans="4:17" s="5" customFormat="1" ht="12.95" customHeight="1" x14ac:dyDescent="0.2">
      <c r="D33" s="12"/>
      <c r="Q33" s="23"/>
    </row>
    <row r="34" spans="4:17" s="5" customFormat="1" ht="12.95" customHeight="1" x14ac:dyDescent="0.2">
      <c r="D34" s="12"/>
    </row>
    <row r="35" spans="4:17" s="5" customFormat="1" ht="12.95" customHeight="1" x14ac:dyDescent="0.2">
      <c r="D35" s="12"/>
    </row>
    <row r="36" spans="4:17" s="5" customFormat="1" ht="12.95" customHeight="1" x14ac:dyDescent="0.2">
      <c r="D36" s="12"/>
    </row>
    <row r="37" spans="4:17" x14ac:dyDescent="0.2">
      <c r="D37" s="1"/>
    </row>
    <row r="38" spans="4:17" x14ac:dyDescent="0.2">
      <c r="D38" s="1"/>
    </row>
    <row r="39" spans="4:17" x14ac:dyDescent="0.2">
      <c r="D39" s="1"/>
    </row>
    <row r="40" spans="4:17" x14ac:dyDescent="0.2">
      <c r="D40" s="1"/>
    </row>
    <row r="41" spans="4:17" x14ac:dyDescent="0.2">
      <c r="D41" s="1"/>
    </row>
    <row r="42" spans="4:17" x14ac:dyDescent="0.2">
      <c r="D42" s="1"/>
    </row>
    <row r="43" spans="4:17" x14ac:dyDescent="0.2">
      <c r="D43" s="1"/>
    </row>
    <row r="44" spans="4:17" x14ac:dyDescent="0.2">
      <c r="D44" s="1"/>
    </row>
    <row r="45" spans="4:17" x14ac:dyDescent="0.2">
      <c r="D45" s="1"/>
    </row>
    <row r="46" spans="4:17" x14ac:dyDescent="0.2">
      <c r="D46" s="1"/>
    </row>
    <row r="47" spans="4:17" x14ac:dyDescent="0.2">
      <c r="D47" s="1"/>
    </row>
    <row r="48" spans="4:17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2024-03-05T06:26:01Z</dcterms:modified>
</cp:coreProperties>
</file>